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EKU" sheetId="1" r:id="rId1"/>
    <sheet name="JHB" sheetId="2" r:id="rId2"/>
    <sheet name="TSH" sheetId="3" r:id="rId3"/>
    <sheet name="GT421" sheetId="4" r:id="rId4"/>
    <sheet name="GT422" sheetId="5" r:id="rId5"/>
    <sheet name="GT423" sheetId="6" r:id="rId6"/>
    <sheet name="DC42" sheetId="7" r:id="rId7"/>
    <sheet name="GT481" sheetId="8" r:id="rId8"/>
    <sheet name="GT484" sheetId="9" r:id="rId9"/>
    <sheet name="GT485" sheetId="10" r:id="rId10"/>
    <sheet name="DC48" sheetId="11" r:id="rId11"/>
    <sheet name="Summary" sheetId="12" r:id="rId12"/>
  </sheets>
  <definedNames>
    <definedName name="_xlnm.Print_Area" localSheetId="6">'DC42'!$A$1:$AA$57</definedName>
    <definedName name="_xlnm.Print_Area" localSheetId="10">'DC48'!$A$1:$AA$57</definedName>
    <definedName name="_xlnm.Print_Area" localSheetId="0">'EKU'!$A$1:$AA$57</definedName>
    <definedName name="_xlnm.Print_Area" localSheetId="3">'GT421'!$A$1:$AA$57</definedName>
    <definedName name="_xlnm.Print_Area" localSheetId="4">'GT422'!$A$1:$AA$57</definedName>
    <definedName name="_xlnm.Print_Area" localSheetId="5">'GT423'!$A$1:$AA$57</definedName>
    <definedName name="_xlnm.Print_Area" localSheetId="7">'GT481'!$A$1:$AA$57</definedName>
    <definedName name="_xlnm.Print_Area" localSheetId="8">'GT484'!$A$1:$AA$57</definedName>
    <definedName name="_xlnm.Print_Area" localSheetId="9">'GT485'!$A$1:$AA$57</definedName>
    <definedName name="_xlnm.Print_Area" localSheetId="1">'JHB'!$A$1:$AA$57</definedName>
    <definedName name="_xlnm.Print_Area" localSheetId="11">'Summary'!$A$1:$AA$57</definedName>
    <definedName name="_xlnm.Print_Area" localSheetId="2">'TSH'!$A$1:$AA$57</definedName>
  </definedNames>
  <calcPr calcMode="manual" fullCalcOnLoad="1"/>
</workbook>
</file>

<file path=xl/sharedStrings.xml><?xml version="1.0" encoding="utf-8"?>
<sst xmlns="http://schemas.openxmlformats.org/spreadsheetml/2006/main" count="912" uniqueCount="86">
  <si>
    <t>Gauteng: City of Ekurhuleni(EKU) - Table C4 Quarterly Budget Statement - Financial Performance (rev and expend) ( All )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</si>
  <si>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</si>
  <si>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</si>
  <si>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</si>
  <si>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</si>
  <si>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</si>
  <si>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</si>
  <si>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</si>
  <si>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</si>
  <si>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</si>
  <si>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</si>
  <si>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</si>
  <si>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</si>
  <si>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</si>
  <si>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</si>
  <si>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</si>
  <si>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</si>
  <si>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</si>
  <si>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</si>
  <si>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</si>
  <si>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</si>
  <si>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</si>
  <si>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</si>
  <si>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</si>
  <si>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</si>
  <si>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</si>
  <si>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</si>
  <si>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</si>
  <si>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</si>
  <si>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</si>
  <si>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</si>
  <si>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</si>
  <si>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</si>
  <si>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</si>
  <si>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</si>
  <si>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</si>
  <si>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</si>
  <si>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</si>
  <si>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</si>
  <si>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</si>
  <si>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</si>
  <si>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</si>
  <si>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</si>
  <si>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</si>
  <si>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</si>
  <si>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</si>
  <si>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</si>
  <si>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</si>
  <si>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</si>
  <si>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</si>
  <si>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</si>
  <si>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</si>
  <si>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</si>
  <si>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</si>
  <si>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</si>
  <si>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</si>
  <si>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</si>
  <si>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</si>
  <si>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</si>
  <si>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Transfers and grants</t>
  </si>
  <si>
    <t>Other expenditure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</si>
  <si>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</si>
  <si>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</si>
  <si>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</si>
  <si>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</si>
  <si>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</si>
  <si>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</si>
  <si>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</si>
  <si>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</si>
  <si>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</si>
  <si>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</si>
  <si>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</si>
  <si>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</si>
  <si>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</si>
  <si>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Gauteng: City of Johannesburg(JHB) - Table C4 Quarterly Budget Statement - Financial Performance (rev and expend) ( All ) for 2nd Quarter ended 31 December 2018 (Figures Finalised as at 2019/01/30)</t>
  </si>
  <si>
    <t>Gauteng: City of Tshwane(TSH) - Table C4 Quarterly Budget Statement - Financial Performance (rev and expend) ( All ) for 2nd Quarter ended 31 December 2018 (Figures Finalised as at 2019/01/30)</t>
  </si>
  <si>
    <t>Gauteng: Emfuleni(GT421) - Table C4 Quarterly Budget Statement - Financial Performance (rev and expend) ( All ) for 2nd Quarter ended 31 December 2018 (Figures Finalised as at 2019/01/30)</t>
  </si>
  <si>
    <t>Gauteng: Midvaal(GT422) - Table C4 Quarterly Budget Statement - Financial Performance (rev and expend) ( All ) for 2nd Quarter ended 31 December 2018 (Figures Finalised as at 2019/01/30)</t>
  </si>
  <si>
    <t>Gauteng: Lesedi(GT423) - Table C4 Quarterly Budget Statement - Financial Performance (rev and expend) ( All ) for 2nd Quarter ended 31 December 2018 (Figures Finalised as at 2019/01/30)</t>
  </si>
  <si>
    <t>Gauteng: Sedibeng(DC42) - Table C4 Quarterly Budget Statement - Financial Performance (rev and expend) ( All ) for 2nd Quarter ended 31 December 2018 (Figures Finalised as at 2019/01/30)</t>
  </si>
  <si>
    <t>Gauteng: Mogale City(GT481) - Table C4 Quarterly Budget Statement - Financial Performance (rev and expend) ( All ) for 2nd Quarter ended 31 December 2018 (Figures Finalised as at 2019/01/30)</t>
  </si>
  <si>
    <t>Gauteng: Merafong City(GT484) - Table C4 Quarterly Budget Statement - Financial Performance (rev and expend) ( All ) for 2nd Quarter ended 31 December 2018 (Figures Finalised as at 2019/01/30)</t>
  </si>
  <si>
    <t>Gauteng: Rand West City(GT485) - Table C4 Quarterly Budget Statement - Financial Performance (rev and expend) ( All ) for 2nd Quarter ended 31 December 2018 (Figures Finalised as at 2019/01/30)</t>
  </si>
  <si>
    <t>Gauteng: West Rand(DC48) - Table C4 Quarterly Budget Statement - Financial Performance (rev and expend) ( All ) for 2nd Quarter ended 31 December 2018 (Figures Finalised as at 2019/01/30)</t>
  </si>
  <si>
    <t>Summary - Table C4 Quarterly Budget Statement - Financial Performance (rev and expend) ( All ) for 2nd Quarter ended 31 December 2018 (Figures Finalised as at 2019/01/30)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</si>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</sst>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,;\(#,###,\)"/>
    <numFmt numFmtId="171" formatCode="_ * #,##0.00_ ;_ * \(#,##0.00\)_ ;_ * &quot;-&quot;??_ ;_ @_ "/>
    <numFmt numFmtId="172" formatCode="_(* #,##0,_);_(* \(#,##0,\);_(* &quot;–&quot;?_);_(@_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171" fontId="23" fillId="0" borderId="11" xfId="0" applyNumberFormat="1" applyFont="1" applyFill="1" applyBorder="1" applyAlignment="1" applyProtection="1">
      <alignment/>
      <protection/>
    </xf>
    <xf numFmtId="0" fontId="25" fillId="0" borderId="12" xfId="0" applyFont="1" applyBorder="1" applyAlignment="1" applyProtection="1">
      <alignment horizontal="right"/>
      <protection/>
    </xf>
    <xf numFmtId="0" fontId="23" fillId="0" borderId="0" xfId="0" applyFont="1" applyAlignment="1">
      <alignment/>
    </xf>
    <xf numFmtId="0" fontId="25" fillId="0" borderId="0" xfId="0" applyFont="1" applyBorder="1" applyAlignment="1" applyProtection="1">
      <alignment horizontal="right"/>
      <protection/>
    </xf>
    <xf numFmtId="173" fontId="23" fillId="0" borderId="13" xfId="0" applyNumberFormat="1" applyFont="1" applyFill="1" applyBorder="1" applyAlignment="1" applyProtection="1">
      <alignment/>
      <protection/>
    </xf>
    <xf numFmtId="173" fontId="23" fillId="0" borderId="14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left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center"/>
      <protection/>
    </xf>
    <xf numFmtId="173" fontId="21" fillId="0" borderId="27" xfId="0" applyNumberFormat="1" applyFont="1" applyBorder="1" applyAlignment="1" applyProtection="1">
      <alignment horizontal="center"/>
      <protection/>
    </xf>
    <xf numFmtId="173" fontId="21" fillId="0" borderId="16" xfId="0" applyNumberFormat="1" applyFont="1" applyBorder="1" applyAlignment="1" applyProtection="1">
      <alignment horizontal="center"/>
      <protection/>
    </xf>
    <xf numFmtId="173" fontId="21" fillId="0" borderId="10" xfId="0" applyNumberFormat="1" applyFont="1" applyBorder="1" applyAlignment="1" applyProtection="1">
      <alignment horizontal="center"/>
      <protection/>
    </xf>
    <xf numFmtId="171" fontId="21" fillId="0" borderId="10" xfId="0" applyNumberFormat="1" applyFont="1" applyBorder="1" applyAlignment="1" applyProtection="1">
      <alignment horizontal="center"/>
      <protection/>
    </xf>
    <xf numFmtId="0" fontId="23" fillId="0" borderId="12" xfId="0" applyNumberFormat="1" applyFont="1" applyBorder="1" applyAlignment="1" applyProtection="1">
      <alignment horizontal="left" indent="1"/>
      <protection/>
    </xf>
    <xf numFmtId="0" fontId="23" fillId="0" borderId="11" xfId="0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horizontal="left" indent="1"/>
      <protection/>
    </xf>
    <xf numFmtId="173" fontId="23" fillId="0" borderId="11" xfId="0" applyNumberFormat="1" applyFont="1" applyBorder="1" applyAlignment="1" applyProtection="1">
      <alignment/>
      <protection/>
    </xf>
    <xf numFmtId="171" fontId="23" fillId="0" borderId="11" xfId="0" applyNumberFormat="1" applyFont="1" applyBorder="1" applyAlignment="1" applyProtection="1">
      <alignment/>
      <protection/>
    </xf>
    <xf numFmtId="173" fontId="23" fillId="0" borderId="13" xfId="0" applyNumberFormat="1" applyFont="1" applyBorder="1" applyAlignment="1" applyProtection="1">
      <alignment/>
      <protection/>
    </xf>
    <xf numFmtId="0" fontId="23" fillId="0" borderId="11" xfId="0" applyFont="1" applyBorder="1" applyAlignment="1" applyProtection="1">
      <alignment horizontal="center"/>
      <protection/>
    </xf>
    <xf numFmtId="173" fontId="23" fillId="0" borderId="28" xfId="0" applyNumberFormat="1" applyFont="1" applyFill="1" applyBorder="1" applyAlignment="1" applyProtection="1">
      <alignment/>
      <protection/>
    </xf>
    <xf numFmtId="0" fontId="21" fillId="0" borderId="2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3" fontId="21" fillId="0" borderId="31" xfId="0" applyNumberFormat="1" applyFont="1" applyBorder="1" applyAlignment="1" applyProtection="1">
      <alignment vertical="top"/>
      <protection/>
    </xf>
    <xf numFmtId="173" fontId="21" fillId="0" borderId="32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171" fontId="21" fillId="0" borderId="30" xfId="0" applyNumberFormat="1" applyFont="1" applyBorder="1" applyAlignment="1" applyProtection="1">
      <alignment vertical="top"/>
      <protection/>
    </xf>
    <xf numFmtId="0" fontId="23" fillId="0" borderId="12" xfId="0" applyNumberFormat="1" applyFont="1" applyBorder="1" applyAlignment="1" applyProtection="1">
      <alignment/>
      <protection/>
    </xf>
    <xf numFmtId="173" fontId="23" fillId="0" borderId="14" xfId="0" applyNumberFormat="1" applyFont="1" applyBorder="1" applyAlignment="1" applyProtection="1">
      <alignment/>
      <protection/>
    </xf>
    <xf numFmtId="0" fontId="24" fillId="0" borderId="11" xfId="0" applyFont="1" applyBorder="1" applyAlignment="1" applyProtection="1">
      <alignment horizontal="center"/>
      <protection/>
    </xf>
    <xf numFmtId="0" fontId="21" fillId="0" borderId="29" xfId="0" applyNumberFormat="1" applyFont="1" applyBorder="1" applyAlignment="1" applyProtection="1">
      <alignment vertical="top"/>
      <protection/>
    </xf>
    <xf numFmtId="173" fontId="21" fillId="0" borderId="33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173" fontId="21" fillId="0" borderId="35" xfId="0" applyNumberFormat="1" applyFont="1" applyBorder="1" applyAlignment="1" applyProtection="1">
      <alignment/>
      <protection/>
    </xf>
    <xf numFmtId="171" fontId="21" fillId="0" borderId="35" xfId="0" applyNumberFormat="1" applyFont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/>
      <protection/>
    </xf>
    <xf numFmtId="173" fontId="21" fillId="0" borderId="13" xfId="0" applyNumberFormat="1" applyFont="1" applyBorder="1" applyAlignment="1" applyProtection="1">
      <alignment/>
      <protection/>
    </xf>
    <xf numFmtId="173" fontId="21" fillId="0" borderId="14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1" fontId="21" fillId="0" borderId="11" xfId="0" applyNumberFormat="1" applyFont="1" applyBorder="1" applyAlignment="1" applyProtection="1">
      <alignment/>
      <protection/>
    </xf>
    <xf numFmtId="173" fontId="23" fillId="0" borderId="13" xfId="42" applyNumberFormat="1" applyFont="1" applyFill="1" applyBorder="1" applyAlignment="1" applyProtection="1">
      <alignment/>
      <protection/>
    </xf>
    <xf numFmtId="173" fontId="21" fillId="0" borderId="11" xfId="42" applyNumberFormat="1" applyFont="1" applyFill="1" applyBorder="1" applyAlignment="1" applyProtection="1">
      <alignment/>
      <protection/>
    </xf>
    <xf numFmtId="171" fontId="21" fillId="0" borderId="11" xfId="42" applyNumberFormat="1" applyFont="1" applyFill="1" applyBorder="1" applyAlignment="1" applyProtection="1">
      <alignment/>
      <protection/>
    </xf>
    <xf numFmtId="173" fontId="21" fillId="0" borderId="13" xfId="42" applyNumberFormat="1" applyFont="1" applyFill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 horizontal="left" wrapText="1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173" fontId="21" fillId="0" borderId="35" xfId="0" applyNumberFormat="1" applyFont="1" applyFill="1" applyBorder="1" applyAlignment="1" applyProtection="1">
      <alignment vertical="top"/>
      <protection/>
    </xf>
    <xf numFmtId="171" fontId="21" fillId="0" borderId="35" xfId="0" applyNumberFormat="1" applyFont="1" applyFill="1" applyBorder="1" applyAlignment="1" applyProtection="1">
      <alignment vertical="top"/>
      <protection/>
    </xf>
    <xf numFmtId="173" fontId="23" fillId="0" borderId="14" xfId="42" applyNumberFormat="1" applyFont="1" applyFill="1" applyBorder="1" applyAlignment="1" applyProtection="1">
      <alignment/>
      <protection/>
    </xf>
    <xf numFmtId="173" fontId="23" fillId="0" borderId="11" xfId="42" applyNumberFormat="1" applyFont="1" applyFill="1" applyBorder="1" applyAlignment="1" applyProtection="1">
      <alignment/>
      <protection/>
    </xf>
    <xf numFmtId="171" fontId="23" fillId="0" borderId="11" xfId="42" applyNumberFormat="1" applyFont="1" applyFill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 wrapText="1"/>
      <protection/>
    </xf>
    <xf numFmtId="173" fontId="21" fillId="0" borderId="33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3" fontId="21" fillId="0" borderId="35" xfId="0" applyNumberFormat="1" applyFont="1" applyFill="1" applyBorder="1" applyAlignment="1" applyProtection="1">
      <alignment/>
      <protection/>
    </xf>
    <xf numFmtId="171" fontId="21" fillId="0" borderId="35" xfId="0" applyNumberFormat="1" applyFont="1" applyFill="1" applyBorder="1" applyAlignment="1" applyProtection="1">
      <alignment/>
      <protection/>
    </xf>
    <xf numFmtId="173" fontId="23" fillId="0" borderId="28" xfId="42" applyNumberFormat="1" applyFont="1" applyFill="1" applyBorder="1" applyAlignment="1" applyProtection="1">
      <alignment/>
      <protection/>
    </xf>
    <xf numFmtId="0" fontId="23" fillId="0" borderId="12" xfId="0" applyNumberFormat="1" applyFont="1" applyBorder="1" applyAlignment="1" applyProtection="1">
      <alignment horizontal="left" wrapText="1" indent="1"/>
      <protection/>
    </xf>
    <xf numFmtId="0" fontId="21" fillId="0" borderId="24" xfId="0" applyNumberFormat="1" applyFont="1" applyBorder="1" applyAlignment="1" applyProtection="1">
      <alignment/>
      <protection/>
    </xf>
    <xf numFmtId="0" fontId="23" fillId="0" borderId="25" xfId="0" applyFont="1" applyBorder="1" applyAlignment="1" applyProtection="1">
      <alignment horizontal="center"/>
      <protection/>
    </xf>
    <xf numFmtId="173" fontId="21" fillId="0" borderId="26" xfId="0" applyNumberFormat="1" applyFont="1" applyFill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173" fontId="21" fillId="0" borderId="25" xfId="0" applyNumberFormat="1" applyFont="1" applyFill="1" applyBorder="1" applyAlignment="1" applyProtection="1">
      <alignment/>
      <protection/>
    </xf>
    <xf numFmtId="173" fontId="21" fillId="0" borderId="25" xfId="0" applyNumberFormat="1" applyFont="1" applyBorder="1" applyAlignment="1" applyProtection="1">
      <alignment/>
      <protection/>
    </xf>
    <xf numFmtId="171" fontId="21" fillId="0" borderId="25" xfId="0" applyNumberFormat="1" applyFont="1" applyBorder="1" applyAlignment="1" applyProtection="1">
      <alignment/>
      <protection/>
    </xf>
    <xf numFmtId="173" fontId="21" fillId="0" borderId="26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5200065019</v>
      </c>
      <c r="D5" s="6">
        <v>0</v>
      </c>
      <c r="E5" s="7">
        <v>5615664764</v>
      </c>
      <c r="F5" s="8">
        <v>5615664764</v>
      </c>
      <c r="G5" s="8">
        <v>428080980</v>
      </c>
      <c r="H5" s="8">
        <v>451076082</v>
      </c>
      <c r="I5" s="8">
        <v>497909167</v>
      </c>
      <c r="J5" s="8">
        <v>1377066229</v>
      </c>
      <c r="K5" s="8">
        <v>431978195</v>
      </c>
      <c r="L5" s="8">
        <v>425359078</v>
      </c>
      <c r="M5" s="8">
        <v>481350358</v>
      </c>
      <c r="N5" s="8">
        <v>1338687631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2715753860</v>
      </c>
      <c r="X5" s="8">
        <v>2291498205</v>
      </c>
      <c r="Y5" s="8">
        <v>424255655</v>
      </c>
      <c r="Z5" s="2">
        <v>18.51</v>
      </c>
      <c r="AA5" s="6">
        <v>5615664764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12893181972</v>
      </c>
      <c r="D7" s="6">
        <v>0</v>
      </c>
      <c r="E7" s="7">
        <v>13732951742</v>
      </c>
      <c r="F7" s="8">
        <v>13732951742</v>
      </c>
      <c r="G7" s="8">
        <v>1403756259</v>
      </c>
      <c r="H7" s="8">
        <v>1826311790</v>
      </c>
      <c r="I7" s="8">
        <v>1160361362</v>
      </c>
      <c r="J7" s="8">
        <v>4390429411</v>
      </c>
      <c r="K7" s="8">
        <v>1079863153</v>
      </c>
      <c r="L7" s="8">
        <v>990676597</v>
      </c>
      <c r="M7" s="8">
        <v>1155209652</v>
      </c>
      <c r="N7" s="8">
        <v>3225749402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7616178813</v>
      </c>
      <c r="X7" s="8">
        <v>7362580400</v>
      </c>
      <c r="Y7" s="8">
        <v>253598413</v>
      </c>
      <c r="Z7" s="2">
        <v>3.44</v>
      </c>
      <c r="AA7" s="6">
        <v>13732951742</v>
      </c>
    </row>
    <row r="8" spans="1:27" ht="12.75">
      <c r="A8" s="29" t="s">
        <v>35</v>
      </c>
      <c r="B8" s="28"/>
      <c r="C8" s="6">
        <v>3152550896</v>
      </c>
      <c r="D8" s="6">
        <v>0</v>
      </c>
      <c r="E8" s="7">
        <v>4119535004</v>
      </c>
      <c r="F8" s="8">
        <v>4119535004</v>
      </c>
      <c r="G8" s="8">
        <v>374799871</v>
      </c>
      <c r="H8" s="8">
        <v>455743581</v>
      </c>
      <c r="I8" s="8">
        <v>490617371</v>
      </c>
      <c r="J8" s="8">
        <v>1321160823</v>
      </c>
      <c r="K8" s="8">
        <v>550756086</v>
      </c>
      <c r="L8" s="8">
        <v>429008012</v>
      </c>
      <c r="M8" s="8">
        <v>531469398</v>
      </c>
      <c r="N8" s="8">
        <v>1511233496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2832394319</v>
      </c>
      <c r="X8" s="8">
        <v>2406525789</v>
      </c>
      <c r="Y8" s="8">
        <v>425868530</v>
      </c>
      <c r="Z8" s="2">
        <v>17.7</v>
      </c>
      <c r="AA8" s="6">
        <v>4119535004</v>
      </c>
    </row>
    <row r="9" spans="1:27" ht="12.75">
      <c r="A9" s="29" t="s">
        <v>36</v>
      </c>
      <c r="B9" s="28"/>
      <c r="C9" s="6">
        <v>1168426001</v>
      </c>
      <c r="D9" s="6">
        <v>0</v>
      </c>
      <c r="E9" s="7">
        <v>1594807593</v>
      </c>
      <c r="F9" s="8">
        <v>1594807593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685656277</v>
      </c>
      <c r="Y9" s="8">
        <v>-685656277</v>
      </c>
      <c r="Z9" s="2">
        <v>-100</v>
      </c>
      <c r="AA9" s="6">
        <v>1594807593</v>
      </c>
    </row>
    <row r="10" spans="1:27" ht="12.75">
      <c r="A10" s="29" t="s">
        <v>37</v>
      </c>
      <c r="B10" s="28"/>
      <c r="C10" s="6">
        <v>1190488319</v>
      </c>
      <c r="D10" s="6">
        <v>0</v>
      </c>
      <c r="E10" s="7">
        <v>1338896732</v>
      </c>
      <c r="F10" s="30">
        <v>1338896732</v>
      </c>
      <c r="G10" s="30">
        <v>109316056</v>
      </c>
      <c r="H10" s="30">
        <v>113182825</v>
      </c>
      <c r="I10" s="30">
        <v>109715172</v>
      </c>
      <c r="J10" s="30">
        <v>332214053</v>
      </c>
      <c r="K10" s="30">
        <v>109547421</v>
      </c>
      <c r="L10" s="30">
        <v>98185100</v>
      </c>
      <c r="M10" s="30">
        <v>106228347</v>
      </c>
      <c r="N10" s="30">
        <v>313960868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646174921</v>
      </c>
      <c r="X10" s="30">
        <v>576394138</v>
      </c>
      <c r="Y10" s="30">
        <v>69780783</v>
      </c>
      <c r="Z10" s="31">
        <v>12.11</v>
      </c>
      <c r="AA10" s="32">
        <v>1338896732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9443206</v>
      </c>
      <c r="H11" s="8">
        <v>13770776</v>
      </c>
      <c r="I11" s="8">
        <v>-143448867</v>
      </c>
      <c r="J11" s="8">
        <v>-120234885</v>
      </c>
      <c r="K11" s="8">
        <v>13078223</v>
      </c>
      <c r="L11" s="8">
        <v>13104145</v>
      </c>
      <c r="M11" s="8">
        <v>-148082461</v>
      </c>
      <c r="N11" s="8">
        <v>-121900093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-242134978</v>
      </c>
      <c r="X11" s="8"/>
      <c r="Y11" s="8">
        <v>-242134978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108827904</v>
      </c>
      <c r="D12" s="6">
        <v>0</v>
      </c>
      <c r="E12" s="7">
        <v>127762558</v>
      </c>
      <c r="F12" s="8">
        <v>127762558</v>
      </c>
      <c r="G12" s="8">
        <v>8393006</v>
      </c>
      <c r="H12" s="8">
        <v>10772691</v>
      </c>
      <c r="I12" s="8">
        <v>9757173</v>
      </c>
      <c r="J12" s="8">
        <v>28922870</v>
      </c>
      <c r="K12" s="8">
        <v>9759777</v>
      </c>
      <c r="L12" s="8">
        <v>9776973</v>
      </c>
      <c r="M12" s="8">
        <v>8093917</v>
      </c>
      <c r="N12" s="8">
        <v>27630667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56553537</v>
      </c>
      <c r="X12" s="8">
        <v>26460528</v>
      </c>
      <c r="Y12" s="8">
        <v>30093009</v>
      </c>
      <c r="Z12" s="2">
        <v>113.73</v>
      </c>
      <c r="AA12" s="6">
        <v>127762558</v>
      </c>
    </row>
    <row r="13" spans="1:27" ht="12.75">
      <c r="A13" s="27" t="s">
        <v>40</v>
      </c>
      <c r="B13" s="33"/>
      <c r="C13" s="6">
        <v>613741015</v>
      </c>
      <c r="D13" s="6">
        <v>0</v>
      </c>
      <c r="E13" s="7">
        <v>422568056</v>
      </c>
      <c r="F13" s="8">
        <v>422568056</v>
      </c>
      <c r="G13" s="8">
        <v>15622897</v>
      </c>
      <c r="H13" s="8">
        <v>37090973</v>
      </c>
      <c r="I13" s="8">
        <v>33883493</v>
      </c>
      <c r="J13" s="8">
        <v>86597363</v>
      </c>
      <c r="K13" s="8">
        <v>15330295</v>
      </c>
      <c r="L13" s="8">
        <v>41940391</v>
      </c>
      <c r="M13" s="8">
        <v>30630779</v>
      </c>
      <c r="N13" s="8">
        <v>87901465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174498828</v>
      </c>
      <c r="X13" s="8">
        <v>141123068</v>
      </c>
      <c r="Y13" s="8">
        <v>33375760</v>
      </c>
      <c r="Z13" s="2">
        <v>23.65</v>
      </c>
      <c r="AA13" s="6">
        <v>422568056</v>
      </c>
    </row>
    <row r="14" spans="1:27" ht="12.75">
      <c r="A14" s="27" t="s">
        <v>41</v>
      </c>
      <c r="B14" s="33"/>
      <c r="C14" s="6">
        <v>336912749</v>
      </c>
      <c r="D14" s="6">
        <v>0</v>
      </c>
      <c r="E14" s="7">
        <v>523505780</v>
      </c>
      <c r="F14" s="8">
        <v>523505780</v>
      </c>
      <c r="G14" s="8">
        <v>35633996</v>
      </c>
      <c r="H14" s="8">
        <v>40682715</v>
      </c>
      <c r="I14" s="8">
        <v>40277741</v>
      </c>
      <c r="J14" s="8">
        <v>116594452</v>
      </c>
      <c r="K14" s="8">
        <v>39766191</v>
      </c>
      <c r="L14" s="8">
        <v>41154623</v>
      </c>
      <c r="M14" s="8">
        <v>42857217</v>
      </c>
      <c r="N14" s="8">
        <v>123778031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240372483</v>
      </c>
      <c r="X14" s="8">
        <v>116324138</v>
      </c>
      <c r="Y14" s="8">
        <v>124048345</v>
      </c>
      <c r="Z14" s="2">
        <v>106.64</v>
      </c>
      <c r="AA14" s="6">
        <v>523505780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92000</v>
      </c>
      <c r="F15" s="8">
        <v>92000</v>
      </c>
      <c r="G15" s="8">
        <v>0</v>
      </c>
      <c r="H15" s="8">
        <v>0</v>
      </c>
      <c r="I15" s="8">
        <v>0</v>
      </c>
      <c r="J15" s="8">
        <v>0</v>
      </c>
      <c r="K15" s="8">
        <v>66601</v>
      </c>
      <c r="L15" s="8">
        <v>0</v>
      </c>
      <c r="M15" s="8">
        <v>0</v>
      </c>
      <c r="N15" s="8">
        <v>66601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66601</v>
      </c>
      <c r="X15" s="8"/>
      <c r="Y15" s="8">
        <v>66601</v>
      </c>
      <c r="Z15" s="2">
        <v>0</v>
      </c>
      <c r="AA15" s="6">
        <v>92000</v>
      </c>
    </row>
    <row r="16" spans="1:27" ht="12.75">
      <c r="A16" s="27" t="s">
        <v>43</v>
      </c>
      <c r="B16" s="33"/>
      <c r="C16" s="6">
        <v>175878339</v>
      </c>
      <c r="D16" s="6">
        <v>0</v>
      </c>
      <c r="E16" s="7">
        <v>138197268</v>
      </c>
      <c r="F16" s="8">
        <v>138197268</v>
      </c>
      <c r="G16" s="8">
        <v>10319449</v>
      </c>
      <c r="H16" s="8">
        <v>9312075</v>
      </c>
      <c r="I16" s="8">
        <v>9078976</v>
      </c>
      <c r="J16" s="8">
        <v>28710500</v>
      </c>
      <c r="K16" s="8">
        <v>10995971</v>
      </c>
      <c r="L16" s="8">
        <v>10659669</v>
      </c>
      <c r="M16" s="8">
        <v>8930101</v>
      </c>
      <c r="N16" s="8">
        <v>30585741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59296241</v>
      </c>
      <c r="X16" s="8">
        <v>65633829</v>
      </c>
      <c r="Y16" s="8">
        <v>-6337588</v>
      </c>
      <c r="Z16" s="2">
        <v>-9.66</v>
      </c>
      <c r="AA16" s="6">
        <v>138197268</v>
      </c>
    </row>
    <row r="17" spans="1:27" ht="12.75">
      <c r="A17" s="27" t="s">
        <v>44</v>
      </c>
      <c r="B17" s="33"/>
      <c r="C17" s="6">
        <v>293198719</v>
      </c>
      <c r="D17" s="6">
        <v>0</v>
      </c>
      <c r="E17" s="7">
        <v>338744807</v>
      </c>
      <c r="F17" s="8">
        <v>338744807</v>
      </c>
      <c r="G17" s="8">
        <v>27239406</v>
      </c>
      <c r="H17" s="8">
        <v>28076334</v>
      </c>
      <c r="I17" s="8">
        <v>24412276</v>
      </c>
      <c r="J17" s="8">
        <v>79728016</v>
      </c>
      <c r="K17" s="8">
        <v>29726446</v>
      </c>
      <c r="L17" s="8">
        <v>26373996</v>
      </c>
      <c r="M17" s="8">
        <v>17966209</v>
      </c>
      <c r="N17" s="8">
        <v>74066651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153794667</v>
      </c>
      <c r="X17" s="8">
        <v>26673637</v>
      </c>
      <c r="Y17" s="8">
        <v>127121030</v>
      </c>
      <c r="Z17" s="2">
        <v>476.58</v>
      </c>
      <c r="AA17" s="6">
        <v>338744807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5626495374</v>
      </c>
      <c r="D19" s="6">
        <v>0</v>
      </c>
      <c r="E19" s="7">
        <v>6014349086</v>
      </c>
      <c r="F19" s="8">
        <v>6014349086</v>
      </c>
      <c r="G19" s="8">
        <v>1367254739</v>
      </c>
      <c r="H19" s="8">
        <v>648327886</v>
      </c>
      <c r="I19" s="8">
        <v>21968142</v>
      </c>
      <c r="J19" s="8">
        <v>2037550767</v>
      </c>
      <c r="K19" s="8">
        <v>131614349</v>
      </c>
      <c r="L19" s="8">
        <v>189096224</v>
      </c>
      <c r="M19" s="8">
        <v>1706317083</v>
      </c>
      <c r="N19" s="8">
        <v>2027027656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4064578423</v>
      </c>
      <c r="X19" s="8">
        <v>1849952210</v>
      </c>
      <c r="Y19" s="8">
        <v>2214626213</v>
      </c>
      <c r="Z19" s="2">
        <v>119.71</v>
      </c>
      <c r="AA19" s="6">
        <v>6014349086</v>
      </c>
    </row>
    <row r="20" spans="1:27" ht="12.75">
      <c r="A20" s="27" t="s">
        <v>47</v>
      </c>
      <c r="B20" s="33"/>
      <c r="C20" s="6">
        <v>1346047451</v>
      </c>
      <c r="D20" s="6">
        <v>0</v>
      </c>
      <c r="E20" s="7">
        <v>1350581371</v>
      </c>
      <c r="F20" s="30">
        <v>1350581371</v>
      </c>
      <c r="G20" s="30">
        <v>109616876</v>
      </c>
      <c r="H20" s="30">
        <v>110340997</v>
      </c>
      <c r="I20" s="30">
        <v>83519000</v>
      </c>
      <c r="J20" s="30">
        <v>303476873</v>
      </c>
      <c r="K20" s="30">
        <v>107325495</v>
      </c>
      <c r="L20" s="30">
        <v>96154570</v>
      </c>
      <c r="M20" s="30">
        <v>105777206</v>
      </c>
      <c r="N20" s="30">
        <v>309257271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612734144</v>
      </c>
      <c r="X20" s="30">
        <v>43005000</v>
      </c>
      <c r="Y20" s="30">
        <v>569729144</v>
      </c>
      <c r="Z20" s="31">
        <v>1324.8</v>
      </c>
      <c r="AA20" s="32">
        <v>1350581371</v>
      </c>
    </row>
    <row r="21" spans="1:27" ht="12.75">
      <c r="A21" s="27" t="s">
        <v>48</v>
      </c>
      <c r="B21" s="33"/>
      <c r="C21" s="6">
        <v>1701674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1643782</v>
      </c>
      <c r="N21" s="8">
        <v>1643782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1643782</v>
      </c>
      <c r="X21" s="8"/>
      <c r="Y21" s="8">
        <v>1643782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32107515432</v>
      </c>
      <c r="D22" s="37">
        <f>SUM(D5:D21)</f>
        <v>0</v>
      </c>
      <c r="E22" s="38">
        <f t="shared" si="0"/>
        <v>35317656761</v>
      </c>
      <c r="F22" s="39">
        <f t="shared" si="0"/>
        <v>35317656761</v>
      </c>
      <c r="G22" s="39">
        <f t="shared" si="0"/>
        <v>3899476741</v>
      </c>
      <c r="H22" s="39">
        <f t="shared" si="0"/>
        <v>3744688725</v>
      </c>
      <c r="I22" s="39">
        <f t="shared" si="0"/>
        <v>2338051006</v>
      </c>
      <c r="J22" s="39">
        <f t="shared" si="0"/>
        <v>9982216472</v>
      </c>
      <c r="K22" s="39">
        <f t="shared" si="0"/>
        <v>2529808203</v>
      </c>
      <c r="L22" s="39">
        <f t="shared" si="0"/>
        <v>2371489378</v>
      </c>
      <c r="M22" s="39">
        <f t="shared" si="0"/>
        <v>4048391588</v>
      </c>
      <c r="N22" s="39">
        <f t="shared" si="0"/>
        <v>8949689169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18931905641</v>
      </c>
      <c r="X22" s="39">
        <f t="shared" si="0"/>
        <v>15591827219</v>
      </c>
      <c r="Y22" s="39">
        <f t="shared" si="0"/>
        <v>3340078422</v>
      </c>
      <c r="Z22" s="40">
        <f>+IF(X22&lt;&gt;0,+(Y22/X22)*100,0)</f>
        <v>21.421982010741008</v>
      </c>
      <c r="AA22" s="37">
        <f>SUM(AA5:AA21)</f>
        <v>35317656761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7725482915</v>
      </c>
      <c r="D25" s="6">
        <v>0</v>
      </c>
      <c r="E25" s="7">
        <v>8708334031</v>
      </c>
      <c r="F25" s="8">
        <v>8708334031</v>
      </c>
      <c r="G25" s="8">
        <v>651103656</v>
      </c>
      <c r="H25" s="8">
        <v>709303802</v>
      </c>
      <c r="I25" s="8">
        <v>688907479</v>
      </c>
      <c r="J25" s="8">
        <v>2049314937</v>
      </c>
      <c r="K25" s="8">
        <v>676057986</v>
      </c>
      <c r="L25" s="8">
        <v>686387983</v>
      </c>
      <c r="M25" s="8">
        <v>697245276</v>
      </c>
      <c r="N25" s="8">
        <v>2059691245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4109006182</v>
      </c>
      <c r="X25" s="8">
        <v>3149559154</v>
      </c>
      <c r="Y25" s="8">
        <v>959447028</v>
      </c>
      <c r="Z25" s="2">
        <v>30.46</v>
      </c>
      <c r="AA25" s="6">
        <v>8708334031</v>
      </c>
    </row>
    <row r="26" spans="1:27" ht="12.75">
      <c r="A26" s="29" t="s">
        <v>52</v>
      </c>
      <c r="B26" s="28"/>
      <c r="C26" s="6">
        <v>133051734</v>
      </c>
      <c r="D26" s="6">
        <v>0</v>
      </c>
      <c r="E26" s="7">
        <v>151061797</v>
      </c>
      <c r="F26" s="8">
        <v>151061797</v>
      </c>
      <c r="G26" s="8">
        <v>11141352</v>
      </c>
      <c r="H26" s="8">
        <v>11124702</v>
      </c>
      <c r="I26" s="8">
        <v>11124702</v>
      </c>
      <c r="J26" s="8">
        <v>33390756</v>
      </c>
      <c r="K26" s="8">
        <v>11124702</v>
      </c>
      <c r="L26" s="8">
        <v>11124702</v>
      </c>
      <c r="M26" s="8">
        <v>11124702</v>
      </c>
      <c r="N26" s="8">
        <v>33374106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66764862</v>
      </c>
      <c r="X26" s="8">
        <v>55665367</v>
      </c>
      <c r="Y26" s="8">
        <v>11099495</v>
      </c>
      <c r="Z26" s="2">
        <v>19.94</v>
      </c>
      <c r="AA26" s="6">
        <v>151061797</v>
      </c>
    </row>
    <row r="27" spans="1:27" ht="12.75">
      <c r="A27" s="29" t="s">
        <v>53</v>
      </c>
      <c r="B27" s="28"/>
      <c r="C27" s="6">
        <v>1553247698</v>
      </c>
      <c r="D27" s="6">
        <v>0</v>
      </c>
      <c r="E27" s="7">
        <v>1453081147</v>
      </c>
      <c r="F27" s="8">
        <v>1453081147</v>
      </c>
      <c r="G27" s="8">
        <v>120482963</v>
      </c>
      <c r="H27" s="8">
        <v>122566826</v>
      </c>
      <c r="I27" s="8">
        <v>121051546</v>
      </c>
      <c r="J27" s="8">
        <v>364101335</v>
      </c>
      <c r="K27" s="8">
        <v>121721069</v>
      </c>
      <c r="L27" s="8">
        <v>122362659</v>
      </c>
      <c r="M27" s="8">
        <v>121661648</v>
      </c>
      <c r="N27" s="8">
        <v>365745376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729846711</v>
      </c>
      <c r="X27" s="8">
        <v>892296941</v>
      </c>
      <c r="Y27" s="8">
        <v>-162450230</v>
      </c>
      <c r="Z27" s="2">
        <v>-18.21</v>
      </c>
      <c r="AA27" s="6">
        <v>1453081147</v>
      </c>
    </row>
    <row r="28" spans="1:27" ht="12.75">
      <c r="A28" s="29" t="s">
        <v>54</v>
      </c>
      <c r="B28" s="28"/>
      <c r="C28" s="6">
        <v>2073954243</v>
      </c>
      <c r="D28" s="6">
        <v>0</v>
      </c>
      <c r="E28" s="7">
        <v>2385339278</v>
      </c>
      <c r="F28" s="8">
        <v>2385339278</v>
      </c>
      <c r="G28" s="8">
        <v>77182837</v>
      </c>
      <c r="H28" s="8">
        <v>77201008</v>
      </c>
      <c r="I28" s="8">
        <v>77092020</v>
      </c>
      <c r="J28" s="8">
        <v>231475865</v>
      </c>
      <c r="K28" s="8">
        <v>77793354</v>
      </c>
      <c r="L28" s="8">
        <v>687064070</v>
      </c>
      <c r="M28" s="8">
        <v>198190558</v>
      </c>
      <c r="N28" s="8">
        <v>963047982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1194523847</v>
      </c>
      <c r="X28" s="8">
        <v>866566104</v>
      </c>
      <c r="Y28" s="8">
        <v>327957743</v>
      </c>
      <c r="Z28" s="2">
        <v>37.85</v>
      </c>
      <c r="AA28" s="6">
        <v>2385339278</v>
      </c>
    </row>
    <row r="29" spans="1:27" ht="12.75">
      <c r="A29" s="29" t="s">
        <v>55</v>
      </c>
      <c r="B29" s="28"/>
      <c r="C29" s="6">
        <v>751393565</v>
      </c>
      <c r="D29" s="6">
        <v>0</v>
      </c>
      <c r="E29" s="7">
        <v>992048311</v>
      </c>
      <c r="F29" s="8">
        <v>992048311</v>
      </c>
      <c r="G29" s="8">
        <v>116046557</v>
      </c>
      <c r="H29" s="8">
        <v>4088831</v>
      </c>
      <c r="I29" s="8">
        <v>71169046</v>
      </c>
      <c r="J29" s="8">
        <v>191304434</v>
      </c>
      <c r="K29" s="8">
        <v>43334897</v>
      </c>
      <c r="L29" s="8">
        <v>68952683</v>
      </c>
      <c r="M29" s="8">
        <v>35883915</v>
      </c>
      <c r="N29" s="8">
        <v>148171495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339475929</v>
      </c>
      <c r="X29" s="8">
        <v>288395612</v>
      </c>
      <c r="Y29" s="8">
        <v>51080317</v>
      </c>
      <c r="Z29" s="2">
        <v>17.71</v>
      </c>
      <c r="AA29" s="6">
        <v>992048311</v>
      </c>
    </row>
    <row r="30" spans="1:27" ht="12.75">
      <c r="A30" s="29" t="s">
        <v>56</v>
      </c>
      <c r="B30" s="28"/>
      <c r="C30" s="6">
        <v>12245375228</v>
      </c>
      <c r="D30" s="6">
        <v>0</v>
      </c>
      <c r="E30" s="7">
        <v>13479344957</v>
      </c>
      <c r="F30" s="8">
        <v>13479344957</v>
      </c>
      <c r="G30" s="8">
        <v>1132008762</v>
      </c>
      <c r="H30" s="8">
        <v>1972014805</v>
      </c>
      <c r="I30" s="8">
        <v>997075823</v>
      </c>
      <c r="J30" s="8">
        <v>4101099390</v>
      </c>
      <c r="K30" s="8">
        <v>991773580</v>
      </c>
      <c r="L30" s="8">
        <v>1030505572</v>
      </c>
      <c r="M30" s="8">
        <v>912321986</v>
      </c>
      <c r="N30" s="8">
        <v>2934601138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7035700528</v>
      </c>
      <c r="X30" s="8">
        <v>7536029611</v>
      </c>
      <c r="Y30" s="8">
        <v>-500329083</v>
      </c>
      <c r="Z30" s="2">
        <v>-6.64</v>
      </c>
      <c r="AA30" s="6">
        <v>13479344957</v>
      </c>
    </row>
    <row r="31" spans="1:27" ht="12.75">
      <c r="A31" s="29" t="s">
        <v>57</v>
      </c>
      <c r="B31" s="28"/>
      <c r="C31" s="6">
        <v>1854251622</v>
      </c>
      <c r="D31" s="6">
        <v>0</v>
      </c>
      <c r="E31" s="7">
        <v>1946750210</v>
      </c>
      <c r="F31" s="8">
        <v>1946750210</v>
      </c>
      <c r="G31" s="8">
        <v>30095637</v>
      </c>
      <c r="H31" s="8">
        <v>55130431</v>
      </c>
      <c r="I31" s="8">
        <v>91632014</v>
      </c>
      <c r="J31" s="8">
        <v>176858082</v>
      </c>
      <c r="K31" s="8">
        <v>132188430</v>
      </c>
      <c r="L31" s="8">
        <v>170527530</v>
      </c>
      <c r="M31" s="8">
        <v>153261472</v>
      </c>
      <c r="N31" s="8">
        <v>455977432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632835514</v>
      </c>
      <c r="X31" s="8">
        <v>901851071</v>
      </c>
      <c r="Y31" s="8">
        <v>-269015557</v>
      </c>
      <c r="Z31" s="2">
        <v>-29.83</v>
      </c>
      <c r="AA31" s="6">
        <v>1946750210</v>
      </c>
    </row>
    <row r="32" spans="1:27" ht="12.75">
      <c r="A32" s="29" t="s">
        <v>58</v>
      </c>
      <c r="B32" s="28"/>
      <c r="C32" s="6">
        <v>3942773024</v>
      </c>
      <c r="D32" s="6">
        <v>0</v>
      </c>
      <c r="E32" s="7">
        <v>4080212646</v>
      </c>
      <c r="F32" s="8">
        <v>4080212646</v>
      </c>
      <c r="G32" s="8">
        <v>103020660</v>
      </c>
      <c r="H32" s="8">
        <v>219281978</v>
      </c>
      <c r="I32" s="8">
        <v>250886278</v>
      </c>
      <c r="J32" s="8">
        <v>573188916</v>
      </c>
      <c r="K32" s="8">
        <v>316986600</v>
      </c>
      <c r="L32" s="8">
        <v>325350927</v>
      </c>
      <c r="M32" s="8">
        <v>300680333</v>
      </c>
      <c r="N32" s="8">
        <v>943017860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1516206776</v>
      </c>
      <c r="X32" s="8">
        <v>485059520</v>
      </c>
      <c r="Y32" s="8">
        <v>1031147256</v>
      </c>
      <c r="Z32" s="2">
        <v>212.58</v>
      </c>
      <c r="AA32" s="6">
        <v>4080212646</v>
      </c>
    </row>
    <row r="33" spans="1:27" ht="12.75">
      <c r="A33" s="29" t="s">
        <v>59</v>
      </c>
      <c r="B33" s="28"/>
      <c r="C33" s="6">
        <v>966249864</v>
      </c>
      <c r="D33" s="6">
        <v>0</v>
      </c>
      <c r="E33" s="7">
        <v>897026750</v>
      </c>
      <c r="F33" s="8">
        <v>897026750</v>
      </c>
      <c r="G33" s="8">
        <v>1519538</v>
      </c>
      <c r="H33" s="8">
        <v>72150302</v>
      </c>
      <c r="I33" s="8">
        <v>67309195</v>
      </c>
      <c r="J33" s="8">
        <v>140979035</v>
      </c>
      <c r="K33" s="8">
        <v>104232566</v>
      </c>
      <c r="L33" s="8">
        <v>80322650</v>
      </c>
      <c r="M33" s="8">
        <v>91473587</v>
      </c>
      <c r="N33" s="8">
        <v>276028803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417007838</v>
      </c>
      <c r="X33" s="8">
        <v>499005791</v>
      </c>
      <c r="Y33" s="8">
        <v>-81997953</v>
      </c>
      <c r="Z33" s="2">
        <v>-16.43</v>
      </c>
      <c r="AA33" s="6">
        <v>897026750</v>
      </c>
    </row>
    <row r="34" spans="1:27" ht="12.75">
      <c r="A34" s="29" t="s">
        <v>60</v>
      </c>
      <c r="B34" s="28"/>
      <c r="C34" s="6">
        <v>1114504339</v>
      </c>
      <c r="D34" s="6">
        <v>0</v>
      </c>
      <c r="E34" s="7">
        <v>1148730185</v>
      </c>
      <c r="F34" s="8">
        <v>1148730185</v>
      </c>
      <c r="G34" s="8">
        <v>93465748</v>
      </c>
      <c r="H34" s="8">
        <v>71303092</v>
      </c>
      <c r="I34" s="8">
        <v>83949896</v>
      </c>
      <c r="J34" s="8">
        <v>248718736</v>
      </c>
      <c r="K34" s="8">
        <v>103580007</v>
      </c>
      <c r="L34" s="8">
        <v>85997981</v>
      </c>
      <c r="M34" s="8">
        <v>57627596</v>
      </c>
      <c r="N34" s="8">
        <v>247205584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495924320</v>
      </c>
      <c r="X34" s="8">
        <v>504924481</v>
      </c>
      <c r="Y34" s="8">
        <v>-9000161</v>
      </c>
      <c r="Z34" s="2">
        <v>-1.78</v>
      </c>
      <c r="AA34" s="6">
        <v>1148730185</v>
      </c>
    </row>
    <row r="35" spans="1:27" ht="12.75">
      <c r="A35" s="27" t="s">
        <v>61</v>
      </c>
      <c r="B35" s="33"/>
      <c r="C35" s="6">
        <v>2827951</v>
      </c>
      <c r="D35" s="6">
        <v>0</v>
      </c>
      <c r="E35" s="7">
        <v>14578401</v>
      </c>
      <c r="F35" s="8">
        <v>14578401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1636330</v>
      </c>
      <c r="M35" s="8">
        <v>0</v>
      </c>
      <c r="N35" s="8">
        <v>1636330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1636330</v>
      </c>
      <c r="X35" s="8"/>
      <c r="Y35" s="8">
        <v>1636330</v>
      </c>
      <c r="Z35" s="2">
        <v>0</v>
      </c>
      <c r="AA35" s="6">
        <v>14578401</v>
      </c>
    </row>
    <row r="36" spans="1:27" ht="12.75">
      <c r="A36" s="44" t="s">
        <v>62</v>
      </c>
      <c r="B36" s="36"/>
      <c r="C36" s="37">
        <f aca="true" t="shared" si="1" ref="C36:Y36">SUM(C25:C35)</f>
        <v>32363112183</v>
      </c>
      <c r="D36" s="37">
        <f>SUM(D25:D35)</f>
        <v>0</v>
      </c>
      <c r="E36" s="38">
        <f t="shared" si="1"/>
        <v>35256507713</v>
      </c>
      <c r="F36" s="39">
        <f t="shared" si="1"/>
        <v>35256507713</v>
      </c>
      <c r="G36" s="39">
        <f t="shared" si="1"/>
        <v>2336067710</v>
      </c>
      <c r="H36" s="39">
        <f t="shared" si="1"/>
        <v>3314165777</v>
      </c>
      <c r="I36" s="39">
        <f t="shared" si="1"/>
        <v>2460197999</v>
      </c>
      <c r="J36" s="39">
        <f t="shared" si="1"/>
        <v>8110431486</v>
      </c>
      <c r="K36" s="39">
        <f t="shared" si="1"/>
        <v>2578793191</v>
      </c>
      <c r="L36" s="39">
        <f t="shared" si="1"/>
        <v>3270233087</v>
      </c>
      <c r="M36" s="39">
        <f t="shared" si="1"/>
        <v>2579471073</v>
      </c>
      <c r="N36" s="39">
        <f t="shared" si="1"/>
        <v>8428497351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16538928837</v>
      </c>
      <c r="X36" s="39">
        <f t="shared" si="1"/>
        <v>15179353652</v>
      </c>
      <c r="Y36" s="39">
        <f t="shared" si="1"/>
        <v>1359575185</v>
      </c>
      <c r="Z36" s="40">
        <f>+IF(X36&lt;&gt;0,+(Y36/X36)*100,0)</f>
        <v>8.956739635754287</v>
      </c>
      <c r="AA36" s="37">
        <f>SUM(AA25:AA35)</f>
        <v>35256507713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-255596751</v>
      </c>
      <c r="D38" s="50">
        <f>+D22-D36</f>
        <v>0</v>
      </c>
      <c r="E38" s="51">
        <f t="shared" si="2"/>
        <v>61149048</v>
      </c>
      <c r="F38" s="52">
        <f t="shared" si="2"/>
        <v>61149048</v>
      </c>
      <c r="G38" s="52">
        <f t="shared" si="2"/>
        <v>1563409031</v>
      </c>
      <c r="H38" s="52">
        <f t="shared" si="2"/>
        <v>430522948</v>
      </c>
      <c r="I38" s="52">
        <f t="shared" si="2"/>
        <v>-122146993</v>
      </c>
      <c r="J38" s="52">
        <f t="shared" si="2"/>
        <v>1871784986</v>
      </c>
      <c r="K38" s="52">
        <f t="shared" si="2"/>
        <v>-48984988</v>
      </c>
      <c r="L38" s="52">
        <f t="shared" si="2"/>
        <v>-898743709</v>
      </c>
      <c r="M38" s="52">
        <f t="shared" si="2"/>
        <v>1468920515</v>
      </c>
      <c r="N38" s="52">
        <f t="shared" si="2"/>
        <v>521191818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2392976804</v>
      </c>
      <c r="X38" s="52">
        <f>IF(F22=F36,0,X22-X36)</f>
        <v>412473567</v>
      </c>
      <c r="Y38" s="52">
        <f t="shared" si="2"/>
        <v>1980503237</v>
      </c>
      <c r="Z38" s="53">
        <f>+IF(X38&lt;&gt;0,+(Y38/X38)*100,0)</f>
        <v>480.15276503766853</v>
      </c>
      <c r="AA38" s="50">
        <f>+AA22-AA36</f>
        <v>61149048</v>
      </c>
    </row>
    <row r="39" spans="1:27" ht="12.75">
      <c r="A39" s="27" t="s">
        <v>64</v>
      </c>
      <c r="B39" s="33"/>
      <c r="C39" s="6">
        <v>2002490648</v>
      </c>
      <c r="D39" s="6">
        <v>0</v>
      </c>
      <c r="E39" s="7">
        <v>2259168575</v>
      </c>
      <c r="F39" s="8">
        <v>2259168575</v>
      </c>
      <c r="G39" s="8">
        <v>3381359</v>
      </c>
      <c r="H39" s="8">
        <v>26212464</v>
      </c>
      <c r="I39" s="8">
        <v>40365209</v>
      </c>
      <c r="J39" s="8">
        <v>69959032</v>
      </c>
      <c r="K39" s="8">
        <v>64093788</v>
      </c>
      <c r="L39" s="8">
        <v>35214214</v>
      </c>
      <c r="M39" s="8">
        <v>133227116</v>
      </c>
      <c r="N39" s="8">
        <v>232535118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302494150</v>
      </c>
      <c r="X39" s="8">
        <v>1056230232</v>
      </c>
      <c r="Y39" s="8">
        <v>-753736082</v>
      </c>
      <c r="Z39" s="2">
        <v>-71.36</v>
      </c>
      <c r="AA39" s="6">
        <v>2259168575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1746893897</v>
      </c>
      <c r="D42" s="59">
        <f>SUM(D38:D41)</f>
        <v>0</v>
      </c>
      <c r="E42" s="60">
        <f t="shared" si="3"/>
        <v>2320317623</v>
      </c>
      <c r="F42" s="61">
        <f t="shared" si="3"/>
        <v>2320317623</v>
      </c>
      <c r="G42" s="61">
        <f t="shared" si="3"/>
        <v>1566790390</v>
      </c>
      <c r="H42" s="61">
        <f t="shared" si="3"/>
        <v>456735412</v>
      </c>
      <c r="I42" s="61">
        <f t="shared" si="3"/>
        <v>-81781784</v>
      </c>
      <c r="J42" s="61">
        <f t="shared" si="3"/>
        <v>1941744018</v>
      </c>
      <c r="K42" s="61">
        <f t="shared" si="3"/>
        <v>15108800</v>
      </c>
      <c r="L42" s="61">
        <f t="shared" si="3"/>
        <v>-863529495</v>
      </c>
      <c r="M42" s="61">
        <f t="shared" si="3"/>
        <v>1602147631</v>
      </c>
      <c r="N42" s="61">
        <f t="shared" si="3"/>
        <v>753726936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2695470954</v>
      </c>
      <c r="X42" s="61">
        <f t="shared" si="3"/>
        <v>1468703799</v>
      </c>
      <c r="Y42" s="61">
        <f t="shared" si="3"/>
        <v>1226767155</v>
      </c>
      <c r="Z42" s="62">
        <f>+IF(X42&lt;&gt;0,+(Y42/X42)*100,0)</f>
        <v>83.5271996869125</v>
      </c>
      <c r="AA42" s="59">
        <f>SUM(AA38:AA41)</f>
        <v>2320317623</v>
      </c>
    </row>
    <row r="43" spans="1:27" ht="12.75">
      <c r="A43" s="27" t="s">
        <v>68</v>
      </c>
      <c r="B43" s="33"/>
      <c r="C43" s="54">
        <v>23618313</v>
      </c>
      <c r="D43" s="54">
        <v>0</v>
      </c>
      <c r="E43" s="63">
        <v>59988583</v>
      </c>
      <c r="F43" s="64">
        <v>59988583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27967571</v>
      </c>
      <c r="M43" s="64">
        <v>-27967571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59988583</v>
      </c>
    </row>
    <row r="44" spans="1:27" ht="12.75">
      <c r="A44" s="66" t="s">
        <v>69</v>
      </c>
      <c r="B44" s="33"/>
      <c r="C44" s="67">
        <f aca="true" t="shared" si="4" ref="C44:Y44">+C42-C43</f>
        <v>1723275584</v>
      </c>
      <c r="D44" s="67">
        <f>+D42-D43</f>
        <v>0</v>
      </c>
      <c r="E44" s="68">
        <f t="shared" si="4"/>
        <v>2260329040</v>
      </c>
      <c r="F44" s="69">
        <f t="shared" si="4"/>
        <v>2260329040</v>
      </c>
      <c r="G44" s="69">
        <f t="shared" si="4"/>
        <v>1566790390</v>
      </c>
      <c r="H44" s="69">
        <f t="shared" si="4"/>
        <v>456735412</v>
      </c>
      <c r="I44" s="69">
        <f t="shared" si="4"/>
        <v>-81781784</v>
      </c>
      <c r="J44" s="69">
        <f t="shared" si="4"/>
        <v>1941744018</v>
      </c>
      <c r="K44" s="69">
        <f t="shared" si="4"/>
        <v>15108800</v>
      </c>
      <c r="L44" s="69">
        <f t="shared" si="4"/>
        <v>-891497066</v>
      </c>
      <c r="M44" s="69">
        <f t="shared" si="4"/>
        <v>1630115202</v>
      </c>
      <c r="N44" s="69">
        <f t="shared" si="4"/>
        <v>753726936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2695470954</v>
      </c>
      <c r="X44" s="69">
        <f t="shared" si="4"/>
        <v>1468703799</v>
      </c>
      <c r="Y44" s="69">
        <f t="shared" si="4"/>
        <v>1226767155</v>
      </c>
      <c r="Z44" s="70">
        <f>+IF(X44&lt;&gt;0,+(Y44/X44)*100,0)</f>
        <v>83.5271996869125</v>
      </c>
      <c r="AA44" s="67">
        <f>+AA42-AA43</f>
        <v>2260329040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1723275584</v>
      </c>
      <c r="D46" s="59">
        <f>SUM(D44:D45)</f>
        <v>0</v>
      </c>
      <c r="E46" s="60">
        <f t="shared" si="5"/>
        <v>2260329040</v>
      </c>
      <c r="F46" s="61">
        <f t="shared" si="5"/>
        <v>2260329040</v>
      </c>
      <c r="G46" s="61">
        <f t="shared" si="5"/>
        <v>1566790390</v>
      </c>
      <c r="H46" s="61">
        <f t="shared" si="5"/>
        <v>456735412</v>
      </c>
      <c r="I46" s="61">
        <f t="shared" si="5"/>
        <v>-81781784</v>
      </c>
      <c r="J46" s="61">
        <f t="shared" si="5"/>
        <v>1941744018</v>
      </c>
      <c r="K46" s="61">
        <f t="shared" si="5"/>
        <v>15108800</v>
      </c>
      <c r="L46" s="61">
        <f t="shared" si="5"/>
        <v>-891497066</v>
      </c>
      <c r="M46" s="61">
        <f t="shared" si="5"/>
        <v>1630115202</v>
      </c>
      <c r="N46" s="61">
        <f t="shared" si="5"/>
        <v>753726936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2695470954</v>
      </c>
      <c r="X46" s="61">
        <f t="shared" si="5"/>
        <v>1468703799</v>
      </c>
      <c r="Y46" s="61">
        <f t="shared" si="5"/>
        <v>1226767155</v>
      </c>
      <c r="Z46" s="62">
        <f>+IF(X46&lt;&gt;0,+(Y46/X46)*100,0)</f>
        <v>83.5271996869125</v>
      </c>
      <c r="AA46" s="59">
        <f>SUM(AA44:AA45)</f>
        <v>2260329040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1723275584</v>
      </c>
      <c r="D48" s="75">
        <f>SUM(D46:D47)</f>
        <v>0</v>
      </c>
      <c r="E48" s="76">
        <f t="shared" si="6"/>
        <v>2260329040</v>
      </c>
      <c r="F48" s="77">
        <f t="shared" si="6"/>
        <v>2260329040</v>
      </c>
      <c r="G48" s="77">
        <f t="shared" si="6"/>
        <v>1566790390</v>
      </c>
      <c r="H48" s="78">
        <f t="shared" si="6"/>
        <v>456735412</v>
      </c>
      <c r="I48" s="78">
        <f t="shared" si="6"/>
        <v>-81781784</v>
      </c>
      <c r="J48" s="78">
        <f t="shared" si="6"/>
        <v>1941744018</v>
      </c>
      <c r="K48" s="78">
        <f t="shared" si="6"/>
        <v>15108800</v>
      </c>
      <c r="L48" s="78">
        <f t="shared" si="6"/>
        <v>-891497066</v>
      </c>
      <c r="M48" s="77">
        <f t="shared" si="6"/>
        <v>1630115202</v>
      </c>
      <c r="N48" s="77">
        <f t="shared" si="6"/>
        <v>753726936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2695470954</v>
      </c>
      <c r="X48" s="78">
        <f t="shared" si="6"/>
        <v>1468703799</v>
      </c>
      <c r="Y48" s="78">
        <f t="shared" si="6"/>
        <v>1226767155</v>
      </c>
      <c r="Z48" s="79">
        <f>+IF(X48&lt;&gt;0,+(Y48/X48)*100,0)</f>
        <v>83.5271996869125</v>
      </c>
      <c r="AA48" s="80">
        <f>SUM(AA46:AA47)</f>
        <v>2260329040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82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198611191</v>
      </c>
      <c r="D5" s="6">
        <v>0</v>
      </c>
      <c r="E5" s="7">
        <v>234508436</v>
      </c>
      <c r="F5" s="8">
        <v>234508436</v>
      </c>
      <c r="G5" s="8">
        <v>26471952</v>
      </c>
      <c r="H5" s="8">
        <v>14386771</v>
      </c>
      <c r="I5" s="8">
        <v>16029568</v>
      </c>
      <c r="J5" s="8">
        <v>56888291</v>
      </c>
      <c r="K5" s="8">
        <v>16243823</v>
      </c>
      <c r="L5" s="8">
        <v>14876306</v>
      </c>
      <c r="M5" s="8">
        <v>14876306</v>
      </c>
      <c r="N5" s="8">
        <v>45996435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102884726</v>
      </c>
      <c r="X5" s="8">
        <v>130282753</v>
      </c>
      <c r="Y5" s="8">
        <v>-27398027</v>
      </c>
      <c r="Z5" s="2">
        <v>-21.03</v>
      </c>
      <c r="AA5" s="6">
        <v>234508436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562390073</v>
      </c>
      <c r="D7" s="6">
        <v>0</v>
      </c>
      <c r="E7" s="7">
        <v>671564376</v>
      </c>
      <c r="F7" s="8">
        <v>671564376</v>
      </c>
      <c r="G7" s="8">
        <v>55007726</v>
      </c>
      <c r="H7" s="8">
        <v>58309377</v>
      </c>
      <c r="I7" s="8">
        <v>55651534</v>
      </c>
      <c r="J7" s="8">
        <v>168968637</v>
      </c>
      <c r="K7" s="8">
        <v>58309377</v>
      </c>
      <c r="L7" s="8">
        <v>45536589</v>
      </c>
      <c r="M7" s="8">
        <v>42779822</v>
      </c>
      <c r="N7" s="8">
        <v>146625788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315594425</v>
      </c>
      <c r="X7" s="8">
        <v>328888888</v>
      </c>
      <c r="Y7" s="8">
        <v>-13294463</v>
      </c>
      <c r="Z7" s="2">
        <v>-4.04</v>
      </c>
      <c r="AA7" s="6">
        <v>671564376</v>
      </c>
    </row>
    <row r="8" spans="1:27" ht="12.75">
      <c r="A8" s="29" t="s">
        <v>35</v>
      </c>
      <c r="B8" s="28"/>
      <c r="C8" s="6">
        <v>273949847</v>
      </c>
      <c r="D8" s="6">
        <v>0</v>
      </c>
      <c r="E8" s="7">
        <v>321343801</v>
      </c>
      <c r="F8" s="8">
        <v>321343801</v>
      </c>
      <c r="G8" s="8">
        <v>25681758</v>
      </c>
      <c r="H8" s="8">
        <v>26156218</v>
      </c>
      <c r="I8" s="8">
        <v>23648538</v>
      </c>
      <c r="J8" s="8">
        <v>75486514</v>
      </c>
      <c r="K8" s="8">
        <v>26156218</v>
      </c>
      <c r="L8" s="8">
        <v>23364978</v>
      </c>
      <c r="M8" s="8">
        <v>23364978</v>
      </c>
      <c r="N8" s="8">
        <v>72886174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148372688</v>
      </c>
      <c r="X8" s="8">
        <v>184677135</v>
      </c>
      <c r="Y8" s="8">
        <v>-36304447</v>
      </c>
      <c r="Z8" s="2">
        <v>-19.66</v>
      </c>
      <c r="AA8" s="6">
        <v>321343801</v>
      </c>
    </row>
    <row r="9" spans="1:27" ht="12.75">
      <c r="A9" s="29" t="s">
        <v>36</v>
      </c>
      <c r="B9" s="28"/>
      <c r="C9" s="6">
        <v>37848632</v>
      </c>
      <c r="D9" s="6">
        <v>0</v>
      </c>
      <c r="E9" s="7">
        <v>55973228</v>
      </c>
      <c r="F9" s="8">
        <v>55973228</v>
      </c>
      <c r="G9" s="8">
        <v>4586527</v>
      </c>
      <c r="H9" s="8">
        <v>4274485</v>
      </c>
      <c r="I9" s="8">
        <v>4312595</v>
      </c>
      <c r="J9" s="8">
        <v>13173607</v>
      </c>
      <c r="K9" s="8">
        <v>4274485</v>
      </c>
      <c r="L9" s="8">
        <v>4164436</v>
      </c>
      <c r="M9" s="8">
        <v>4164436</v>
      </c>
      <c r="N9" s="8">
        <v>12603357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25776964</v>
      </c>
      <c r="X9" s="8">
        <v>27986616</v>
      </c>
      <c r="Y9" s="8">
        <v>-2209652</v>
      </c>
      <c r="Z9" s="2">
        <v>-7.9</v>
      </c>
      <c r="AA9" s="6">
        <v>55973228</v>
      </c>
    </row>
    <row r="10" spans="1:27" ht="12.75">
      <c r="A10" s="29" t="s">
        <v>37</v>
      </c>
      <c r="B10" s="28"/>
      <c r="C10" s="6">
        <v>53920061</v>
      </c>
      <c r="D10" s="6">
        <v>0</v>
      </c>
      <c r="E10" s="7">
        <v>61648326</v>
      </c>
      <c r="F10" s="30">
        <v>61648326</v>
      </c>
      <c r="G10" s="30">
        <v>5117253</v>
      </c>
      <c r="H10" s="30">
        <v>7528613</v>
      </c>
      <c r="I10" s="30">
        <v>4948220</v>
      </c>
      <c r="J10" s="30">
        <v>17594086</v>
      </c>
      <c r="K10" s="30">
        <v>7528613</v>
      </c>
      <c r="L10" s="30">
        <v>4989638</v>
      </c>
      <c r="M10" s="30">
        <v>4989638</v>
      </c>
      <c r="N10" s="30">
        <v>17507889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35101975</v>
      </c>
      <c r="X10" s="30">
        <v>30824166</v>
      </c>
      <c r="Y10" s="30">
        <v>4277809</v>
      </c>
      <c r="Z10" s="31">
        <v>13.88</v>
      </c>
      <c r="AA10" s="32">
        <v>61648326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3134616</v>
      </c>
      <c r="F11" s="8">
        <v>3134616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1393164</v>
      </c>
      <c r="Y11" s="8">
        <v>-1393164</v>
      </c>
      <c r="Z11" s="2">
        <v>-100</v>
      </c>
      <c r="AA11" s="6">
        <v>3134616</v>
      </c>
    </row>
    <row r="12" spans="1:27" ht="12.75">
      <c r="A12" s="29" t="s">
        <v>39</v>
      </c>
      <c r="B12" s="33"/>
      <c r="C12" s="6">
        <v>655825</v>
      </c>
      <c r="D12" s="6">
        <v>0</v>
      </c>
      <c r="E12" s="7">
        <v>2840769</v>
      </c>
      <c r="F12" s="8">
        <v>2840769</v>
      </c>
      <c r="G12" s="8">
        <v>41936</v>
      </c>
      <c r="H12" s="8">
        <v>45539</v>
      </c>
      <c r="I12" s="8">
        <v>18997</v>
      </c>
      <c r="J12" s="8">
        <v>106472</v>
      </c>
      <c r="K12" s="8">
        <v>21433</v>
      </c>
      <c r="L12" s="8">
        <v>283100</v>
      </c>
      <c r="M12" s="8">
        <v>283100</v>
      </c>
      <c r="N12" s="8">
        <v>587633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694105</v>
      </c>
      <c r="X12" s="8">
        <v>1420386</v>
      </c>
      <c r="Y12" s="8">
        <v>-726281</v>
      </c>
      <c r="Z12" s="2">
        <v>-51.13</v>
      </c>
      <c r="AA12" s="6">
        <v>2840769</v>
      </c>
    </row>
    <row r="13" spans="1:27" ht="12.75">
      <c r="A13" s="27" t="s">
        <v>40</v>
      </c>
      <c r="B13" s="33"/>
      <c r="C13" s="6">
        <v>5047948</v>
      </c>
      <c r="D13" s="6">
        <v>0</v>
      </c>
      <c r="E13" s="7">
        <v>3397824</v>
      </c>
      <c r="F13" s="8">
        <v>3397824</v>
      </c>
      <c r="G13" s="8">
        <v>453414</v>
      </c>
      <c r="H13" s="8">
        <v>136577</v>
      </c>
      <c r="I13" s="8">
        <v>101666</v>
      </c>
      <c r="J13" s="8">
        <v>691657</v>
      </c>
      <c r="K13" s="8">
        <v>112012</v>
      </c>
      <c r="L13" s="8">
        <v>335781</v>
      </c>
      <c r="M13" s="8">
        <v>335781</v>
      </c>
      <c r="N13" s="8">
        <v>783574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1475231</v>
      </c>
      <c r="X13" s="8">
        <v>1698912</v>
      </c>
      <c r="Y13" s="8">
        <v>-223681</v>
      </c>
      <c r="Z13" s="2">
        <v>-13.17</v>
      </c>
      <c r="AA13" s="6">
        <v>3397824</v>
      </c>
    </row>
    <row r="14" spans="1:27" ht="12.75">
      <c r="A14" s="27" t="s">
        <v>41</v>
      </c>
      <c r="B14" s="33"/>
      <c r="C14" s="6">
        <v>25657785</v>
      </c>
      <c r="D14" s="6">
        <v>0</v>
      </c>
      <c r="E14" s="7">
        <v>26077327</v>
      </c>
      <c r="F14" s="8">
        <v>26077327</v>
      </c>
      <c r="G14" s="8">
        <v>2523942</v>
      </c>
      <c r="H14" s="8">
        <v>2211522</v>
      </c>
      <c r="I14" s="8">
        <v>2566308</v>
      </c>
      <c r="J14" s="8">
        <v>7301772</v>
      </c>
      <c r="K14" s="8">
        <v>3711602</v>
      </c>
      <c r="L14" s="8">
        <v>2730362</v>
      </c>
      <c r="M14" s="8">
        <v>2730362</v>
      </c>
      <c r="N14" s="8">
        <v>9172326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16474098</v>
      </c>
      <c r="X14" s="8">
        <v>13038666</v>
      </c>
      <c r="Y14" s="8">
        <v>3435432</v>
      </c>
      <c r="Z14" s="2">
        <v>26.35</v>
      </c>
      <c r="AA14" s="6">
        <v>26077327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53200</v>
      </c>
      <c r="F15" s="8">
        <v>53200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53000</v>
      </c>
      <c r="Y15" s="8">
        <v>-53000</v>
      </c>
      <c r="Z15" s="2">
        <v>-100</v>
      </c>
      <c r="AA15" s="6">
        <v>53200</v>
      </c>
    </row>
    <row r="16" spans="1:27" ht="12.75">
      <c r="A16" s="27" t="s">
        <v>43</v>
      </c>
      <c r="B16" s="33"/>
      <c r="C16" s="6">
        <v>14938626</v>
      </c>
      <c r="D16" s="6">
        <v>0</v>
      </c>
      <c r="E16" s="7">
        <v>18598962</v>
      </c>
      <c r="F16" s="8">
        <v>18598962</v>
      </c>
      <c r="G16" s="8">
        <v>112300</v>
      </c>
      <c r="H16" s="8">
        <v>138900</v>
      </c>
      <c r="I16" s="8">
        <v>106614</v>
      </c>
      <c r="J16" s="8">
        <v>357814</v>
      </c>
      <c r="K16" s="8">
        <v>112709</v>
      </c>
      <c r="L16" s="8">
        <v>2326456</v>
      </c>
      <c r="M16" s="8">
        <v>2326456</v>
      </c>
      <c r="N16" s="8">
        <v>4765621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5123435</v>
      </c>
      <c r="X16" s="8">
        <v>9299484</v>
      </c>
      <c r="Y16" s="8">
        <v>-4176049</v>
      </c>
      <c r="Z16" s="2">
        <v>-44.91</v>
      </c>
      <c r="AA16" s="6">
        <v>18598962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91161</v>
      </c>
      <c r="F17" s="8">
        <v>91161</v>
      </c>
      <c r="G17" s="8">
        <v>6442</v>
      </c>
      <c r="H17" s="8">
        <v>7600</v>
      </c>
      <c r="I17" s="8">
        <v>11647</v>
      </c>
      <c r="J17" s="8">
        <v>25689</v>
      </c>
      <c r="K17" s="8">
        <v>6524</v>
      </c>
      <c r="L17" s="8">
        <v>12795</v>
      </c>
      <c r="M17" s="8">
        <v>12795</v>
      </c>
      <c r="N17" s="8">
        <v>32114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57803</v>
      </c>
      <c r="X17" s="8">
        <v>45582</v>
      </c>
      <c r="Y17" s="8">
        <v>12221</v>
      </c>
      <c r="Z17" s="2">
        <v>26.81</v>
      </c>
      <c r="AA17" s="6">
        <v>91161</v>
      </c>
    </row>
    <row r="18" spans="1:27" ht="12.75">
      <c r="A18" s="29" t="s">
        <v>45</v>
      </c>
      <c r="B18" s="28"/>
      <c r="C18" s="6">
        <v>22008414</v>
      </c>
      <c r="D18" s="6">
        <v>0</v>
      </c>
      <c r="E18" s="7">
        <v>30180663</v>
      </c>
      <c r="F18" s="8">
        <v>30180663</v>
      </c>
      <c r="G18" s="8">
        <v>1487417</v>
      </c>
      <c r="H18" s="8">
        <v>3200196</v>
      </c>
      <c r="I18" s="8">
        <v>1271095</v>
      </c>
      <c r="J18" s="8">
        <v>5958708</v>
      </c>
      <c r="K18" s="8">
        <v>3902171</v>
      </c>
      <c r="L18" s="8">
        <v>1319552</v>
      </c>
      <c r="M18" s="8">
        <v>1319552</v>
      </c>
      <c r="N18" s="8">
        <v>6541275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12499983</v>
      </c>
      <c r="X18" s="8">
        <v>15090330</v>
      </c>
      <c r="Y18" s="8">
        <v>-2590347</v>
      </c>
      <c r="Z18" s="2">
        <v>-17.17</v>
      </c>
      <c r="AA18" s="6">
        <v>30180663</v>
      </c>
    </row>
    <row r="19" spans="1:27" ht="12.75">
      <c r="A19" s="27" t="s">
        <v>46</v>
      </c>
      <c r="B19" s="33"/>
      <c r="C19" s="6">
        <v>284303030</v>
      </c>
      <c r="D19" s="6">
        <v>0</v>
      </c>
      <c r="E19" s="7">
        <v>307469315</v>
      </c>
      <c r="F19" s="8">
        <v>307469315</v>
      </c>
      <c r="G19" s="8">
        <v>116880000</v>
      </c>
      <c r="H19" s="8">
        <v>2640265</v>
      </c>
      <c r="I19" s="8">
        <v>13000000</v>
      </c>
      <c r="J19" s="8">
        <v>132520265</v>
      </c>
      <c r="K19" s="8">
        <v>960000</v>
      </c>
      <c r="L19" s="8">
        <v>2317050</v>
      </c>
      <c r="M19" s="8">
        <v>90493673</v>
      </c>
      <c r="N19" s="8">
        <v>93770723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226290988</v>
      </c>
      <c r="X19" s="8">
        <v>231500000</v>
      </c>
      <c r="Y19" s="8">
        <v>-5209012</v>
      </c>
      <c r="Z19" s="2">
        <v>-2.25</v>
      </c>
      <c r="AA19" s="6">
        <v>307469315</v>
      </c>
    </row>
    <row r="20" spans="1:27" ht="12.75">
      <c r="A20" s="27" t="s">
        <v>47</v>
      </c>
      <c r="B20" s="33"/>
      <c r="C20" s="6">
        <v>18643500</v>
      </c>
      <c r="D20" s="6">
        <v>0</v>
      </c>
      <c r="E20" s="7">
        <v>31506117</v>
      </c>
      <c r="F20" s="30">
        <v>31506117</v>
      </c>
      <c r="G20" s="30">
        <v>1030354</v>
      </c>
      <c r="H20" s="30">
        <v>283780</v>
      </c>
      <c r="I20" s="30">
        <v>2675331</v>
      </c>
      <c r="J20" s="30">
        <v>3989465</v>
      </c>
      <c r="K20" s="30">
        <v>283780</v>
      </c>
      <c r="L20" s="30">
        <v>1139909</v>
      </c>
      <c r="M20" s="30">
        <v>0</v>
      </c>
      <c r="N20" s="30">
        <v>1423689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5413154</v>
      </c>
      <c r="X20" s="30">
        <v>15549402</v>
      </c>
      <c r="Y20" s="30">
        <v>-10136248</v>
      </c>
      <c r="Z20" s="31">
        <v>-65.19</v>
      </c>
      <c r="AA20" s="32">
        <v>31506117</v>
      </c>
    </row>
    <row r="21" spans="1:27" ht="12.75">
      <c r="A21" s="27" t="s">
        <v>48</v>
      </c>
      <c r="B21" s="33"/>
      <c r="C21" s="6">
        <v>8746032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1506720964</v>
      </c>
      <c r="D22" s="37">
        <f>SUM(D5:D21)</f>
        <v>0</v>
      </c>
      <c r="E22" s="38">
        <f t="shared" si="0"/>
        <v>1768388121</v>
      </c>
      <c r="F22" s="39">
        <f t="shared" si="0"/>
        <v>1768388121</v>
      </c>
      <c r="G22" s="39">
        <f t="shared" si="0"/>
        <v>239401021</v>
      </c>
      <c r="H22" s="39">
        <f t="shared" si="0"/>
        <v>119319843</v>
      </c>
      <c r="I22" s="39">
        <f t="shared" si="0"/>
        <v>124342113</v>
      </c>
      <c r="J22" s="39">
        <f t="shared" si="0"/>
        <v>483062977</v>
      </c>
      <c r="K22" s="39">
        <f t="shared" si="0"/>
        <v>121622747</v>
      </c>
      <c r="L22" s="39">
        <f t="shared" si="0"/>
        <v>103396952</v>
      </c>
      <c r="M22" s="39">
        <f t="shared" si="0"/>
        <v>187676899</v>
      </c>
      <c r="N22" s="39">
        <f t="shared" si="0"/>
        <v>412696598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895759575</v>
      </c>
      <c r="X22" s="39">
        <f t="shared" si="0"/>
        <v>991748484</v>
      </c>
      <c r="Y22" s="39">
        <f t="shared" si="0"/>
        <v>-95988909</v>
      </c>
      <c r="Z22" s="40">
        <f>+IF(X22&lt;&gt;0,+(Y22/X22)*100,0)</f>
        <v>-9.67875530425313</v>
      </c>
      <c r="AA22" s="37">
        <f>SUM(AA5:AA21)</f>
        <v>1768388121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535676718</v>
      </c>
      <c r="D25" s="6">
        <v>0</v>
      </c>
      <c r="E25" s="7">
        <v>527094779</v>
      </c>
      <c r="F25" s="8">
        <v>527094779</v>
      </c>
      <c r="G25" s="8">
        <v>40585771</v>
      </c>
      <c r="H25" s="8">
        <v>45991106</v>
      </c>
      <c r="I25" s="8">
        <v>43002507</v>
      </c>
      <c r="J25" s="8">
        <v>129579384</v>
      </c>
      <c r="K25" s="8">
        <v>42501918</v>
      </c>
      <c r="L25" s="8">
        <v>42501918</v>
      </c>
      <c r="M25" s="8">
        <v>43846496</v>
      </c>
      <c r="N25" s="8">
        <v>128850332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258429716</v>
      </c>
      <c r="X25" s="8">
        <v>263547390</v>
      </c>
      <c r="Y25" s="8">
        <v>-5117674</v>
      </c>
      <c r="Z25" s="2">
        <v>-1.94</v>
      </c>
      <c r="AA25" s="6">
        <v>527094779</v>
      </c>
    </row>
    <row r="26" spans="1:27" ht="12.75">
      <c r="A26" s="29" t="s">
        <v>52</v>
      </c>
      <c r="B26" s="28"/>
      <c r="C26" s="6">
        <v>26355498</v>
      </c>
      <c r="D26" s="6">
        <v>0</v>
      </c>
      <c r="E26" s="7">
        <v>28206759</v>
      </c>
      <c r="F26" s="8">
        <v>28206759</v>
      </c>
      <c r="G26" s="8">
        <v>2196229</v>
      </c>
      <c r="H26" s="8">
        <v>2196229</v>
      </c>
      <c r="I26" s="8">
        <v>2196229</v>
      </c>
      <c r="J26" s="8">
        <v>6588687</v>
      </c>
      <c r="K26" s="8">
        <v>2196229</v>
      </c>
      <c r="L26" s="8">
        <v>2196229</v>
      </c>
      <c r="M26" s="8">
        <v>2187161</v>
      </c>
      <c r="N26" s="8">
        <v>6579619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13168306</v>
      </c>
      <c r="X26" s="8">
        <v>14103378</v>
      </c>
      <c r="Y26" s="8">
        <v>-935072</v>
      </c>
      <c r="Z26" s="2">
        <v>-6.63</v>
      </c>
      <c r="AA26" s="6">
        <v>28206759</v>
      </c>
    </row>
    <row r="27" spans="1:27" ht="12.75">
      <c r="A27" s="29" t="s">
        <v>53</v>
      </c>
      <c r="B27" s="28"/>
      <c r="C27" s="6">
        <v>163382457</v>
      </c>
      <c r="D27" s="6">
        <v>0</v>
      </c>
      <c r="E27" s="7">
        <v>79671779</v>
      </c>
      <c r="F27" s="8">
        <v>79671779</v>
      </c>
      <c r="G27" s="8">
        <v>2622627</v>
      </c>
      <c r="H27" s="8">
        <v>3934125</v>
      </c>
      <c r="I27" s="8">
        <v>433902</v>
      </c>
      <c r="J27" s="8">
        <v>6990654</v>
      </c>
      <c r="K27" s="8">
        <v>1028473</v>
      </c>
      <c r="L27" s="8">
        <v>1028473</v>
      </c>
      <c r="M27" s="8">
        <v>1028473</v>
      </c>
      <c r="N27" s="8">
        <v>3085419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10076073</v>
      </c>
      <c r="X27" s="8"/>
      <c r="Y27" s="8">
        <v>10076073</v>
      </c>
      <c r="Z27" s="2">
        <v>0</v>
      </c>
      <c r="AA27" s="6">
        <v>79671779</v>
      </c>
    </row>
    <row r="28" spans="1:27" ht="12.75">
      <c r="A28" s="29" t="s">
        <v>54</v>
      </c>
      <c r="B28" s="28"/>
      <c r="C28" s="6">
        <v>187541267</v>
      </c>
      <c r="D28" s="6">
        <v>0</v>
      </c>
      <c r="E28" s="7">
        <v>178507681</v>
      </c>
      <c r="F28" s="8">
        <v>178507681</v>
      </c>
      <c r="G28" s="8">
        <v>14875640</v>
      </c>
      <c r="H28" s="8">
        <v>14875640</v>
      </c>
      <c r="I28" s="8">
        <v>16241775</v>
      </c>
      <c r="J28" s="8">
        <v>45993055</v>
      </c>
      <c r="K28" s="8">
        <v>14875640</v>
      </c>
      <c r="L28" s="8">
        <v>17607909</v>
      </c>
      <c r="M28" s="8">
        <v>0</v>
      </c>
      <c r="N28" s="8">
        <v>32483549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78476604</v>
      </c>
      <c r="X28" s="8">
        <v>89253840</v>
      </c>
      <c r="Y28" s="8">
        <v>-10777236</v>
      </c>
      <c r="Z28" s="2">
        <v>-12.07</v>
      </c>
      <c r="AA28" s="6">
        <v>178507681</v>
      </c>
    </row>
    <row r="29" spans="1:27" ht="12.75">
      <c r="A29" s="29" t="s">
        <v>55</v>
      </c>
      <c r="B29" s="28"/>
      <c r="C29" s="6">
        <v>61885246</v>
      </c>
      <c r="D29" s="6">
        <v>0</v>
      </c>
      <c r="E29" s="7">
        <v>8430575</v>
      </c>
      <c r="F29" s="8">
        <v>8430575</v>
      </c>
      <c r="G29" s="8">
        <v>0</v>
      </c>
      <c r="H29" s="8">
        <v>3510367</v>
      </c>
      <c r="I29" s="8">
        <v>1199654</v>
      </c>
      <c r="J29" s="8">
        <v>4710021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4710021</v>
      </c>
      <c r="X29" s="8">
        <v>4215288</v>
      </c>
      <c r="Y29" s="8">
        <v>494733</v>
      </c>
      <c r="Z29" s="2">
        <v>11.74</v>
      </c>
      <c r="AA29" s="6">
        <v>8430575</v>
      </c>
    </row>
    <row r="30" spans="1:27" ht="12.75">
      <c r="A30" s="29" t="s">
        <v>56</v>
      </c>
      <c r="B30" s="28"/>
      <c r="C30" s="6">
        <v>683953752</v>
      </c>
      <c r="D30" s="6">
        <v>0</v>
      </c>
      <c r="E30" s="7">
        <v>694221392</v>
      </c>
      <c r="F30" s="8">
        <v>694221392</v>
      </c>
      <c r="G30" s="8">
        <v>68834071</v>
      </c>
      <c r="H30" s="8">
        <v>77667159</v>
      </c>
      <c r="I30" s="8">
        <v>55928786</v>
      </c>
      <c r="J30" s="8">
        <v>202430016</v>
      </c>
      <c r="K30" s="8">
        <v>68097509</v>
      </c>
      <c r="L30" s="8">
        <v>68097509</v>
      </c>
      <c r="M30" s="8">
        <v>60320388</v>
      </c>
      <c r="N30" s="8">
        <v>196515406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398945422</v>
      </c>
      <c r="X30" s="8">
        <v>341851680</v>
      </c>
      <c r="Y30" s="8">
        <v>57093742</v>
      </c>
      <c r="Z30" s="2">
        <v>16.7</v>
      </c>
      <c r="AA30" s="6">
        <v>694221392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101600939</v>
      </c>
      <c r="F31" s="8">
        <v>101600939</v>
      </c>
      <c r="G31" s="8">
        <v>0</v>
      </c>
      <c r="H31" s="8">
        <v>0</v>
      </c>
      <c r="I31" s="8">
        <v>10178946</v>
      </c>
      <c r="J31" s="8">
        <v>10178946</v>
      </c>
      <c r="K31" s="8">
        <v>0</v>
      </c>
      <c r="L31" s="8">
        <v>15268310</v>
      </c>
      <c r="M31" s="8">
        <v>15268310</v>
      </c>
      <c r="N31" s="8">
        <v>30536620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40715566</v>
      </c>
      <c r="X31" s="8">
        <v>50800902</v>
      </c>
      <c r="Y31" s="8">
        <v>-10085336</v>
      </c>
      <c r="Z31" s="2">
        <v>-19.85</v>
      </c>
      <c r="AA31" s="6">
        <v>101600939</v>
      </c>
    </row>
    <row r="32" spans="1:27" ht="12.75">
      <c r="A32" s="29" t="s">
        <v>58</v>
      </c>
      <c r="B32" s="28"/>
      <c r="C32" s="6">
        <v>53249488</v>
      </c>
      <c r="D32" s="6">
        <v>0</v>
      </c>
      <c r="E32" s="7">
        <v>46566177</v>
      </c>
      <c r="F32" s="8">
        <v>46566177</v>
      </c>
      <c r="G32" s="8">
        <v>2223780</v>
      </c>
      <c r="H32" s="8">
        <v>10366394</v>
      </c>
      <c r="I32" s="8">
        <v>4534030</v>
      </c>
      <c r="J32" s="8">
        <v>17124204</v>
      </c>
      <c r="K32" s="8">
        <v>5364736</v>
      </c>
      <c r="L32" s="8">
        <v>4619031</v>
      </c>
      <c r="M32" s="8">
        <v>4619031</v>
      </c>
      <c r="N32" s="8">
        <v>14602798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31727002</v>
      </c>
      <c r="X32" s="8">
        <v>23283090</v>
      </c>
      <c r="Y32" s="8">
        <v>8443912</v>
      </c>
      <c r="Z32" s="2">
        <v>36.27</v>
      </c>
      <c r="AA32" s="6">
        <v>46566177</v>
      </c>
    </row>
    <row r="33" spans="1:27" ht="12.75">
      <c r="A33" s="29" t="s">
        <v>59</v>
      </c>
      <c r="B33" s="28"/>
      <c r="C33" s="6">
        <v>1590000</v>
      </c>
      <c r="D33" s="6">
        <v>0</v>
      </c>
      <c r="E33" s="7">
        <v>1590000</v>
      </c>
      <c r="F33" s="8">
        <v>1590000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795000</v>
      </c>
      <c r="Y33" s="8">
        <v>-795000</v>
      </c>
      <c r="Z33" s="2">
        <v>-100</v>
      </c>
      <c r="AA33" s="6">
        <v>1590000</v>
      </c>
    </row>
    <row r="34" spans="1:27" ht="12.75">
      <c r="A34" s="29" t="s">
        <v>60</v>
      </c>
      <c r="B34" s="28"/>
      <c r="C34" s="6">
        <v>227389805</v>
      </c>
      <c r="D34" s="6">
        <v>0</v>
      </c>
      <c r="E34" s="7">
        <v>102427673</v>
      </c>
      <c r="F34" s="8">
        <v>102427673</v>
      </c>
      <c r="G34" s="8">
        <v>12752066</v>
      </c>
      <c r="H34" s="8">
        <v>-3455630</v>
      </c>
      <c r="I34" s="8">
        <v>7828492</v>
      </c>
      <c r="J34" s="8">
        <v>17124928</v>
      </c>
      <c r="K34" s="8">
        <v>12568083</v>
      </c>
      <c r="L34" s="8">
        <v>22087094</v>
      </c>
      <c r="M34" s="8">
        <v>19955329</v>
      </c>
      <c r="N34" s="8">
        <v>54610506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71735434</v>
      </c>
      <c r="X34" s="8">
        <v>47213834</v>
      </c>
      <c r="Y34" s="8">
        <v>24521600</v>
      </c>
      <c r="Z34" s="2">
        <v>51.94</v>
      </c>
      <c r="AA34" s="6">
        <v>102427673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1941024231</v>
      </c>
      <c r="D36" s="37">
        <f>SUM(D25:D35)</f>
        <v>0</v>
      </c>
      <c r="E36" s="38">
        <f t="shared" si="1"/>
        <v>1768317754</v>
      </c>
      <c r="F36" s="39">
        <f t="shared" si="1"/>
        <v>1768317754</v>
      </c>
      <c r="G36" s="39">
        <f t="shared" si="1"/>
        <v>144090184</v>
      </c>
      <c r="H36" s="39">
        <f t="shared" si="1"/>
        <v>155085390</v>
      </c>
      <c r="I36" s="39">
        <f t="shared" si="1"/>
        <v>141544321</v>
      </c>
      <c r="J36" s="39">
        <f t="shared" si="1"/>
        <v>440719895</v>
      </c>
      <c r="K36" s="39">
        <f t="shared" si="1"/>
        <v>146632588</v>
      </c>
      <c r="L36" s="39">
        <f t="shared" si="1"/>
        <v>173406473</v>
      </c>
      <c r="M36" s="39">
        <f t="shared" si="1"/>
        <v>147225188</v>
      </c>
      <c r="N36" s="39">
        <f t="shared" si="1"/>
        <v>467264249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907984144</v>
      </c>
      <c r="X36" s="39">
        <f t="shared" si="1"/>
        <v>835064402</v>
      </c>
      <c r="Y36" s="39">
        <f t="shared" si="1"/>
        <v>72919742</v>
      </c>
      <c r="Z36" s="40">
        <f>+IF(X36&lt;&gt;0,+(Y36/X36)*100,0)</f>
        <v>8.732229732863168</v>
      </c>
      <c r="AA36" s="37">
        <f>SUM(AA25:AA35)</f>
        <v>1768317754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-434303267</v>
      </c>
      <c r="D38" s="50">
        <f>+D22-D36</f>
        <v>0</v>
      </c>
      <c r="E38" s="51">
        <f t="shared" si="2"/>
        <v>70367</v>
      </c>
      <c r="F38" s="52">
        <f t="shared" si="2"/>
        <v>70367</v>
      </c>
      <c r="G38" s="52">
        <f t="shared" si="2"/>
        <v>95310837</v>
      </c>
      <c r="H38" s="52">
        <f t="shared" si="2"/>
        <v>-35765547</v>
      </c>
      <c r="I38" s="52">
        <f t="shared" si="2"/>
        <v>-17202208</v>
      </c>
      <c r="J38" s="52">
        <f t="shared" si="2"/>
        <v>42343082</v>
      </c>
      <c r="K38" s="52">
        <f t="shared" si="2"/>
        <v>-25009841</v>
      </c>
      <c r="L38" s="52">
        <f t="shared" si="2"/>
        <v>-70009521</v>
      </c>
      <c r="M38" s="52">
        <f t="shared" si="2"/>
        <v>40451711</v>
      </c>
      <c r="N38" s="52">
        <f t="shared" si="2"/>
        <v>-54567651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-12224569</v>
      </c>
      <c r="X38" s="52">
        <f>IF(F22=F36,0,X22-X36)</f>
        <v>156684082</v>
      </c>
      <c r="Y38" s="52">
        <f t="shared" si="2"/>
        <v>-168908651</v>
      </c>
      <c r="Z38" s="53">
        <f>+IF(X38&lt;&gt;0,+(Y38/X38)*100,0)</f>
        <v>-107.80204909392137</v>
      </c>
      <c r="AA38" s="50">
        <f>+AA22-AA36</f>
        <v>70367</v>
      </c>
    </row>
    <row r="39" spans="1:27" ht="12.75">
      <c r="A39" s="27" t="s">
        <v>64</v>
      </c>
      <c r="B39" s="33"/>
      <c r="C39" s="6">
        <v>224271582</v>
      </c>
      <c r="D39" s="6">
        <v>0</v>
      </c>
      <c r="E39" s="7">
        <v>305594140</v>
      </c>
      <c r="F39" s="8">
        <v>305594140</v>
      </c>
      <c r="G39" s="8">
        <v>5236955</v>
      </c>
      <c r="H39" s="8">
        <v>26009735</v>
      </c>
      <c r="I39" s="8">
        <v>17953991</v>
      </c>
      <c r="J39" s="8">
        <v>49200681</v>
      </c>
      <c r="K39" s="8">
        <v>37886255</v>
      </c>
      <c r="L39" s="8">
        <v>32789191</v>
      </c>
      <c r="M39" s="8">
        <v>2000000</v>
      </c>
      <c r="N39" s="8">
        <v>72675446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121876127</v>
      </c>
      <c r="X39" s="8">
        <v>180000000</v>
      </c>
      <c r="Y39" s="8">
        <v>-58123873</v>
      </c>
      <c r="Z39" s="2">
        <v>-32.29</v>
      </c>
      <c r="AA39" s="6">
        <v>305594140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-210031685</v>
      </c>
      <c r="D42" s="59">
        <f>SUM(D38:D41)</f>
        <v>0</v>
      </c>
      <c r="E42" s="60">
        <f t="shared" si="3"/>
        <v>305664507</v>
      </c>
      <c r="F42" s="61">
        <f t="shared" si="3"/>
        <v>305664507</v>
      </c>
      <c r="G42" s="61">
        <f t="shared" si="3"/>
        <v>100547792</v>
      </c>
      <c r="H42" s="61">
        <f t="shared" si="3"/>
        <v>-9755812</v>
      </c>
      <c r="I42" s="61">
        <f t="shared" si="3"/>
        <v>751783</v>
      </c>
      <c r="J42" s="61">
        <f t="shared" si="3"/>
        <v>91543763</v>
      </c>
      <c r="K42" s="61">
        <f t="shared" si="3"/>
        <v>12876414</v>
      </c>
      <c r="L42" s="61">
        <f t="shared" si="3"/>
        <v>-37220330</v>
      </c>
      <c r="M42" s="61">
        <f t="shared" si="3"/>
        <v>42451711</v>
      </c>
      <c r="N42" s="61">
        <f t="shared" si="3"/>
        <v>18107795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109651558</v>
      </c>
      <c r="X42" s="61">
        <f t="shared" si="3"/>
        <v>336684082</v>
      </c>
      <c r="Y42" s="61">
        <f t="shared" si="3"/>
        <v>-227032524</v>
      </c>
      <c r="Z42" s="62">
        <f>+IF(X42&lt;&gt;0,+(Y42/X42)*100,0)</f>
        <v>-67.43191500214732</v>
      </c>
      <c r="AA42" s="59">
        <f>SUM(AA38:AA41)</f>
        <v>305664507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-210031685</v>
      </c>
      <c r="D44" s="67">
        <f>+D42-D43</f>
        <v>0</v>
      </c>
      <c r="E44" s="68">
        <f t="shared" si="4"/>
        <v>305664507</v>
      </c>
      <c r="F44" s="69">
        <f t="shared" si="4"/>
        <v>305664507</v>
      </c>
      <c r="G44" s="69">
        <f t="shared" si="4"/>
        <v>100547792</v>
      </c>
      <c r="H44" s="69">
        <f t="shared" si="4"/>
        <v>-9755812</v>
      </c>
      <c r="I44" s="69">
        <f t="shared" si="4"/>
        <v>751783</v>
      </c>
      <c r="J44" s="69">
        <f t="shared" si="4"/>
        <v>91543763</v>
      </c>
      <c r="K44" s="69">
        <f t="shared" si="4"/>
        <v>12876414</v>
      </c>
      <c r="L44" s="69">
        <f t="shared" si="4"/>
        <v>-37220330</v>
      </c>
      <c r="M44" s="69">
        <f t="shared" si="4"/>
        <v>42451711</v>
      </c>
      <c r="N44" s="69">
        <f t="shared" si="4"/>
        <v>18107795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109651558</v>
      </c>
      <c r="X44" s="69">
        <f t="shared" si="4"/>
        <v>336684082</v>
      </c>
      <c r="Y44" s="69">
        <f t="shared" si="4"/>
        <v>-227032524</v>
      </c>
      <c r="Z44" s="70">
        <f>+IF(X44&lt;&gt;0,+(Y44/X44)*100,0)</f>
        <v>-67.43191500214732</v>
      </c>
      <c r="AA44" s="67">
        <f>+AA42-AA43</f>
        <v>305664507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-210031685</v>
      </c>
      <c r="D46" s="59">
        <f>SUM(D44:D45)</f>
        <v>0</v>
      </c>
      <c r="E46" s="60">
        <f t="shared" si="5"/>
        <v>305664507</v>
      </c>
      <c r="F46" s="61">
        <f t="shared" si="5"/>
        <v>305664507</v>
      </c>
      <c r="G46" s="61">
        <f t="shared" si="5"/>
        <v>100547792</v>
      </c>
      <c r="H46" s="61">
        <f t="shared" si="5"/>
        <v>-9755812</v>
      </c>
      <c r="I46" s="61">
        <f t="shared" si="5"/>
        <v>751783</v>
      </c>
      <c r="J46" s="61">
        <f t="shared" si="5"/>
        <v>91543763</v>
      </c>
      <c r="K46" s="61">
        <f t="shared" si="5"/>
        <v>12876414</v>
      </c>
      <c r="L46" s="61">
        <f t="shared" si="5"/>
        <v>-37220330</v>
      </c>
      <c r="M46" s="61">
        <f t="shared" si="5"/>
        <v>42451711</v>
      </c>
      <c r="N46" s="61">
        <f t="shared" si="5"/>
        <v>18107795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109651558</v>
      </c>
      <c r="X46" s="61">
        <f t="shared" si="5"/>
        <v>336684082</v>
      </c>
      <c r="Y46" s="61">
        <f t="shared" si="5"/>
        <v>-227032524</v>
      </c>
      <c r="Z46" s="62">
        <f>+IF(X46&lt;&gt;0,+(Y46/X46)*100,0)</f>
        <v>-67.43191500214732</v>
      </c>
      <c r="AA46" s="59">
        <f>SUM(AA44:AA45)</f>
        <v>305664507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-210031685</v>
      </c>
      <c r="D48" s="75">
        <f>SUM(D46:D47)</f>
        <v>0</v>
      </c>
      <c r="E48" s="76">
        <f t="shared" si="6"/>
        <v>305664507</v>
      </c>
      <c r="F48" s="77">
        <f t="shared" si="6"/>
        <v>305664507</v>
      </c>
      <c r="G48" s="77">
        <f t="shared" si="6"/>
        <v>100547792</v>
      </c>
      <c r="H48" s="78">
        <f t="shared" si="6"/>
        <v>-9755812</v>
      </c>
      <c r="I48" s="78">
        <f t="shared" si="6"/>
        <v>751783</v>
      </c>
      <c r="J48" s="78">
        <f t="shared" si="6"/>
        <v>91543763</v>
      </c>
      <c r="K48" s="78">
        <f t="shared" si="6"/>
        <v>12876414</v>
      </c>
      <c r="L48" s="78">
        <f t="shared" si="6"/>
        <v>-37220330</v>
      </c>
      <c r="M48" s="77">
        <f t="shared" si="6"/>
        <v>42451711</v>
      </c>
      <c r="N48" s="77">
        <f t="shared" si="6"/>
        <v>18107795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109651558</v>
      </c>
      <c r="X48" s="78">
        <f t="shared" si="6"/>
        <v>336684082</v>
      </c>
      <c r="Y48" s="78">
        <f t="shared" si="6"/>
        <v>-227032524</v>
      </c>
      <c r="Z48" s="79">
        <f>+IF(X48&lt;&gt;0,+(Y48/X48)*100,0)</f>
        <v>-67.43191500214732</v>
      </c>
      <c r="AA48" s="80">
        <f>SUM(AA46:AA47)</f>
        <v>305664507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83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3783604</v>
      </c>
      <c r="D11" s="6">
        <v>0</v>
      </c>
      <c r="E11" s="7">
        <v>600745</v>
      </c>
      <c r="F11" s="8">
        <v>600745</v>
      </c>
      <c r="G11" s="8">
        <v>188300</v>
      </c>
      <c r="H11" s="8">
        <v>75984</v>
      </c>
      <c r="I11" s="8">
        <v>81734</v>
      </c>
      <c r="J11" s="8">
        <v>346018</v>
      </c>
      <c r="K11" s="8">
        <v>69747</v>
      </c>
      <c r="L11" s="8">
        <v>35836</v>
      </c>
      <c r="M11" s="8">
        <v>80784</v>
      </c>
      <c r="N11" s="8">
        <v>186367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532385</v>
      </c>
      <c r="X11" s="8">
        <v>318700</v>
      </c>
      <c r="Y11" s="8">
        <v>213685</v>
      </c>
      <c r="Z11" s="2">
        <v>67.05</v>
      </c>
      <c r="AA11" s="6">
        <v>600745</v>
      </c>
    </row>
    <row r="12" spans="1:27" ht="12.75">
      <c r="A12" s="29" t="s">
        <v>39</v>
      </c>
      <c r="B12" s="33"/>
      <c r="C12" s="6">
        <v>1358030</v>
      </c>
      <c r="D12" s="6">
        <v>0</v>
      </c>
      <c r="E12" s="7">
        <v>1385209</v>
      </c>
      <c r="F12" s="8">
        <v>1385209</v>
      </c>
      <c r="G12" s="8">
        <v>38623</v>
      </c>
      <c r="H12" s="8">
        <v>56623</v>
      </c>
      <c r="I12" s="8">
        <v>51562</v>
      </c>
      <c r="J12" s="8">
        <v>146808</v>
      </c>
      <c r="K12" s="8">
        <v>125267</v>
      </c>
      <c r="L12" s="8">
        <v>44623</v>
      </c>
      <c r="M12" s="8">
        <v>75123</v>
      </c>
      <c r="N12" s="8">
        <v>245013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391821</v>
      </c>
      <c r="X12" s="8">
        <v>692604</v>
      </c>
      <c r="Y12" s="8">
        <v>-300783</v>
      </c>
      <c r="Z12" s="2">
        <v>-43.43</v>
      </c>
      <c r="AA12" s="6">
        <v>1385209</v>
      </c>
    </row>
    <row r="13" spans="1:27" ht="12.75">
      <c r="A13" s="27" t="s">
        <v>40</v>
      </c>
      <c r="B13" s="33"/>
      <c r="C13" s="6">
        <v>954005</v>
      </c>
      <c r="D13" s="6">
        <v>0</v>
      </c>
      <c r="E13" s="7">
        <v>0</v>
      </c>
      <c r="F13" s="8">
        <v>0</v>
      </c>
      <c r="G13" s="8">
        <v>0</v>
      </c>
      <c r="H13" s="8">
        <v>85410</v>
      </c>
      <c r="I13" s="8">
        <v>19976</v>
      </c>
      <c r="J13" s="8">
        <v>105386</v>
      </c>
      <c r="K13" s="8">
        <v>3439</v>
      </c>
      <c r="L13" s="8">
        <v>1864</v>
      </c>
      <c r="M13" s="8">
        <v>50697</v>
      </c>
      <c r="N13" s="8">
        <v>56000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161386</v>
      </c>
      <c r="X13" s="8"/>
      <c r="Y13" s="8">
        <v>161386</v>
      </c>
      <c r="Z13" s="2">
        <v>0</v>
      </c>
      <c r="AA13" s="6">
        <v>0</v>
      </c>
    </row>
    <row r="14" spans="1:27" ht="12.75">
      <c r="A14" s="27" t="s">
        <v>41</v>
      </c>
      <c r="B14" s="33"/>
      <c r="C14" s="6">
        <v>372313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287567</v>
      </c>
      <c r="D17" s="6">
        <v>0</v>
      </c>
      <c r="E17" s="7">
        <v>600000</v>
      </c>
      <c r="F17" s="8">
        <v>600000</v>
      </c>
      <c r="G17" s="8">
        <v>0</v>
      </c>
      <c r="H17" s="8">
        <v>0</v>
      </c>
      <c r="I17" s="8">
        <v>0</v>
      </c>
      <c r="J17" s="8">
        <v>0</v>
      </c>
      <c r="K17" s="8">
        <v>420000</v>
      </c>
      <c r="L17" s="8">
        <v>0</v>
      </c>
      <c r="M17" s="8">
        <v>17000</v>
      </c>
      <c r="N17" s="8">
        <v>437000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437000</v>
      </c>
      <c r="X17" s="8">
        <v>111017</v>
      </c>
      <c r="Y17" s="8">
        <v>325983</v>
      </c>
      <c r="Z17" s="2">
        <v>293.63</v>
      </c>
      <c r="AA17" s="6">
        <v>600000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15579</v>
      </c>
      <c r="I18" s="8">
        <v>0</v>
      </c>
      <c r="J18" s="8">
        <v>15579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15579</v>
      </c>
      <c r="X18" s="8"/>
      <c r="Y18" s="8">
        <v>15579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252905775</v>
      </c>
      <c r="D19" s="6">
        <v>0</v>
      </c>
      <c r="E19" s="7">
        <v>214708001</v>
      </c>
      <c r="F19" s="8">
        <v>214708001</v>
      </c>
      <c r="G19" s="8">
        <v>90003000</v>
      </c>
      <c r="H19" s="8">
        <v>31770600</v>
      </c>
      <c r="I19" s="8">
        <v>0</v>
      </c>
      <c r="J19" s="8">
        <v>121773600</v>
      </c>
      <c r="K19" s="8">
        <v>4134705</v>
      </c>
      <c r="L19" s="8">
        <v>18643382</v>
      </c>
      <c r="M19" s="8">
        <v>54607001</v>
      </c>
      <c r="N19" s="8">
        <v>77385088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199158688</v>
      </c>
      <c r="X19" s="8">
        <v>145801000</v>
      </c>
      <c r="Y19" s="8">
        <v>53357688</v>
      </c>
      <c r="Z19" s="2">
        <v>36.6</v>
      </c>
      <c r="AA19" s="6">
        <v>214708001</v>
      </c>
    </row>
    <row r="20" spans="1:27" ht="12.75">
      <c r="A20" s="27" t="s">
        <v>47</v>
      </c>
      <c r="B20" s="33"/>
      <c r="C20" s="6">
        <v>24630553</v>
      </c>
      <c r="D20" s="6">
        <v>0</v>
      </c>
      <c r="E20" s="7">
        <v>122301336</v>
      </c>
      <c r="F20" s="30">
        <v>122301336</v>
      </c>
      <c r="G20" s="30">
        <v>663519</v>
      </c>
      <c r="H20" s="30">
        <v>1904</v>
      </c>
      <c r="I20" s="30">
        <v>4810098</v>
      </c>
      <c r="J20" s="30">
        <v>5475521</v>
      </c>
      <c r="K20" s="30">
        <v>1035580</v>
      </c>
      <c r="L20" s="30">
        <v>3071320</v>
      </c>
      <c r="M20" s="30">
        <v>2270420</v>
      </c>
      <c r="N20" s="30">
        <v>6377320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11852841</v>
      </c>
      <c r="X20" s="30">
        <v>6082421</v>
      </c>
      <c r="Y20" s="30">
        <v>5770420</v>
      </c>
      <c r="Z20" s="31">
        <v>94.87</v>
      </c>
      <c r="AA20" s="32">
        <v>122301336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284291847</v>
      </c>
      <c r="D22" s="37">
        <f>SUM(D5:D21)</f>
        <v>0</v>
      </c>
      <c r="E22" s="38">
        <f t="shared" si="0"/>
        <v>339595291</v>
      </c>
      <c r="F22" s="39">
        <f t="shared" si="0"/>
        <v>339595291</v>
      </c>
      <c r="G22" s="39">
        <f t="shared" si="0"/>
        <v>90893442</v>
      </c>
      <c r="H22" s="39">
        <f t="shared" si="0"/>
        <v>32006100</v>
      </c>
      <c r="I22" s="39">
        <f t="shared" si="0"/>
        <v>4963370</v>
      </c>
      <c r="J22" s="39">
        <f t="shared" si="0"/>
        <v>127862912</v>
      </c>
      <c r="K22" s="39">
        <f t="shared" si="0"/>
        <v>5788738</v>
      </c>
      <c r="L22" s="39">
        <f t="shared" si="0"/>
        <v>21797025</v>
      </c>
      <c r="M22" s="39">
        <f t="shared" si="0"/>
        <v>57101025</v>
      </c>
      <c r="N22" s="39">
        <f t="shared" si="0"/>
        <v>84686788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212549700</v>
      </c>
      <c r="X22" s="39">
        <f t="shared" si="0"/>
        <v>153005742</v>
      </c>
      <c r="Y22" s="39">
        <f t="shared" si="0"/>
        <v>59543958</v>
      </c>
      <c r="Z22" s="40">
        <f>+IF(X22&lt;&gt;0,+(Y22/X22)*100,0)</f>
        <v>38.9161591072837</v>
      </c>
      <c r="AA22" s="37">
        <f>SUM(AA5:AA21)</f>
        <v>339595291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164505103</v>
      </c>
      <c r="D25" s="6">
        <v>0</v>
      </c>
      <c r="E25" s="7">
        <v>168328808</v>
      </c>
      <c r="F25" s="8">
        <v>168328808</v>
      </c>
      <c r="G25" s="8">
        <v>25216139</v>
      </c>
      <c r="H25" s="8">
        <v>14860144</v>
      </c>
      <c r="I25" s="8">
        <v>13797342</v>
      </c>
      <c r="J25" s="8">
        <v>53873625</v>
      </c>
      <c r="K25" s="8">
        <v>13390187</v>
      </c>
      <c r="L25" s="8">
        <v>13934683</v>
      </c>
      <c r="M25" s="8">
        <v>13482353</v>
      </c>
      <c r="N25" s="8">
        <v>40807223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94680848</v>
      </c>
      <c r="X25" s="8">
        <v>84164406</v>
      </c>
      <c r="Y25" s="8">
        <v>10516442</v>
      </c>
      <c r="Z25" s="2">
        <v>12.5</v>
      </c>
      <c r="AA25" s="6">
        <v>168328808</v>
      </c>
    </row>
    <row r="26" spans="1:27" ht="12.75">
      <c r="A26" s="29" t="s">
        <v>52</v>
      </c>
      <c r="B26" s="28"/>
      <c r="C26" s="6">
        <v>12323284</v>
      </c>
      <c r="D26" s="6">
        <v>0</v>
      </c>
      <c r="E26" s="7">
        <v>13684728</v>
      </c>
      <c r="F26" s="8">
        <v>13684728</v>
      </c>
      <c r="G26" s="8">
        <v>1053939</v>
      </c>
      <c r="H26" s="8">
        <v>1053939</v>
      </c>
      <c r="I26" s="8">
        <v>1053939</v>
      </c>
      <c r="J26" s="8">
        <v>3161817</v>
      </c>
      <c r="K26" s="8">
        <v>1053939</v>
      </c>
      <c r="L26" s="8">
        <v>1076013</v>
      </c>
      <c r="M26" s="8">
        <v>1078075</v>
      </c>
      <c r="N26" s="8">
        <v>3208027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6369844</v>
      </c>
      <c r="X26" s="8">
        <v>6842364</v>
      </c>
      <c r="Y26" s="8">
        <v>-472520</v>
      </c>
      <c r="Z26" s="2">
        <v>-6.91</v>
      </c>
      <c r="AA26" s="6">
        <v>13684728</v>
      </c>
    </row>
    <row r="27" spans="1:27" ht="12.75">
      <c r="A27" s="29" t="s">
        <v>53</v>
      </c>
      <c r="B27" s="28"/>
      <c r="C27" s="6">
        <v>5523032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2.75">
      <c r="A28" s="29" t="s">
        <v>54</v>
      </c>
      <c r="B28" s="28"/>
      <c r="C28" s="6">
        <v>86572148</v>
      </c>
      <c r="D28" s="6">
        <v>0</v>
      </c>
      <c r="E28" s="7">
        <v>8160512</v>
      </c>
      <c r="F28" s="8">
        <v>8160512</v>
      </c>
      <c r="G28" s="8">
        <v>404560</v>
      </c>
      <c r="H28" s="8">
        <v>720844</v>
      </c>
      <c r="I28" s="8">
        <v>720847</v>
      </c>
      <c r="J28" s="8">
        <v>1846251</v>
      </c>
      <c r="K28" s="8">
        <v>720845</v>
      </c>
      <c r="L28" s="8">
        <v>720845</v>
      </c>
      <c r="M28" s="8">
        <v>720847</v>
      </c>
      <c r="N28" s="8">
        <v>2162537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4008788</v>
      </c>
      <c r="X28" s="8">
        <v>4080258</v>
      </c>
      <c r="Y28" s="8">
        <v>-71470</v>
      </c>
      <c r="Z28" s="2">
        <v>-1.75</v>
      </c>
      <c r="AA28" s="6">
        <v>8160512</v>
      </c>
    </row>
    <row r="29" spans="1:27" ht="12.75">
      <c r="A29" s="29" t="s">
        <v>55</v>
      </c>
      <c r="B29" s="28"/>
      <c r="C29" s="6">
        <v>6768309</v>
      </c>
      <c r="D29" s="6">
        <v>0</v>
      </c>
      <c r="E29" s="7">
        <v>1485507</v>
      </c>
      <c r="F29" s="8">
        <v>1485507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742752</v>
      </c>
      <c r="Y29" s="8">
        <v>-742752</v>
      </c>
      <c r="Z29" s="2">
        <v>-100</v>
      </c>
      <c r="AA29" s="6">
        <v>1485507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100000</v>
      </c>
      <c r="F31" s="8">
        <v>100000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49998</v>
      </c>
      <c r="Y31" s="8">
        <v>-49998</v>
      </c>
      <c r="Z31" s="2">
        <v>-100</v>
      </c>
      <c r="AA31" s="6">
        <v>100000</v>
      </c>
    </row>
    <row r="32" spans="1:27" ht="12.75">
      <c r="A32" s="29" t="s">
        <v>58</v>
      </c>
      <c r="B32" s="28"/>
      <c r="C32" s="6">
        <v>75197580</v>
      </c>
      <c r="D32" s="6">
        <v>0</v>
      </c>
      <c r="E32" s="7">
        <v>133844326</v>
      </c>
      <c r="F32" s="8">
        <v>133844326</v>
      </c>
      <c r="G32" s="8">
        <v>1110502</v>
      </c>
      <c r="H32" s="8">
        <v>2500517</v>
      </c>
      <c r="I32" s="8">
        <v>1385205</v>
      </c>
      <c r="J32" s="8">
        <v>4996224</v>
      </c>
      <c r="K32" s="8">
        <v>1664712</v>
      </c>
      <c r="L32" s="8">
        <v>2434939</v>
      </c>
      <c r="M32" s="8">
        <v>2868434</v>
      </c>
      <c r="N32" s="8">
        <v>6968085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11964309</v>
      </c>
      <c r="X32" s="8">
        <v>66922164</v>
      </c>
      <c r="Y32" s="8">
        <v>-54957855</v>
      </c>
      <c r="Z32" s="2">
        <v>-82.12</v>
      </c>
      <c r="AA32" s="6">
        <v>133844326</v>
      </c>
    </row>
    <row r="33" spans="1:27" ht="12.75">
      <c r="A33" s="29" t="s">
        <v>59</v>
      </c>
      <c r="B33" s="28"/>
      <c r="C33" s="6">
        <v>13982195</v>
      </c>
      <c r="D33" s="6">
        <v>0</v>
      </c>
      <c r="E33" s="7">
        <v>4392200</v>
      </c>
      <c r="F33" s="8">
        <v>4392200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2200000</v>
      </c>
      <c r="N33" s="8">
        <v>2200000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2200000</v>
      </c>
      <c r="X33" s="8">
        <v>2196102</v>
      </c>
      <c r="Y33" s="8">
        <v>3898</v>
      </c>
      <c r="Z33" s="2">
        <v>0.18</v>
      </c>
      <c r="AA33" s="6">
        <v>4392200</v>
      </c>
    </row>
    <row r="34" spans="1:27" ht="12.75">
      <c r="A34" s="29" t="s">
        <v>60</v>
      </c>
      <c r="B34" s="28"/>
      <c r="C34" s="6">
        <v>25217099</v>
      </c>
      <c r="D34" s="6">
        <v>0</v>
      </c>
      <c r="E34" s="7">
        <v>12197207</v>
      </c>
      <c r="F34" s="8">
        <v>12197207</v>
      </c>
      <c r="G34" s="8">
        <v>201053</v>
      </c>
      <c r="H34" s="8">
        <v>876741</v>
      </c>
      <c r="I34" s="8">
        <v>755135</v>
      </c>
      <c r="J34" s="8">
        <v>1832929</v>
      </c>
      <c r="K34" s="8">
        <v>1200000</v>
      </c>
      <c r="L34" s="8">
        <v>297283</v>
      </c>
      <c r="M34" s="8">
        <v>186659</v>
      </c>
      <c r="N34" s="8">
        <v>1683942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3516871</v>
      </c>
      <c r="X34" s="8">
        <v>6098604</v>
      </c>
      <c r="Y34" s="8">
        <v>-2581733</v>
      </c>
      <c r="Z34" s="2">
        <v>-42.33</v>
      </c>
      <c r="AA34" s="6">
        <v>12197207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390088750</v>
      </c>
      <c r="D36" s="37">
        <f>SUM(D25:D35)</f>
        <v>0</v>
      </c>
      <c r="E36" s="38">
        <f t="shared" si="1"/>
        <v>342193288</v>
      </c>
      <c r="F36" s="39">
        <f t="shared" si="1"/>
        <v>342193288</v>
      </c>
      <c r="G36" s="39">
        <f t="shared" si="1"/>
        <v>27986193</v>
      </c>
      <c r="H36" s="39">
        <f t="shared" si="1"/>
        <v>20012185</v>
      </c>
      <c r="I36" s="39">
        <f t="shared" si="1"/>
        <v>17712468</v>
      </c>
      <c r="J36" s="39">
        <f t="shared" si="1"/>
        <v>65710846</v>
      </c>
      <c r="K36" s="39">
        <f t="shared" si="1"/>
        <v>18029683</v>
      </c>
      <c r="L36" s="39">
        <f t="shared" si="1"/>
        <v>18463763</v>
      </c>
      <c r="M36" s="39">
        <f t="shared" si="1"/>
        <v>20536368</v>
      </c>
      <c r="N36" s="39">
        <f t="shared" si="1"/>
        <v>57029814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122740660</v>
      </c>
      <c r="X36" s="39">
        <f t="shared" si="1"/>
        <v>171096648</v>
      </c>
      <c r="Y36" s="39">
        <f t="shared" si="1"/>
        <v>-48355988</v>
      </c>
      <c r="Z36" s="40">
        <f>+IF(X36&lt;&gt;0,+(Y36/X36)*100,0)</f>
        <v>-28.26238185566324</v>
      </c>
      <c r="AA36" s="37">
        <f>SUM(AA25:AA35)</f>
        <v>342193288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-105796903</v>
      </c>
      <c r="D38" s="50">
        <f>+D22-D36</f>
        <v>0</v>
      </c>
      <c r="E38" s="51">
        <f t="shared" si="2"/>
        <v>-2597997</v>
      </c>
      <c r="F38" s="52">
        <f t="shared" si="2"/>
        <v>-2597997</v>
      </c>
      <c r="G38" s="52">
        <f t="shared" si="2"/>
        <v>62907249</v>
      </c>
      <c r="H38" s="52">
        <f t="shared" si="2"/>
        <v>11993915</v>
      </c>
      <c r="I38" s="52">
        <f t="shared" si="2"/>
        <v>-12749098</v>
      </c>
      <c r="J38" s="52">
        <f t="shared" si="2"/>
        <v>62152066</v>
      </c>
      <c r="K38" s="52">
        <f t="shared" si="2"/>
        <v>-12240945</v>
      </c>
      <c r="L38" s="52">
        <f t="shared" si="2"/>
        <v>3333262</v>
      </c>
      <c r="M38" s="52">
        <f t="shared" si="2"/>
        <v>36564657</v>
      </c>
      <c r="N38" s="52">
        <f t="shared" si="2"/>
        <v>27656974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89809040</v>
      </c>
      <c r="X38" s="52">
        <f>IF(F22=F36,0,X22-X36)</f>
        <v>-18090906</v>
      </c>
      <c r="Y38" s="52">
        <f t="shared" si="2"/>
        <v>107899946</v>
      </c>
      <c r="Z38" s="53">
        <f>+IF(X38&lt;&gt;0,+(Y38/X38)*100,0)</f>
        <v>-596.4319642145065</v>
      </c>
      <c r="AA38" s="50">
        <f>+AA22-AA36</f>
        <v>-2597997</v>
      </c>
    </row>
    <row r="39" spans="1:27" ht="12.75">
      <c r="A39" s="27" t="s">
        <v>64</v>
      </c>
      <c r="B39" s="33"/>
      <c r="C39" s="6">
        <v>10690440</v>
      </c>
      <c r="D39" s="6">
        <v>0</v>
      </c>
      <c r="E39" s="7">
        <v>2598000</v>
      </c>
      <c r="F39" s="8">
        <v>2598000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1577000</v>
      </c>
      <c r="Y39" s="8">
        <v>-1577000</v>
      </c>
      <c r="Z39" s="2">
        <v>-100</v>
      </c>
      <c r="AA39" s="6">
        <v>2598000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-95106463</v>
      </c>
      <c r="D42" s="59">
        <f>SUM(D38:D41)</f>
        <v>0</v>
      </c>
      <c r="E42" s="60">
        <f t="shared" si="3"/>
        <v>3</v>
      </c>
      <c r="F42" s="61">
        <f t="shared" si="3"/>
        <v>3</v>
      </c>
      <c r="G42" s="61">
        <f t="shared" si="3"/>
        <v>62907249</v>
      </c>
      <c r="H42" s="61">
        <f t="shared" si="3"/>
        <v>11993915</v>
      </c>
      <c r="I42" s="61">
        <f t="shared" si="3"/>
        <v>-12749098</v>
      </c>
      <c r="J42" s="61">
        <f t="shared" si="3"/>
        <v>62152066</v>
      </c>
      <c r="K42" s="61">
        <f t="shared" si="3"/>
        <v>-12240945</v>
      </c>
      <c r="L42" s="61">
        <f t="shared" si="3"/>
        <v>3333262</v>
      </c>
      <c r="M42" s="61">
        <f t="shared" si="3"/>
        <v>36564657</v>
      </c>
      <c r="N42" s="61">
        <f t="shared" si="3"/>
        <v>27656974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89809040</v>
      </c>
      <c r="X42" s="61">
        <f t="shared" si="3"/>
        <v>-16513906</v>
      </c>
      <c r="Y42" s="61">
        <f t="shared" si="3"/>
        <v>106322946</v>
      </c>
      <c r="Z42" s="62">
        <f>+IF(X42&lt;&gt;0,+(Y42/X42)*100,0)</f>
        <v>-643.8388713124563</v>
      </c>
      <c r="AA42" s="59">
        <f>SUM(AA38:AA41)</f>
        <v>3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-95106463</v>
      </c>
      <c r="D44" s="67">
        <f>+D42-D43</f>
        <v>0</v>
      </c>
      <c r="E44" s="68">
        <f t="shared" si="4"/>
        <v>3</v>
      </c>
      <c r="F44" s="69">
        <f t="shared" si="4"/>
        <v>3</v>
      </c>
      <c r="G44" s="69">
        <f t="shared" si="4"/>
        <v>62907249</v>
      </c>
      <c r="H44" s="69">
        <f t="shared" si="4"/>
        <v>11993915</v>
      </c>
      <c r="I44" s="69">
        <f t="shared" si="4"/>
        <v>-12749098</v>
      </c>
      <c r="J44" s="69">
        <f t="shared" si="4"/>
        <v>62152066</v>
      </c>
      <c r="K44" s="69">
        <f t="shared" si="4"/>
        <v>-12240945</v>
      </c>
      <c r="L44" s="69">
        <f t="shared" si="4"/>
        <v>3333262</v>
      </c>
      <c r="M44" s="69">
        <f t="shared" si="4"/>
        <v>36564657</v>
      </c>
      <c r="N44" s="69">
        <f t="shared" si="4"/>
        <v>27656974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89809040</v>
      </c>
      <c r="X44" s="69">
        <f t="shared" si="4"/>
        <v>-16513906</v>
      </c>
      <c r="Y44" s="69">
        <f t="shared" si="4"/>
        <v>106322946</v>
      </c>
      <c r="Z44" s="70">
        <f>+IF(X44&lt;&gt;0,+(Y44/X44)*100,0)</f>
        <v>-643.8388713124563</v>
      </c>
      <c r="AA44" s="67">
        <f>+AA42-AA43</f>
        <v>3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-95106463</v>
      </c>
      <c r="D46" s="59">
        <f>SUM(D44:D45)</f>
        <v>0</v>
      </c>
      <c r="E46" s="60">
        <f t="shared" si="5"/>
        <v>3</v>
      </c>
      <c r="F46" s="61">
        <f t="shared" si="5"/>
        <v>3</v>
      </c>
      <c r="G46" s="61">
        <f t="shared" si="5"/>
        <v>62907249</v>
      </c>
      <c r="H46" s="61">
        <f t="shared" si="5"/>
        <v>11993915</v>
      </c>
      <c r="I46" s="61">
        <f t="shared" si="5"/>
        <v>-12749098</v>
      </c>
      <c r="J46" s="61">
        <f t="shared" si="5"/>
        <v>62152066</v>
      </c>
      <c r="K46" s="61">
        <f t="shared" si="5"/>
        <v>-12240945</v>
      </c>
      <c r="L46" s="61">
        <f t="shared" si="5"/>
        <v>3333262</v>
      </c>
      <c r="M46" s="61">
        <f t="shared" si="5"/>
        <v>36564657</v>
      </c>
      <c r="N46" s="61">
        <f t="shared" si="5"/>
        <v>27656974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89809040</v>
      </c>
      <c r="X46" s="61">
        <f t="shared" si="5"/>
        <v>-16513906</v>
      </c>
      <c r="Y46" s="61">
        <f t="shared" si="5"/>
        <v>106322946</v>
      </c>
      <c r="Z46" s="62">
        <f>+IF(X46&lt;&gt;0,+(Y46/X46)*100,0)</f>
        <v>-643.8388713124563</v>
      </c>
      <c r="AA46" s="59">
        <f>SUM(AA44:AA45)</f>
        <v>3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-95106463</v>
      </c>
      <c r="D48" s="75">
        <f>SUM(D46:D47)</f>
        <v>0</v>
      </c>
      <c r="E48" s="76">
        <f t="shared" si="6"/>
        <v>3</v>
      </c>
      <c r="F48" s="77">
        <f t="shared" si="6"/>
        <v>3</v>
      </c>
      <c r="G48" s="77">
        <f t="shared" si="6"/>
        <v>62907249</v>
      </c>
      <c r="H48" s="78">
        <f t="shared" si="6"/>
        <v>11993915</v>
      </c>
      <c r="I48" s="78">
        <f t="shared" si="6"/>
        <v>-12749098</v>
      </c>
      <c r="J48" s="78">
        <f t="shared" si="6"/>
        <v>62152066</v>
      </c>
      <c r="K48" s="78">
        <f t="shared" si="6"/>
        <v>-12240945</v>
      </c>
      <c r="L48" s="78">
        <f t="shared" si="6"/>
        <v>3333262</v>
      </c>
      <c r="M48" s="77">
        <f t="shared" si="6"/>
        <v>36564657</v>
      </c>
      <c r="N48" s="77">
        <f t="shared" si="6"/>
        <v>27656974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89809040</v>
      </c>
      <c r="X48" s="78">
        <f t="shared" si="6"/>
        <v>-16513906</v>
      </c>
      <c r="Y48" s="78">
        <f t="shared" si="6"/>
        <v>106322946</v>
      </c>
      <c r="Z48" s="79">
        <f>+IF(X48&lt;&gt;0,+(Y48/X48)*100,0)</f>
        <v>-643.8388713124563</v>
      </c>
      <c r="AA48" s="80">
        <f>SUM(AA46:AA47)</f>
        <v>3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84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22970239639</v>
      </c>
      <c r="D5" s="6">
        <v>0</v>
      </c>
      <c r="E5" s="7">
        <v>24820270237</v>
      </c>
      <c r="F5" s="8">
        <v>24820270237</v>
      </c>
      <c r="G5" s="8">
        <v>2355435373</v>
      </c>
      <c r="H5" s="8">
        <v>2256362021</v>
      </c>
      <c r="I5" s="8">
        <v>2261474012</v>
      </c>
      <c r="J5" s="8">
        <v>6873271406</v>
      </c>
      <c r="K5" s="8">
        <v>2307127032</v>
      </c>
      <c r="L5" s="8">
        <v>2224530313</v>
      </c>
      <c r="M5" s="8">
        <v>2229647069</v>
      </c>
      <c r="N5" s="8">
        <v>6761304414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13634575820</v>
      </c>
      <c r="X5" s="8">
        <v>11799176266</v>
      </c>
      <c r="Y5" s="8">
        <v>1835399554</v>
      </c>
      <c r="Z5" s="2">
        <v>15.56</v>
      </c>
      <c r="AA5" s="6">
        <v>24820270237</v>
      </c>
    </row>
    <row r="6" spans="1:27" ht="12.75">
      <c r="A6" s="27" t="s">
        <v>33</v>
      </c>
      <c r="B6" s="28"/>
      <c r="C6" s="6">
        <v>142518591</v>
      </c>
      <c r="D6" s="6">
        <v>0</v>
      </c>
      <c r="E6" s="7">
        <v>0</v>
      </c>
      <c r="F6" s="8">
        <v>0</v>
      </c>
      <c r="G6" s="8">
        <v>13317000</v>
      </c>
      <c r="H6" s="8">
        <v>6189389</v>
      </c>
      <c r="I6" s="8">
        <v>15957866</v>
      </c>
      <c r="J6" s="8">
        <v>35464255</v>
      </c>
      <c r="K6" s="8">
        <v>16497587</v>
      </c>
      <c r="L6" s="8">
        <v>18312289</v>
      </c>
      <c r="M6" s="8">
        <v>19741828</v>
      </c>
      <c r="N6" s="8">
        <v>54551704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90015959</v>
      </c>
      <c r="X6" s="8"/>
      <c r="Y6" s="8">
        <v>90015959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41212898911</v>
      </c>
      <c r="D7" s="6">
        <v>0</v>
      </c>
      <c r="E7" s="7">
        <v>46715995164</v>
      </c>
      <c r="F7" s="8">
        <v>46715995164</v>
      </c>
      <c r="G7" s="8">
        <v>4322354184</v>
      </c>
      <c r="H7" s="8">
        <v>4866867948</v>
      </c>
      <c r="I7" s="8">
        <v>3726489814</v>
      </c>
      <c r="J7" s="8">
        <v>12915711946</v>
      </c>
      <c r="K7" s="8">
        <v>3314578631</v>
      </c>
      <c r="L7" s="8">
        <v>3434307817</v>
      </c>
      <c r="M7" s="8">
        <v>3622082885</v>
      </c>
      <c r="N7" s="8">
        <v>10370969333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23286681279</v>
      </c>
      <c r="X7" s="8">
        <v>24264627285</v>
      </c>
      <c r="Y7" s="8">
        <v>-977946006</v>
      </c>
      <c r="Z7" s="2">
        <v>-4.03</v>
      </c>
      <c r="AA7" s="6">
        <v>46715995164</v>
      </c>
    </row>
    <row r="8" spans="1:27" ht="12.75">
      <c r="A8" s="29" t="s">
        <v>35</v>
      </c>
      <c r="B8" s="28"/>
      <c r="C8" s="6">
        <v>14667335341</v>
      </c>
      <c r="D8" s="6">
        <v>0</v>
      </c>
      <c r="E8" s="7">
        <v>17791447919</v>
      </c>
      <c r="F8" s="8">
        <v>17791447919</v>
      </c>
      <c r="G8" s="8">
        <v>1478078890</v>
      </c>
      <c r="H8" s="8">
        <v>1365755735</v>
      </c>
      <c r="I8" s="8">
        <v>1592830691</v>
      </c>
      <c r="J8" s="8">
        <v>4436665316</v>
      </c>
      <c r="K8" s="8">
        <v>1629418605</v>
      </c>
      <c r="L8" s="8">
        <v>1636191611</v>
      </c>
      <c r="M8" s="8">
        <v>1687490149</v>
      </c>
      <c r="N8" s="8">
        <v>4953100365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9389765681</v>
      </c>
      <c r="X8" s="8">
        <v>9780170433</v>
      </c>
      <c r="Y8" s="8">
        <v>-390404752</v>
      </c>
      <c r="Z8" s="2">
        <v>-3.99</v>
      </c>
      <c r="AA8" s="6">
        <v>17791447919</v>
      </c>
    </row>
    <row r="9" spans="1:27" ht="12.75">
      <c r="A9" s="29" t="s">
        <v>36</v>
      </c>
      <c r="B9" s="28"/>
      <c r="C9" s="6">
        <v>6427872993</v>
      </c>
      <c r="D9" s="6">
        <v>0</v>
      </c>
      <c r="E9" s="7">
        <v>7711757188</v>
      </c>
      <c r="F9" s="8">
        <v>7711757188</v>
      </c>
      <c r="G9" s="8">
        <v>490412542</v>
      </c>
      <c r="H9" s="8">
        <v>468247616</v>
      </c>
      <c r="I9" s="8">
        <v>514283077</v>
      </c>
      <c r="J9" s="8">
        <v>1472943235</v>
      </c>
      <c r="K9" s="8">
        <v>505076157</v>
      </c>
      <c r="L9" s="8">
        <v>511925722</v>
      </c>
      <c r="M9" s="8">
        <v>530779990</v>
      </c>
      <c r="N9" s="8">
        <v>1547781869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3020725104</v>
      </c>
      <c r="X9" s="8">
        <v>3692415739</v>
      </c>
      <c r="Y9" s="8">
        <v>-671690635</v>
      </c>
      <c r="Z9" s="2">
        <v>-18.19</v>
      </c>
      <c r="AA9" s="6">
        <v>7711757188</v>
      </c>
    </row>
    <row r="10" spans="1:27" ht="12.75">
      <c r="A10" s="29" t="s">
        <v>37</v>
      </c>
      <c r="B10" s="28"/>
      <c r="C10" s="6">
        <v>4678084290</v>
      </c>
      <c r="D10" s="6">
        <v>0</v>
      </c>
      <c r="E10" s="7">
        <v>4903244683</v>
      </c>
      <c r="F10" s="30">
        <v>4903244683</v>
      </c>
      <c r="G10" s="30">
        <v>439772581</v>
      </c>
      <c r="H10" s="30">
        <v>453365115</v>
      </c>
      <c r="I10" s="30">
        <v>440818274</v>
      </c>
      <c r="J10" s="30">
        <v>1333955970</v>
      </c>
      <c r="K10" s="30">
        <v>437042704</v>
      </c>
      <c r="L10" s="30">
        <v>439128031</v>
      </c>
      <c r="M10" s="30">
        <v>414041206</v>
      </c>
      <c r="N10" s="30">
        <v>1290211941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2624167911</v>
      </c>
      <c r="X10" s="30">
        <v>2369783505</v>
      </c>
      <c r="Y10" s="30">
        <v>254384406</v>
      </c>
      <c r="Z10" s="31">
        <v>10.73</v>
      </c>
      <c r="AA10" s="32">
        <v>4903244683</v>
      </c>
    </row>
    <row r="11" spans="1:27" ht="12.75">
      <c r="A11" s="29" t="s">
        <v>38</v>
      </c>
      <c r="B11" s="33"/>
      <c r="C11" s="6">
        <v>402209896</v>
      </c>
      <c r="D11" s="6">
        <v>0</v>
      </c>
      <c r="E11" s="7">
        <v>612420114</v>
      </c>
      <c r="F11" s="8">
        <v>612420114</v>
      </c>
      <c r="G11" s="8">
        <v>49434937</v>
      </c>
      <c r="H11" s="8">
        <v>49200401</v>
      </c>
      <c r="I11" s="8">
        <v>-105383234</v>
      </c>
      <c r="J11" s="8">
        <v>-6747896</v>
      </c>
      <c r="K11" s="8">
        <v>46655338</v>
      </c>
      <c r="L11" s="8">
        <v>48195437</v>
      </c>
      <c r="M11" s="8">
        <v>-112464130</v>
      </c>
      <c r="N11" s="8">
        <v>-17613355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-24361251</v>
      </c>
      <c r="X11" s="8">
        <v>293581949</v>
      </c>
      <c r="Y11" s="8">
        <v>-317943200</v>
      </c>
      <c r="Z11" s="2">
        <v>-108.3</v>
      </c>
      <c r="AA11" s="6">
        <v>612420114</v>
      </c>
    </row>
    <row r="12" spans="1:27" ht="12.75">
      <c r="A12" s="29" t="s">
        <v>39</v>
      </c>
      <c r="B12" s="33"/>
      <c r="C12" s="6">
        <v>593456302</v>
      </c>
      <c r="D12" s="6">
        <v>0</v>
      </c>
      <c r="E12" s="7">
        <v>700028330</v>
      </c>
      <c r="F12" s="8">
        <v>700028330</v>
      </c>
      <c r="G12" s="8">
        <v>35029719</v>
      </c>
      <c r="H12" s="8">
        <v>39434492</v>
      </c>
      <c r="I12" s="8">
        <v>51153165</v>
      </c>
      <c r="J12" s="8">
        <v>125617376</v>
      </c>
      <c r="K12" s="8">
        <v>50724846</v>
      </c>
      <c r="L12" s="8">
        <v>68853301</v>
      </c>
      <c r="M12" s="8">
        <v>35972433</v>
      </c>
      <c r="N12" s="8">
        <v>155550580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281167956</v>
      </c>
      <c r="X12" s="8">
        <v>336298859</v>
      </c>
      <c r="Y12" s="8">
        <v>-55130903</v>
      </c>
      <c r="Z12" s="2">
        <v>-16.39</v>
      </c>
      <c r="AA12" s="6">
        <v>700028330</v>
      </c>
    </row>
    <row r="13" spans="1:27" ht="12.75">
      <c r="A13" s="27" t="s">
        <v>40</v>
      </c>
      <c r="B13" s="33"/>
      <c r="C13" s="6">
        <v>1346951458</v>
      </c>
      <c r="D13" s="6">
        <v>0</v>
      </c>
      <c r="E13" s="7">
        <v>889383770</v>
      </c>
      <c r="F13" s="8">
        <v>889383770</v>
      </c>
      <c r="G13" s="8">
        <v>44540938</v>
      </c>
      <c r="H13" s="8">
        <v>63842367</v>
      </c>
      <c r="I13" s="8">
        <v>66810751</v>
      </c>
      <c r="J13" s="8">
        <v>175194056</v>
      </c>
      <c r="K13" s="8">
        <v>55747380</v>
      </c>
      <c r="L13" s="8">
        <v>75814947</v>
      </c>
      <c r="M13" s="8">
        <v>94617647</v>
      </c>
      <c r="N13" s="8">
        <v>226179974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401374030</v>
      </c>
      <c r="X13" s="8">
        <v>375526163</v>
      </c>
      <c r="Y13" s="8">
        <v>25847867</v>
      </c>
      <c r="Z13" s="2">
        <v>6.88</v>
      </c>
      <c r="AA13" s="6">
        <v>889383770</v>
      </c>
    </row>
    <row r="14" spans="1:27" ht="12.75">
      <c r="A14" s="27" t="s">
        <v>41</v>
      </c>
      <c r="B14" s="33"/>
      <c r="C14" s="6">
        <v>1536072119</v>
      </c>
      <c r="D14" s="6">
        <v>0</v>
      </c>
      <c r="E14" s="7">
        <v>1674520048</v>
      </c>
      <c r="F14" s="8">
        <v>1674520048</v>
      </c>
      <c r="G14" s="8">
        <v>161931452</v>
      </c>
      <c r="H14" s="8">
        <v>138924607</v>
      </c>
      <c r="I14" s="8">
        <v>151966081</v>
      </c>
      <c r="J14" s="8">
        <v>452822140</v>
      </c>
      <c r="K14" s="8">
        <v>142178565</v>
      </c>
      <c r="L14" s="8">
        <v>166806836</v>
      </c>
      <c r="M14" s="8">
        <v>189429568</v>
      </c>
      <c r="N14" s="8">
        <v>498414969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951237109</v>
      </c>
      <c r="X14" s="8">
        <v>694208860</v>
      </c>
      <c r="Y14" s="8">
        <v>257028249</v>
      </c>
      <c r="Z14" s="2">
        <v>37.02</v>
      </c>
      <c r="AA14" s="6">
        <v>1674520048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145200</v>
      </c>
      <c r="F15" s="8">
        <v>145200</v>
      </c>
      <c r="G15" s="8">
        <v>0</v>
      </c>
      <c r="H15" s="8">
        <v>0</v>
      </c>
      <c r="I15" s="8">
        <v>0</v>
      </c>
      <c r="J15" s="8">
        <v>0</v>
      </c>
      <c r="K15" s="8">
        <v>66601</v>
      </c>
      <c r="L15" s="8">
        <v>0</v>
      </c>
      <c r="M15" s="8">
        <v>0</v>
      </c>
      <c r="N15" s="8">
        <v>66601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66601</v>
      </c>
      <c r="X15" s="8">
        <v>53000</v>
      </c>
      <c r="Y15" s="8">
        <v>13601</v>
      </c>
      <c r="Z15" s="2">
        <v>25.66</v>
      </c>
      <c r="AA15" s="6">
        <v>145200</v>
      </c>
    </row>
    <row r="16" spans="1:27" ht="12.75">
      <c r="A16" s="27" t="s">
        <v>43</v>
      </c>
      <c r="B16" s="33"/>
      <c r="C16" s="6">
        <v>1173865081</v>
      </c>
      <c r="D16" s="6">
        <v>0</v>
      </c>
      <c r="E16" s="7">
        <v>1217677412</v>
      </c>
      <c r="F16" s="8">
        <v>1217677412</v>
      </c>
      <c r="G16" s="8">
        <v>43938664</v>
      </c>
      <c r="H16" s="8">
        <v>31789311</v>
      </c>
      <c r="I16" s="8">
        <v>44566091</v>
      </c>
      <c r="J16" s="8">
        <v>120294066</v>
      </c>
      <c r="K16" s="8">
        <v>69315142</v>
      </c>
      <c r="L16" s="8">
        <v>72319917</v>
      </c>
      <c r="M16" s="8">
        <v>61122262</v>
      </c>
      <c r="N16" s="8">
        <v>202757321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323051387</v>
      </c>
      <c r="X16" s="8">
        <v>588643766</v>
      </c>
      <c r="Y16" s="8">
        <v>-265592379</v>
      </c>
      <c r="Z16" s="2">
        <v>-45.12</v>
      </c>
      <c r="AA16" s="6">
        <v>1217677412</v>
      </c>
    </row>
    <row r="17" spans="1:27" ht="12.75">
      <c r="A17" s="27" t="s">
        <v>44</v>
      </c>
      <c r="B17" s="33"/>
      <c r="C17" s="6">
        <v>368870460</v>
      </c>
      <c r="D17" s="6">
        <v>0</v>
      </c>
      <c r="E17" s="7">
        <v>424269210</v>
      </c>
      <c r="F17" s="8">
        <v>424269210</v>
      </c>
      <c r="G17" s="8">
        <v>30551947</v>
      </c>
      <c r="H17" s="8">
        <v>38460560</v>
      </c>
      <c r="I17" s="8">
        <v>32028737</v>
      </c>
      <c r="J17" s="8">
        <v>101041244</v>
      </c>
      <c r="K17" s="8">
        <v>38322868</v>
      </c>
      <c r="L17" s="8">
        <v>33877793</v>
      </c>
      <c r="M17" s="8">
        <v>26127760</v>
      </c>
      <c r="N17" s="8">
        <v>98328421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199369665</v>
      </c>
      <c r="X17" s="8">
        <v>69313558</v>
      </c>
      <c r="Y17" s="8">
        <v>130056107</v>
      </c>
      <c r="Z17" s="2">
        <v>187.63</v>
      </c>
      <c r="AA17" s="6">
        <v>424269210</v>
      </c>
    </row>
    <row r="18" spans="1:27" ht="12.75">
      <c r="A18" s="29" t="s">
        <v>45</v>
      </c>
      <c r="B18" s="28"/>
      <c r="C18" s="6">
        <v>718218749</v>
      </c>
      <c r="D18" s="6">
        <v>0</v>
      </c>
      <c r="E18" s="7">
        <v>887536367</v>
      </c>
      <c r="F18" s="8">
        <v>887536367</v>
      </c>
      <c r="G18" s="8">
        <v>56978003</v>
      </c>
      <c r="H18" s="8">
        <v>66242151</v>
      </c>
      <c r="I18" s="8">
        <v>64125796</v>
      </c>
      <c r="J18" s="8">
        <v>187345950</v>
      </c>
      <c r="K18" s="8">
        <v>78991194</v>
      </c>
      <c r="L18" s="8">
        <v>67609182</v>
      </c>
      <c r="M18" s="8">
        <v>78276635</v>
      </c>
      <c r="N18" s="8">
        <v>224877011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412222961</v>
      </c>
      <c r="X18" s="8">
        <v>431017669</v>
      </c>
      <c r="Y18" s="8">
        <v>-18794708</v>
      </c>
      <c r="Z18" s="2">
        <v>-4.36</v>
      </c>
      <c r="AA18" s="6">
        <v>887536367</v>
      </c>
    </row>
    <row r="19" spans="1:27" ht="12.75">
      <c r="A19" s="27" t="s">
        <v>46</v>
      </c>
      <c r="B19" s="33"/>
      <c r="C19" s="6">
        <v>19690049651</v>
      </c>
      <c r="D19" s="6">
        <v>0</v>
      </c>
      <c r="E19" s="7">
        <v>21162145258</v>
      </c>
      <c r="F19" s="8">
        <v>21162145258</v>
      </c>
      <c r="G19" s="8">
        <v>5306590490</v>
      </c>
      <c r="H19" s="8">
        <v>1506912428</v>
      </c>
      <c r="I19" s="8">
        <v>165656426</v>
      </c>
      <c r="J19" s="8">
        <v>6979159344</v>
      </c>
      <c r="K19" s="8">
        <v>717037454</v>
      </c>
      <c r="L19" s="8">
        <v>702553167</v>
      </c>
      <c r="M19" s="8">
        <v>5432533111</v>
      </c>
      <c r="N19" s="8">
        <v>6852123732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13831283076</v>
      </c>
      <c r="X19" s="8">
        <v>9948724846</v>
      </c>
      <c r="Y19" s="8">
        <v>3882558230</v>
      </c>
      <c r="Z19" s="2">
        <v>39.03</v>
      </c>
      <c r="AA19" s="6">
        <v>21162145258</v>
      </c>
    </row>
    <row r="20" spans="1:27" ht="12.75">
      <c r="A20" s="27" t="s">
        <v>47</v>
      </c>
      <c r="B20" s="33"/>
      <c r="C20" s="6">
        <v>4200253188</v>
      </c>
      <c r="D20" s="6">
        <v>0</v>
      </c>
      <c r="E20" s="7">
        <v>5159867940</v>
      </c>
      <c r="F20" s="30">
        <v>5159867940</v>
      </c>
      <c r="G20" s="30">
        <v>165962697</v>
      </c>
      <c r="H20" s="30">
        <v>270048236</v>
      </c>
      <c r="I20" s="30">
        <v>201459025</v>
      </c>
      <c r="J20" s="30">
        <v>637469958</v>
      </c>
      <c r="K20" s="30">
        <v>291381530</v>
      </c>
      <c r="L20" s="30">
        <v>301856700</v>
      </c>
      <c r="M20" s="30">
        <v>221629532</v>
      </c>
      <c r="N20" s="30">
        <v>814867762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1452337720</v>
      </c>
      <c r="X20" s="30">
        <v>1391135320</v>
      </c>
      <c r="Y20" s="30">
        <v>61202400</v>
      </c>
      <c r="Z20" s="31">
        <v>4.4</v>
      </c>
      <c r="AA20" s="32">
        <v>5159867940</v>
      </c>
    </row>
    <row r="21" spans="1:27" ht="12.75">
      <c r="A21" s="27" t="s">
        <v>48</v>
      </c>
      <c r="B21" s="33"/>
      <c r="C21" s="6">
        <v>15604094</v>
      </c>
      <c r="D21" s="6">
        <v>0</v>
      </c>
      <c r="E21" s="7">
        <v>42382497</v>
      </c>
      <c r="F21" s="8">
        <v>42382497</v>
      </c>
      <c r="G21" s="8">
        <v>117900</v>
      </c>
      <c r="H21" s="8">
        <v>0</v>
      </c>
      <c r="I21" s="34">
        <v>0</v>
      </c>
      <c r="J21" s="8">
        <v>117900</v>
      </c>
      <c r="K21" s="8">
        <v>63655</v>
      </c>
      <c r="L21" s="8">
        <v>25925</v>
      </c>
      <c r="M21" s="8">
        <v>1643782</v>
      </c>
      <c r="N21" s="8">
        <v>1733362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1851262</v>
      </c>
      <c r="X21" s="8">
        <v>20238475</v>
      </c>
      <c r="Y21" s="8">
        <v>-18387213</v>
      </c>
      <c r="Z21" s="2">
        <v>-90.85</v>
      </c>
      <c r="AA21" s="6">
        <v>42382497</v>
      </c>
    </row>
    <row r="22" spans="1:27" ht="24.75" customHeight="1">
      <c r="A22" s="35" t="s">
        <v>49</v>
      </c>
      <c r="B22" s="36"/>
      <c r="C22" s="37">
        <f aca="true" t="shared" si="0" ref="C22:Y22">SUM(C5:C21)</f>
        <v>120144500763</v>
      </c>
      <c r="D22" s="37">
        <f>SUM(D5:D21)</f>
        <v>0</v>
      </c>
      <c r="E22" s="38">
        <f t="shared" si="0"/>
        <v>134713091337</v>
      </c>
      <c r="F22" s="39">
        <f t="shared" si="0"/>
        <v>134713091337</v>
      </c>
      <c r="G22" s="39">
        <f t="shared" si="0"/>
        <v>14994447317</v>
      </c>
      <c r="H22" s="39">
        <f t="shared" si="0"/>
        <v>11621642377</v>
      </c>
      <c r="I22" s="39">
        <f t="shared" si="0"/>
        <v>9224236572</v>
      </c>
      <c r="J22" s="39">
        <f t="shared" si="0"/>
        <v>35840326266</v>
      </c>
      <c r="K22" s="39">
        <f t="shared" si="0"/>
        <v>9700225289</v>
      </c>
      <c r="L22" s="39">
        <f t="shared" si="0"/>
        <v>9802308988</v>
      </c>
      <c r="M22" s="39">
        <f t="shared" si="0"/>
        <v>14532671727</v>
      </c>
      <c r="N22" s="39">
        <f t="shared" si="0"/>
        <v>34035206004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69875532270</v>
      </c>
      <c r="X22" s="39">
        <f t="shared" si="0"/>
        <v>66054915693</v>
      </c>
      <c r="Y22" s="39">
        <f t="shared" si="0"/>
        <v>3820616577</v>
      </c>
      <c r="Z22" s="40">
        <f>+IF(X22&lt;&gt;0,+(Y22/X22)*100,0)</f>
        <v>5.784000383494366</v>
      </c>
      <c r="AA22" s="37">
        <f>SUM(AA5:AA21)</f>
        <v>134713091337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29913956068</v>
      </c>
      <c r="D25" s="6">
        <v>0</v>
      </c>
      <c r="E25" s="7">
        <v>35328751174</v>
      </c>
      <c r="F25" s="8">
        <v>35328751174</v>
      </c>
      <c r="G25" s="8">
        <v>2420574468</v>
      </c>
      <c r="H25" s="8">
        <v>2633950445</v>
      </c>
      <c r="I25" s="8">
        <v>3026866809</v>
      </c>
      <c r="J25" s="8">
        <v>8081391722</v>
      </c>
      <c r="K25" s="8">
        <v>2785720752</v>
      </c>
      <c r="L25" s="8">
        <v>3181285442</v>
      </c>
      <c r="M25" s="8">
        <v>2731445455</v>
      </c>
      <c r="N25" s="8">
        <v>8698451649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16779843371</v>
      </c>
      <c r="X25" s="8">
        <v>16966055125</v>
      </c>
      <c r="Y25" s="8">
        <v>-186211754</v>
      </c>
      <c r="Z25" s="2">
        <v>-1.1</v>
      </c>
      <c r="AA25" s="6">
        <v>35328751174</v>
      </c>
    </row>
    <row r="26" spans="1:27" ht="12.75">
      <c r="A26" s="29" t="s">
        <v>52</v>
      </c>
      <c r="B26" s="28"/>
      <c r="C26" s="6">
        <v>585469310</v>
      </c>
      <c r="D26" s="6">
        <v>0</v>
      </c>
      <c r="E26" s="7">
        <v>653890817</v>
      </c>
      <c r="F26" s="8">
        <v>653890817</v>
      </c>
      <c r="G26" s="8">
        <v>45203574</v>
      </c>
      <c r="H26" s="8">
        <v>45279336</v>
      </c>
      <c r="I26" s="8">
        <v>55317689</v>
      </c>
      <c r="J26" s="8">
        <v>145800599</v>
      </c>
      <c r="K26" s="8">
        <v>46147625</v>
      </c>
      <c r="L26" s="8">
        <v>52759653</v>
      </c>
      <c r="M26" s="8">
        <v>48801020</v>
      </c>
      <c r="N26" s="8">
        <v>147708298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293508897</v>
      </c>
      <c r="X26" s="8">
        <v>303734599</v>
      </c>
      <c r="Y26" s="8">
        <v>-10225702</v>
      </c>
      <c r="Z26" s="2">
        <v>-3.37</v>
      </c>
      <c r="AA26" s="6">
        <v>653890817</v>
      </c>
    </row>
    <row r="27" spans="1:27" ht="12.75">
      <c r="A27" s="29" t="s">
        <v>53</v>
      </c>
      <c r="B27" s="28"/>
      <c r="C27" s="6">
        <v>8613911650</v>
      </c>
      <c r="D27" s="6">
        <v>0</v>
      </c>
      <c r="E27" s="7">
        <v>7376257367</v>
      </c>
      <c r="F27" s="8">
        <v>7376257367</v>
      </c>
      <c r="G27" s="8">
        <v>476094451</v>
      </c>
      <c r="H27" s="8">
        <v>709291730</v>
      </c>
      <c r="I27" s="8">
        <v>1009042786</v>
      </c>
      <c r="J27" s="8">
        <v>2194428967</v>
      </c>
      <c r="K27" s="8">
        <v>832715497</v>
      </c>
      <c r="L27" s="8">
        <v>286076723</v>
      </c>
      <c r="M27" s="8">
        <v>480503935</v>
      </c>
      <c r="N27" s="8">
        <v>1599296155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3793725122</v>
      </c>
      <c r="X27" s="8">
        <v>3741448242</v>
      </c>
      <c r="Y27" s="8">
        <v>52276880</v>
      </c>
      <c r="Z27" s="2">
        <v>1.4</v>
      </c>
      <c r="AA27" s="6">
        <v>7376257367</v>
      </c>
    </row>
    <row r="28" spans="1:27" ht="12.75">
      <c r="A28" s="29" t="s">
        <v>54</v>
      </c>
      <c r="B28" s="28"/>
      <c r="C28" s="6">
        <v>8519603004</v>
      </c>
      <c r="D28" s="6">
        <v>0</v>
      </c>
      <c r="E28" s="7">
        <v>9505680210</v>
      </c>
      <c r="F28" s="8">
        <v>9505680210</v>
      </c>
      <c r="G28" s="8">
        <v>455157220</v>
      </c>
      <c r="H28" s="8">
        <v>504074964</v>
      </c>
      <c r="I28" s="8">
        <v>504446650</v>
      </c>
      <c r="J28" s="8">
        <v>1463678834</v>
      </c>
      <c r="K28" s="8">
        <v>477275341</v>
      </c>
      <c r="L28" s="8">
        <v>1095353160</v>
      </c>
      <c r="M28" s="8">
        <v>629232239</v>
      </c>
      <c r="N28" s="8">
        <v>2201860740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3665539574</v>
      </c>
      <c r="X28" s="8">
        <v>4216296196</v>
      </c>
      <c r="Y28" s="8">
        <v>-550756622</v>
      </c>
      <c r="Z28" s="2">
        <v>-13.06</v>
      </c>
      <c r="AA28" s="6">
        <v>9505680210</v>
      </c>
    </row>
    <row r="29" spans="1:27" ht="12.75">
      <c r="A29" s="29" t="s">
        <v>55</v>
      </c>
      <c r="B29" s="28"/>
      <c r="C29" s="6">
        <v>5352058488</v>
      </c>
      <c r="D29" s="6">
        <v>0</v>
      </c>
      <c r="E29" s="7">
        <v>4819167422</v>
      </c>
      <c r="F29" s="8">
        <v>4819167422</v>
      </c>
      <c r="G29" s="8">
        <v>344668818</v>
      </c>
      <c r="H29" s="8">
        <v>229999356</v>
      </c>
      <c r="I29" s="8">
        <v>290474119</v>
      </c>
      <c r="J29" s="8">
        <v>865142293</v>
      </c>
      <c r="K29" s="8">
        <v>458282438</v>
      </c>
      <c r="L29" s="8">
        <v>280088322</v>
      </c>
      <c r="M29" s="8">
        <v>402565010</v>
      </c>
      <c r="N29" s="8">
        <v>1140935770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2006078063</v>
      </c>
      <c r="X29" s="8">
        <v>2211959301</v>
      </c>
      <c r="Y29" s="8">
        <v>-205881238</v>
      </c>
      <c r="Z29" s="2">
        <v>-9.31</v>
      </c>
      <c r="AA29" s="6">
        <v>4819167422</v>
      </c>
    </row>
    <row r="30" spans="1:27" ht="12.75">
      <c r="A30" s="29" t="s">
        <v>56</v>
      </c>
      <c r="B30" s="28"/>
      <c r="C30" s="6">
        <v>42185033854</v>
      </c>
      <c r="D30" s="6">
        <v>0</v>
      </c>
      <c r="E30" s="7">
        <v>46221199571</v>
      </c>
      <c r="F30" s="8">
        <v>46221199571</v>
      </c>
      <c r="G30" s="8">
        <v>3574752899</v>
      </c>
      <c r="H30" s="8">
        <v>6468807379</v>
      </c>
      <c r="I30" s="8">
        <v>4167008365</v>
      </c>
      <c r="J30" s="8">
        <v>14210568643</v>
      </c>
      <c r="K30" s="8">
        <v>3844098681</v>
      </c>
      <c r="L30" s="8">
        <v>3465827150</v>
      </c>
      <c r="M30" s="8">
        <v>3541735490</v>
      </c>
      <c r="N30" s="8">
        <v>10851661321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25062229964</v>
      </c>
      <c r="X30" s="8">
        <v>25115383740</v>
      </c>
      <c r="Y30" s="8">
        <v>-53153776</v>
      </c>
      <c r="Z30" s="2">
        <v>-0.21</v>
      </c>
      <c r="AA30" s="6">
        <v>46221199571</v>
      </c>
    </row>
    <row r="31" spans="1:27" ht="12.75">
      <c r="A31" s="29" t="s">
        <v>57</v>
      </c>
      <c r="B31" s="28"/>
      <c r="C31" s="6">
        <v>4508638779</v>
      </c>
      <c r="D31" s="6">
        <v>0</v>
      </c>
      <c r="E31" s="7">
        <v>5032737488</v>
      </c>
      <c r="F31" s="8">
        <v>5032737488</v>
      </c>
      <c r="G31" s="8">
        <v>122189471</v>
      </c>
      <c r="H31" s="8">
        <v>147999888</v>
      </c>
      <c r="I31" s="8">
        <v>284829949</v>
      </c>
      <c r="J31" s="8">
        <v>555019308</v>
      </c>
      <c r="K31" s="8">
        <v>329373196</v>
      </c>
      <c r="L31" s="8">
        <v>374851494</v>
      </c>
      <c r="M31" s="8">
        <v>326722297</v>
      </c>
      <c r="N31" s="8">
        <v>1030946987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1585966295</v>
      </c>
      <c r="X31" s="8">
        <v>2324718586</v>
      </c>
      <c r="Y31" s="8">
        <v>-738752291</v>
      </c>
      <c r="Z31" s="2">
        <v>-31.78</v>
      </c>
      <c r="AA31" s="6">
        <v>5032737488</v>
      </c>
    </row>
    <row r="32" spans="1:27" ht="12.75">
      <c r="A32" s="29" t="s">
        <v>58</v>
      </c>
      <c r="B32" s="28"/>
      <c r="C32" s="6">
        <v>11094175207</v>
      </c>
      <c r="D32" s="6">
        <v>0</v>
      </c>
      <c r="E32" s="7">
        <v>12475766493</v>
      </c>
      <c r="F32" s="8">
        <v>12475766493</v>
      </c>
      <c r="G32" s="8">
        <v>297712420</v>
      </c>
      <c r="H32" s="8">
        <v>697281303</v>
      </c>
      <c r="I32" s="8">
        <v>765212652</v>
      </c>
      <c r="J32" s="8">
        <v>1760206375</v>
      </c>
      <c r="K32" s="8">
        <v>770223087</v>
      </c>
      <c r="L32" s="8">
        <v>919024544</v>
      </c>
      <c r="M32" s="8">
        <v>860027938</v>
      </c>
      <c r="N32" s="8">
        <v>2549275569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4309481944</v>
      </c>
      <c r="X32" s="8">
        <v>4376493676</v>
      </c>
      <c r="Y32" s="8">
        <v>-67011732</v>
      </c>
      <c r="Z32" s="2">
        <v>-1.53</v>
      </c>
      <c r="AA32" s="6">
        <v>12475766493</v>
      </c>
    </row>
    <row r="33" spans="1:27" ht="12.75">
      <c r="A33" s="29" t="s">
        <v>59</v>
      </c>
      <c r="B33" s="28"/>
      <c r="C33" s="6">
        <v>1389274510</v>
      </c>
      <c r="D33" s="6">
        <v>0</v>
      </c>
      <c r="E33" s="7">
        <v>1315850288</v>
      </c>
      <c r="F33" s="8">
        <v>1315850288</v>
      </c>
      <c r="G33" s="8">
        <v>13729908</v>
      </c>
      <c r="H33" s="8">
        <v>97904711</v>
      </c>
      <c r="I33" s="8">
        <v>79563907</v>
      </c>
      <c r="J33" s="8">
        <v>191198526</v>
      </c>
      <c r="K33" s="8">
        <v>126732805</v>
      </c>
      <c r="L33" s="8">
        <v>90279684</v>
      </c>
      <c r="M33" s="8">
        <v>131846365</v>
      </c>
      <c r="N33" s="8">
        <v>348858854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540057380</v>
      </c>
      <c r="X33" s="8">
        <v>729831326</v>
      </c>
      <c r="Y33" s="8">
        <v>-189773946</v>
      </c>
      <c r="Z33" s="2">
        <v>-26</v>
      </c>
      <c r="AA33" s="6">
        <v>1315850288</v>
      </c>
    </row>
    <row r="34" spans="1:27" ht="12.75">
      <c r="A34" s="29" t="s">
        <v>60</v>
      </c>
      <c r="B34" s="28"/>
      <c r="C34" s="6">
        <v>9186588218</v>
      </c>
      <c r="D34" s="6">
        <v>0</v>
      </c>
      <c r="E34" s="7">
        <v>9995257218</v>
      </c>
      <c r="F34" s="8">
        <v>9995257218</v>
      </c>
      <c r="G34" s="8">
        <v>612256795</v>
      </c>
      <c r="H34" s="8">
        <v>511401599</v>
      </c>
      <c r="I34" s="8">
        <v>757958560</v>
      </c>
      <c r="J34" s="8">
        <v>1881616954</v>
      </c>
      <c r="K34" s="8">
        <v>957380119</v>
      </c>
      <c r="L34" s="8">
        <v>794464868</v>
      </c>
      <c r="M34" s="8">
        <v>772760023</v>
      </c>
      <c r="N34" s="8">
        <v>2524605010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4406221964</v>
      </c>
      <c r="X34" s="8">
        <v>4743625587</v>
      </c>
      <c r="Y34" s="8">
        <v>-337403623</v>
      </c>
      <c r="Z34" s="2">
        <v>-7.11</v>
      </c>
      <c r="AA34" s="6">
        <v>9995257218</v>
      </c>
    </row>
    <row r="35" spans="1:27" ht="12.75">
      <c r="A35" s="27" t="s">
        <v>61</v>
      </c>
      <c r="B35" s="33"/>
      <c r="C35" s="6">
        <v>396443121</v>
      </c>
      <c r="D35" s="6">
        <v>0</v>
      </c>
      <c r="E35" s="7">
        <v>14619526</v>
      </c>
      <c r="F35" s="8">
        <v>14619526</v>
      </c>
      <c r="G35" s="8">
        <v>0</v>
      </c>
      <c r="H35" s="8">
        <v>56540317</v>
      </c>
      <c r="I35" s="8">
        <v>-1496019</v>
      </c>
      <c r="J35" s="8">
        <v>55044298</v>
      </c>
      <c r="K35" s="8">
        <v>2463095</v>
      </c>
      <c r="L35" s="8">
        <v>1677932</v>
      </c>
      <c r="M35" s="8">
        <v>64626</v>
      </c>
      <c r="N35" s="8">
        <v>4205653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59249951</v>
      </c>
      <c r="X35" s="8">
        <v>20562</v>
      </c>
      <c r="Y35" s="8">
        <v>59229389</v>
      </c>
      <c r="Z35" s="2">
        <v>288052.67</v>
      </c>
      <c r="AA35" s="6">
        <v>14619526</v>
      </c>
    </row>
    <row r="36" spans="1:27" ht="12.75">
      <c r="A36" s="44" t="s">
        <v>62</v>
      </c>
      <c r="B36" s="36"/>
      <c r="C36" s="37">
        <f aca="true" t="shared" si="1" ref="C36:Y36">SUM(C25:C35)</f>
        <v>121745152209</v>
      </c>
      <c r="D36" s="37">
        <f>SUM(D25:D35)</f>
        <v>0</v>
      </c>
      <c r="E36" s="38">
        <f t="shared" si="1"/>
        <v>132739177574</v>
      </c>
      <c r="F36" s="39">
        <f t="shared" si="1"/>
        <v>132739177574</v>
      </c>
      <c r="G36" s="39">
        <f t="shared" si="1"/>
        <v>8362340024</v>
      </c>
      <c r="H36" s="39">
        <f t="shared" si="1"/>
        <v>12102531028</v>
      </c>
      <c r="I36" s="39">
        <f t="shared" si="1"/>
        <v>10939225467</v>
      </c>
      <c r="J36" s="39">
        <f t="shared" si="1"/>
        <v>31404096519</v>
      </c>
      <c r="K36" s="39">
        <f t="shared" si="1"/>
        <v>10630412636</v>
      </c>
      <c r="L36" s="39">
        <f t="shared" si="1"/>
        <v>10541688972</v>
      </c>
      <c r="M36" s="39">
        <f t="shared" si="1"/>
        <v>9925704398</v>
      </c>
      <c r="N36" s="39">
        <f t="shared" si="1"/>
        <v>31097806006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62501902525</v>
      </c>
      <c r="X36" s="39">
        <f t="shared" si="1"/>
        <v>64729566940</v>
      </c>
      <c r="Y36" s="39">
        <f t="shared" si="1"/>
        <v>-2227664415</v>
      </c>
      <c r="Z36" s="40">
        <f>+IF(X36&lt;&gt;0,+(Y36/X36)*100,0)</f>
        <v>-3.441494390136885</v>
      </c>
      <c r="AA36" s="37">
        <f>SUM(AA25:AA35)</f>
        <v>132739177574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-1600651446</v>
      </c>
      <c r="D38" s="50">
        <f>+D22-D36</f>
        <v>0</v>
      </c>
      <c r="E38" s="51">
        <f t="shared" si="2"/>
        <v>1973913763</v>
      </c>
      <c r="F38" s="52">
        <f t="shared" si="2"/>
        <v>1973913763</v>
      </c>
      <c r="G38" s="52">
        <f t="shared" si="2"/>
        <v>6632107293</v>
      </c>
      <c r="H38" s="52">
        <f t="shared" si="2"/>
        <v>-480888651</v>
      </c>
      <c r="I38" s="52">
        <f t="shared" si="2"/>
        <v>-1714988895</v>
      </c>
      <c r="J38" s="52">
        <f t="shared" si="2"/>
        <v>4436229747</v>
      </c>
      <c r="K38" s="52">
        <f t="shared" si="2"/>
        <v>-930187347</v>
      </c>
      <c r="L38" s="52">
        <f t="shared" si="2"/>
        <v>-739379984</v>
      </c>
      <c r="M38" s="52">
        <f t="shared" si="2"/>
        <v>4606967329</v>
      </c>
      <c r="N38" s="52">
        <f t="shared" si="2"/>
        <v>2937399998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7373629745</v>
      </c>
      <c r="X38" s="52">
        <f>IF(F22=F36,0,X22-X36)</f>
        <v>1325348753</v>
      </c>
      <c r="Y38" s="52">
        <f t="shared" si="2"/>
        <v>6048280992</v>
      </c>
      <c r="Z38" s="53">
        <f>+IF(X38&lt;&gt;0,+(Y38/X38)*100,0)</f>
        <v>456.3539203028171</v>
      </c>
      <c r="AA38" s="50">
        <f>+AA22-AA36</f>
        <v>1973913763</v>
      </c>
    </row>
    <row r="39" spans="1:27" ht="12.75">
      <c r="A39" s="27" t="s">
        <v>64</v>
      </c>
      <c r="B39" s="33"/>
      <c r="C39" s="6">
        <v>7945083183</v>
      </c>
      <c r="D39" s="6">
        <v>0</v>
      </c>
      <c r="E39" s="7">
        <v>8275952507</v>
      </c>
      <c r="F39" s="8">
        <v>8275952507</v>
      </c>
      <c r="G39" s="8">
        <v>-121187352</v>
      </c>
      <c r="H39" s="8">
        <v>351465708</v>
      </c>
      <c r="I39" s="8">
        <v>210792992</v>
      </c>
      <c r="J39" s="8">
        <v>441071348</v>
      </c>
      <c r="K39" s="8">
        <v>353350849</v>
      </c>
      <c r="L39" s="8">
        <v>563078202</v>
      </c>
      <c r="M39" s="8">
        <v>824189176</v>
      </c>
      <c r="N39" s="8">
        <v>1740618227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2181689575</v>
      </c>
      <c r="X39" s="8">
        <v>3461360224</v>
      </c>
      <c r="Y39" s="8">
        <v>-1279670649</v>
      </c>
      <c r="Z39" s="2">
        <v>-36.97</v>
      </c>
      <c r="AA39" s="6">
        <v>8275952507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214259334</v>
      </c>
      <c r="Y40" s="30">
        <v>-214259334</v>
      </c>
      <c r="Z40" s="31">
        <v>-100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6344431737</v>
      </c>
      <c r="D42" s="59">
        <f>SUM(D38:D41)</f>
        <v>0</v>
      </c>
      <c r="E42" s="60">
        <f t="shared" si="3"/>
        <v>10249866270</v>
      </c>
      <c r="F42" s="61">
        <f t="shared" si="3"/>
        <v>10249866270</v>
      </c>
      <c r="G42" s="61">
        <f t="shared" si="3"/>
        <v>6510919941</v>
      </c>
      <c r="H42" s="61">
        <f t="shared" si="3"/>
        <v>-129422943</v>
      </c>
      <c r="I42" s="61">
        <f t="shared" si="3"/>
        <v>-1504195903</v>
      </c>
      <c r="J42" s="61">
        <f t="shared" si="3"/>
        <v>4877301095</v>
      </c>
      <c r="K42" s="61">
        <f t="shared" si="3"/>
        <v>-576836498</v>
      </c>
      <c r="L42" s="61">
        <f t="shared" si="3"/>
        <v>-176301782</v>
      </c>
      <c r="M42" s="61">
        <f t="shared" si="3"/>
        <v>5431156505</v>
      </c>
      <c r="N42" s="61">
        <f t="shared" si="3"/>
        <v>4678018225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9555319320</v>
      </c>
      <c r="X42" s="61">
        <f t="shared" si="3"/>
        <v>5000968311</v>
      </c>
      <c r="Y42" s="61">
        <f t="shared" si="3"/>
        <v>4554351009</v>
      </c>
      <c r="Z42" s="62">
        <f>+IF(X42&lt;&gt;0,+(Y42/X42)*100,0)</f>
        <v>91.06938348284207</v>
      </c>
      <c r="AA42" s="59">
        <f>SUM(AA38:AA41)</f>
        <v>10249866270</v>
      </c>
    </row>
    <row r="43" spans="1:27" ht="12.75">
      <c r="A43" s="27" t="s">
        <v>68</v>
      </c>
      <c r="B43" s="33"/>
      <c r="C43" s="54">
        <v>269338382</v>
      </c>
      <c r="D43" s="54">
        <v>0</v>
      </c>
      <c r="E43" s="63">
        <v>307832583</v>
      </c>
      <c r="F43" s="64">
        <v>307832583</v>
      </c>
      <c r="G43" s="64">
        <v>4820009</v>
      </c>
      <c r="H43" s="64">
        <v>5022769</v>
      </c>
      <c r="I43" s="64">
        <v>3654977</v>
      </c>
      <c r="J43" s="64">
        <v>13497755</v>
      </c>
      <c r="K43" s="64">
        <v>6260884</v>
      </c>
      <c r="L43" s="64">
        <v>34339694</v>
      </c>
      <c r="M43" s="64">
        <v>-19439823</v>
      </c>
      <c r="N43" s="64">
        <v>21160755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34658510</v>
      </c>
      <c r="X43" s="64">
        <v>121209498</v>
      </c>
      <c r="Y43" s="64">
        <v>-86550988</v>
      </c>
      <c r="Z43" s="65">
        <v>-71.41</v>
      </c>
      <c r="AA43" s="54">
        <v>307832583</v>
      </c>
    </row>
    <row r="44" spans="1:27" ht="12.75">
      <c r="A44" s="66" t="s">
        <v>69</v>
      </c>
      <c r="B44" s="33"/>
      <c r="C44" s="67">
        <f aca="true" t="shared" si="4" ref="C44:Y44">+C42-C43</f>
        <v>6075093355</v>
      </c>
      <c r="D44" s="67">
        <f>+D42-D43</f>
        <v>0</v>
      </c>
      <c r="E44" s="68">
        <f t="shared" si="4"/>
        <v>9942033687</v>
      </c>
      <c r="F44" s="69">
        <f t="shared" si="4"/>
        <v>9942033687</v>
      </c>
      <c r="G44" s="69">
        <f t="shared" si="4"/>
        <v>6506099932</v>
      </c>
      <c r="H44" s="69">
        <f t="shared" si="4"/>
        <v>-134445712</v>
      </c>
      <c r="I44" s="69">
        <f t="shared" si="4"/>
        <v>-1507850880</v>
      </c>
      <c r="J44" s="69">
        <f t="shared" si="4"/>
        <v>4863803340</v>
      </c>
      <c r="K44" s="69">
        <f t="shared" si="4"/>
        <v>-583097382</v>
      </c>
      <c r="L44" s="69">
        <f t="shared" si="4"/>
        <v>-210641476</v>
      </c>
      <c r="M44" s="69">
        <f t="shared" si="4"/>
        <v>5450596328</v>
      </c>
      <c r="N44" s="69">
        <f t="shared" si="4"/>
        <v>4656857470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9520660810</v>
      </c>
      <c r="X44" s="69">
        <f t="shared" si="4"/>
        <v>4879758813</v>
      </c>
      <c r="Y44" s="69">
        <f t="shared" si="4"/>
        <v>4640901997</v>
      </c>
      <c r="Z44" s="70">
        <f>+IF(X44&lt;&gt;0,+(Y44/X44)*100,0)</f>
        <v>95.10515119387316</v>
      </c>
      <c r="AA44" s="67">
        <f>+AA42-AA43</f>
        <v>9942033687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6075093355</v>
      </c>
      <c r="D46" s="59">
        <f>SUM(D44:D45)</f>
        <v>0</v>
      </c>
      <c r="E46" s="60">
        <f t="shared" si="5"/>
        <v>9942033687</v>
      </c>
      <c r="F46" s="61">
        <f t="shared" si="5"/>
        <v>9942033687</v>
      </c>
      <c r="G46" s="61">
        <f t="shared" si="5"/>
        <v>6506099932</v>
      </c>
      <c r="H46" s="61">
        <f t="shared" si="5"/>
        <v>-134445712</v>
      </c>
      <c r="I46" s="61">
        <f t="shared" si="5"/>
        <v>-1507850880</v>
      </c>
      <c r="J46" s="61">
        <f t="shared" si="5"/>
        <v>4863803340</v>
      </c>
      <c r="K46" s="61">
        <f t="shared" si="5"/>
        <v>-583097382</v>
      </c>
      <c r="L46" s="61">
        <f t="shared" si="5"/>
        <v>-210641476</v>
      </c>
      <c r="M46" s="61">
        <f t="shared" si="5"/>
        <v>5450596328</v>
      </c>
      <c r="N46" s="61">
        <f t="shared" si="5"/>
        <v>4656857470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9520660810</v>
      </c>
      <c r="X46" s="61">
        <f t="shared" si="5"/>
        <v>4879758813</v>
      </c>
      <c r="Y46" s="61">
        <f t="shared" si="5"/>
        <v>4640901997</v>
      </c>
      <c r="Z46" s="62">
        <f>+IF(X46&lt;&gt;0,+(Y46/X46)*100,0)</f>
        <v>95.10515119387316</v>
      </c>
      <c r="AA46" s="59">
        <f>SUM(AA44:AA45)</f>
        <v>9942033687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6075093355</v>
      </c>
      <c r="D48" s="75">
        <f>SUM(D46:D47)</f>
        <v>0</v>
      </c>
      <c r="E48" s="76">
        <f t="shared" si="6"/>
        <v>9942033687</v>
      </c>
      <c r="F48" s="77">
        <f t="shared" si="6"/>
        <v>9942033687</v>
      </c>
      <c r="G48" s="77">
        <f t="shared" si="6"/>
        <v>6506099932</v>
      </c>
      <c r="H48" s="78">
        <f t="shared" si="6"/>
        <v>-134445712</v>
      </c>
      <c r="I48" s="78">
        <f t="shared" si="6"/>
        <v>-1507850880</v>
      </c>
      <c r="J48" s="78">
        <f t="shared" si="6"/>
        <v>4863803340</v>
      </c>
      <c r="K48" s="78">
        <f t="shared" si="6"/>
        <v>-583097382</v>
      </c>
      <c r="L48" s="78">
        <f t="shared" si="6"/>
        <v>-210641476</v>
      </c>
      <c r="M48" s="77">
        <f t="shared" si="6"/>
        <v>5450596328</v>
      </c>
      <c r="N48" s="77">
        <f t="shared" si="6"/>
        <v>4656857470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9520660810</v>
      </c>
      <c r="X48" s="78">
        <f t="shared" si="6"/>
        <v>4879758813</v>
      </c>
      <c r="Y48" s="78">
        <f t="shared" si="6"/>
        <v>4640901997</v>
      </c>
      <c r="Z48" s="79">
        <f>+IF(X48&lt;&gt;0,+(Y48/X48)*100,0)</f>
        <v>95.10515119387316</v>
      </c>
      <c r="AA48" s="80">
        <f>SUM(AA46:AA47)</f>
        <v>9942033687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74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9087955999</v>
      </c>
      <c r="D5" s="6">
        <v>0</v>
      </c>
      <c r="E5" s="7">
        <v>10098983000</v>
      </c>
      <c r="F5" s="8">
        <v>10098983000</v>
      </c>
      <c r="G5" s="8">
        <v>1146950195</v>
      </c>
      <c r="H5" s="8">
        <v>1040539217</v>
      </c>
      <c r="I5" s="8">
        <v>1036065825</v>
      </c>
      <c r="J5" s="8">
        <v>3223555237</v>
      </c>
      <c r="K5" s="8">
        <v>1086147656</v>
      </c>
      <c r="L5" s="8">
        <v>1044907695</v>
      </c>
      <c r="M5" s="8">
        <v>1125369283</v>
      </c>
      <c r="N5" s="8">
        <v>3256424634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6479979871</v>
      </c>
      <c r="X5" s="8">
        <v>5049491502</v>
      </c>
      <c r="Y5" s="8">
        <v>1430488369</v>
      </c>
      <c r="Z5" s="2">
        <v>28.33</v>
      </c>
      <c r="AA5" s="6">
        <v>10098983000</v>
      </c>
    </row>
    <row r="6" spans="1:27" ht="12.75">
      <c r="A6" s="27" t="s">
        <v>33</v>
      </c>
      <c r="B6" s="28"/>
      <c r="C6" s="6">
        <v>139667998</v>
      </c>
      <c r="D6" s="6">
        <v>0</v>
      </c>
      <c r="E6" s="7">
        <v>0</v>
      </c>
      <c r="F6" s="8">
        <v>0</v>
      </c>
      <c r="G6" s="8">
        <v>13317000</v>
      </c>
      <c r="H6" s="8">
        <v>8567114</v>
      </c>
      <c r="I6" s="8">
        <v>15957866</v>
      </c>
      <c r="J6" s="8">
        <v>37841980</v>
      </c>
      <c r="K6" s="8">
        <v>16497587</v>
      </c>
      <c r="L6" s="8">
        <v>18312289</v>
      </c>
      <c r="M6" s="8">
        <v>19741828</v>
      </c>
      <c r="N6" s="8">
        <v>54551704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92393684</v>
      </c>
      <c r="X6" s="8"/>
      <c r="Y6" s="8">
        <v>92393684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13671172000</v>
      </c>
      <c r="D7" s="6">
        <v>0</v>
      </c>
      <c r="E7" s="7">
        <v>16778616000</v>
      </c>
      <c r="F7" s="8">
        <v>16778616000</v>
      </c>
      <c r="G7" s="8">
        <v>1340233679</v>
      </c>
      <c r="H7" s="8">
        <v>1430805755</v>
      </c>
      <c r="I7" s="8">
        <v>1290249415</v>
      </c>
      <c r="J7" s="8">
        <v>4061288849</v>
      </c>
      <c r="K7" s="8">
        <v>981660182</v>
      </c>
      <c r="L7" s="8">
        <v>1072920886</v>
      </c>
      <c r="M7" s="8">
        <v>1223251839</v>
      </c>
      <c r="N7" s="8">
        <v>3277832907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7339121756</v>
      </c>
      <c r="X7" s="8">
        <v>8817666000</v>
      </c>
      <c r="Y7" s="8">
        <v>-1478544244</v>
      </c>
      <c r="Z7" s="2">
        <v>-16.77</v>
      </c>
      <c r="AA7" s="6">
        <v>16778616000</v>
      </c>
    </row>
    <row r="8" spans="1:27" ht="12.75">
      <c r="A8" s="29" t="s">
        <v>35</v>
      </c>
      <c r="B8" s="28"/>
      <c r="C8" s="6">
        <v>5812542686</v>
      </c>
      <c r="D8" s="6">
        <v>0</v>
      </c>
      <c r="E8" s="7">
        <v>7351906400</v>
      </c>
      <c r="F8" s="8">
        <v>7351906400</v>
      </c>
      <c r="G8" s="8">
        <v>621500594</v>
      </c>
      <c r="H8" s="8">
        <v>402937968</v>
      </c>
      <c r="I8" s="8">
        <v>602419270</v>
      </c>
      <c r="J8" s="8">
        <v>1626857832</v>
      </c>
      <c r="K8" s="8">
        <v>563758896</v>
      </c>
      <c r="L8" s="8">
        <v>667983526</v>
      </c>
      <c r="M8" s="8">
        <v>689643615</v>
      </c>
      <c r="N8" s="8">
        <v>1921386037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3548243869</v>
      </c>
      <c r="X8" s="8">
        <v>3911876000</v>
      </c>
      <c r="Y8" s="8">
        <v>-363632131</v>
      </c>
      <c r="Z8" s="2">
        <v>-9.3</v>
      </c>
      <c r="AA8" s="6">
        <v>7351906400</v>
      </c>
    </row>
    <row r="9" spans="1:27" ht="12.75">
      <c r="A9" s="29" t="s">
        <v>36</v>
      </c>
      <c r="B9" s="28"/>
      <c r="C9" s="6">
        <v>3875028457</v>
      </c>
      <c r="D9" s="6">
        <v>0</v>
      </c>
      <c r="E9" s="7">
        <v>4234281600</v>
      </c>
      <c r="F9" s="8">
        <v>4234281600</v>
      </c>
      <c r="G9" s="8">
        <v>346784626</v>
      </c>
      <c r="H9" s="8">
        <v>319735540</v>
      </c>
      <c r="I9" s="8">
        <v>366102721</v>
      </c>
      <c r="J9" s="8">
        <v>1032622887</v>
      </c>
      <c r="K9" s="8">
        <v>360978678</v>
      </c>
      <c r="L9" s="8">
        <v>359272660</v>
      </c>
      <c r="M9" s="8">
        <v>397170750</v>
      </c>
      <c r="N9" s="8">
        <v>1117422088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2150044975</v>
      </c>
      <c r="X9" s="8">
        <v>2155034000</v>
      </c>
      <c r="Y9" s="8">
        <v>-4989025</v>
      </c>
      <c r="Z9" s="2">
        <v>-0.23</v>
      </c>
      <c r="AA9" s="6">
        <v>4234281600</v>
      </c>
    </row>
    <row r="10" spans="1:27" ht="12.75">
      <c r="A10" s="29" t="s">
        <v>37</v>
      </c>
      <c r="B10" s="28"/>
      <c r="C10" s="6">
        <v>1555758592</v>
      </c>
      <c r="D10" s="6">
        <v>0</v>
      </c>
      <c r="E10" s="7">
        <v>1539894000</v>
      </c>
      <c r="F10" s="30">
        <v>1539894000</v>
      </c>
      <c r="G10" s="30">
        <v>150974883</v>
      </c>
      <c r="H10" s="30">
        <v>157691159</v>
      </c>
      <c r="I10" s="30">
        <v>151601886</v>
      </c>
      <c r="J10" s="30">
        <v>460267928</v>
      </c>
      <c r="K10" s="30">
        <v>146610731</v>
      </c>
      <c r="L10" s="30">
        <v>154011786</v>
      </c>
      <c r="M10" s="30">
        <v>153908532</v>
      </c>
      <c r="N10" s="30">
        <v>454531049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914798977</v>
      </c>
      <c r="X10" s="30">
        <v>769388735</v>
      </c>
      <c r="Y10" s="30">
        <v>145410242</v>
      </c>
      <c r="Z10" s="31">
        <v>18.9</v>
      </c>
      <c r="AA10" s="32">
        <v>1539894000</v>
      </c>
    </row>
    <row r="11" spans="1:27" ht="12.75">
      <c r="A11" s="29" t="s">
        <v>38</v>
      </c>
      <c r="B11" s="33"/>
      <c r="C11" s="6">
        <v>368997265</v>
      </c>
      <c r="D11" s="6">
        <v>0</v>
      </c>
      <c r="E11" s="7">
        <v>555611724</v>
      </c>
      <c r="F11" s="8">
        <v>555611724</v>
      </c>
      <c r="G11" s="8">
        <v>37035698</v>
      </c>
      <c r="H11" s="8">
        <v>35353184</v>
      </c>
      <c r="I11" s="8">
        <v>37983801</v>
      </c>
      <c r="J11" s="8">
        <v>110372683</v>
      </c>
      <c r="K11" s="8">
        <v>32507474</v>
      </c>
      <c r="L11" s="8">
        <v>35055456</v>
      </c>
      <c r="M11" s="8">
        <v>34167334</v>
      </c>
      <c r="N11" s="8">
        <v>101730264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212102947</v>
      </c>
      <c r="X11" s="8">
        <v>275266756</v>
      </c>
      <c r="Y11" s="8">
        <v>-63163809</v>
      </c>
      <c r="Z11" s="2">
        <v>-22.95</v>
      </c>
      <c r="AA11" s="6">
        <v>555611724</v>
      </c>
    </row>
    <row r="12" spans="1:27" ht="12.75">
      <c r="A12" s="29" t="s">
        <v>39</v>
      </c>
      <c r="B12" s="33"/>
      <c r="C12" s="6">
        <v>307505997</v>
      </c>
      <c r="D12" s="6">
        <v>0</v>
      </c>
      <c r="E12" s="7">
        <v>377929000</v>
      </c>
      <c r="F12" s="8">
        <v>377929000</v>
      </c>
      <c r="G12" s="8">
        <v>20335108</v>
      </c>
      <c r="H12" s="8">
        <v>22609314</v>
      </c>
      <c r="I12" s="8">
        <v>21587487</v>
      </c>
      <c r="J12" s="8">
        <v>64531909</v>
      </c>
      <c r="K12" s="8">
        <v>22141369</v>
      </c>
      <c r="L12" s="8">
        <v>41473583</v>
      </c>
      <c r="M12" s="8">
        <v>21729532</v>
      </c>
      <c r="N12" s="8">
        <v>85344484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149876393</v>
      </c>
      <c r="X12" s="8">
        <v>212811498</v>
      </c>
      <c r="Y12" s="8">
        <v>-62935105</v>
      </c>
      <c r="Z12" s="2">
        <v>-29.57</v>
      </c>
      <c r="AA12" s="6">
        <v>377929000</v>
      </c>
    </row>
    <row r="13" spans="1:27" ht="12.75">
      <c r="A13" s="27" t="s">
        <v>40</v>
      </c>
      <c r="B13" s="33"/>
      <c r="C13" s="6">
        <v>467423996</v>
      </c>
      <c r="D13" s="6">
        <v>0</v>
      </c>
      <c r="E13" s="7">
        <v>297400000</v>
      </c>
      <c r="F13" s="8">
        <v>297400000</v>
      </c>
      <c r="G13" s="8">
        <v>16486782</v>
      </c>
      <c r="H13" s="8">
        <v>12962259</v>
      </c>
      <c r="I13" s="8">
        <v>14032213</v>
      </c>
      <c r="J13" s="8">
        <v>43481254</v>
      </c>
      <c r="K13" s="8">
        <v>31225691</v>
      </c>
      <c r="L13" s="8">
        <v>14230465</v>
      </c>
      <c r="M13" s="8">
        <v>16678708</v>
      </c>
      <c r="N13" s="8">
        <v>62134864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105616118</v>
      </c>
      <c r="X13" s="8">
        <v>149864002</v>
      </c>
      <c r="Y13" s="8">
        <v>-44247884</v>
      </c>
      <c r="Z13" s="2">
        <v>-29.53</v>
      </c>
      <c r="AA13" s="6">
        <v>297400000</v>
      </c>
    </row>
    <row r="14" spans="1:27" ht="12.75">
      <c r="A14" s="27" t="s">
        <v>41</v>
      </c>
      <c r="B14" s="33"/>
      <c r="C14" s="6">
        <v>214654996</v>
      </c>
      <c r="D14" s="6">
        <v>0</v>
      </c>
      <c r="E14" s="7">
        <v>342837000</v>
      </c>
      <c r="F14" s="8">
        <v>342837000</v>
      </c>
      <c r="G14" s="8">
        <v>20243699</v>
      </c>
      <c r="H14" s="8">
        <v>12664444</v>
      </c>
      <c r="I14" s="8">
        <v>22670025</v>
      </c>
      <c r="J14" s="8">
        <v>55578168</v>
      </c>
      <c r="K14" s="8">
        <v>18818775</v>
      </c>
      <c r="L14" s="8">
        <v>22683746</v>
      </c>
      <c r="M14" s="8">
        <v>28143653</v>
      </c>
      <c r="N14" s="8">
        <v>69646174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125224342</v>
      </c>
      <c r="X14" s="8">
        <v>170569572</v>
      </c>
      <c r="Y14" s="8">
        <v>-45345230</v>
      </c>
      <c r="Z14" s="2">
        <v>-26.58</v>
      </c>
      <c r="AA14" s="6">
        <v>342837000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211547005</v>
      </c>
      <c r="D16" s="6">
        <v>0</v>
      </c>
      <c r="E16" s="7">
        <v>449783000</v>
      </c>
      <c r="F16" s="8">
        <v>449783000</v>
      </c>
      <c r="G16" s="8">
        <v>29455722</v>
      </c>
      <c r="H16" s="8">
        <v>-6933281</v>
      </c>
      <c r="I16" s="8">
        <v>14003</v>
      </c>
      <c r="J16" s="8">
        <v>22536444</v>
      </c>
      <c r="K16" s="8">
        <v>22661200</v>
      </c>
      <c r="L16" s="8">
        <v>15938162</v>
      </c>
      <c r="M16" s="8">
        <v>10872961</v>
      </c>
      <c r="N16" s="8">
        <v>49472323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72008767</v>
      </c>
      <c r="X16" s="8">
        <v>208366000</v>
      </c>
      <c r="Y16" s="8">
        <v>-136357233</v>
      </c>
      <c r="Z16" s="2">
        <v>-65.44</v>
      </c>
      <c r="AA16" s="6">
        <v>449783000</v>
      </c>
    </row>
    <row r="17" spans="1:27" ht="12.75">
      <c r="A17" s="27" t="s">
        <v>44</v>
      </c>
      <c r="B17" s="33"/>
      <c r="C17" s="6">
        <v>8201998</v>
      </c>
      <c r="D17" s="6">
        <v>0</v>
      </c>
      <c r="E17" s="7">
        <v>7139000</v>
      </c>
      <c r="F17" s="8">
        <v>7139000</v>
      </c>
      <c r="G17" s="8">
        <v>102214</v>
      </c>
      <c r="H17" s="8">
        <v>2201459</v>
      </c>
      <c r="I17" s="8">
        <v>130148</v>
      </c>
      <c r="J17" s="8">
        <v>2433821</v>
      </c>
      <c r="K17" s="8">
        <v>87780</v>
      </c>
      <c r="L17" s="8">
        <v>101281</v>
      </c>
      <c r="M17" s="8">
        <v>1782310</v>
      </c>
      <c r="N17" s="8">
        <v>1971371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4405192</v>
      </c>
      <c r="X17" s="8">
        <v>3637000</v>
      </c>
      <c r="Y17" s="8">
        <v>768192</v>
      </c>
      <c r="Z17" s="2">
        <v>21.12</v>
      </c>
      <c r="AA17" s="6">
        <v>7139000</v>
      </c>
    </row>
    <row r="18" spans="1:27" ht="12.75">
      <c r="A18" s="29" t="s">
        <v>45</v>
      </c>
      <c r="B18" s="28"/>
      <c r="C18" s="6">
        <v>609861999</v>
      </c>
      <c r="D18" s="6">
        <v>0</v>
      </c>
      <c r="E18" s="7">
        <v>739574000</v>
      </c>
      <c r="F18" s="8">
        <v>739574000</v>
      </c>
      <c r="G18" s="8">
        <v>53454534</v>
      </c>
      <c r="H18" s="8">
        <v>55169566</v>
      </c>
      <c r="I18" s="8">
        <v>56210501</v>
      </c>
      <c r="J18" s="8">
        <v>164834601</v>
      </c>
      <c r="K18" s="8">
        <v>66487143</v>
      </c>
      <c r="L18" s="8">
        <v>64565232</v>
      </c>
      <c r="M18" s="8">
        <v>64217161</v>
      </c>
      <c r="N18" s="8">
        <v>195269536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360104137</v>
      </c>
      <c r="X18" s="8">
        <v>357910000</v>
      </c>
      <c r="Y18" s="8">
        <v>2194137</v>
      </c>
      <c r="Z18" s="2">
        <v>0.61</v>
      </c>
      <c r="AA18" s="6">
        <v>739574000</v>
      </c>
    </row>
    <row r="19" spans="1:27" ht="12.75">
      <c r="A19" s="27" t="s">
        <v>46</v>
      </c>
      <c r="B19" s="33"/>
      <c r="C19" s="6">
        <v>7367717997</v>
      </c>
      <c r="D19" s="6">
        <v>0</v>
      </c>
      <c r="E19" s="7">
        <v>8240403000</v>
      </c>
      <c r="F19" s="8">
        <v>8240403000</v>
      </c>
      <c r="G19" s="8">
        <v>2000695577</v>
      </c>
      <c r="H19" s="8">
        <v>234914246</v>
      </c>
      <c r="I19" s="8">
        <v>56913257</v>
      </c>
      <c r="J19" s="8">
        <v>2292523080</v>
      </c>
      <c r="K19" s="8">
        <v>526361725</v>
      </c>
      <c r="L19" s="8">
        <v>397075934</v>
      </c>
      <c r="M19" s="8">
        <v>1618206816</v>
      </c>
      <c r="N19" s="8">
        <v>2541644475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4834167555</v>
      </c>
      <c r="X19" s="8">
        <v>3825075000</v>
      </c>
      <c r="Y19" s="8">
        <v>1009092555</v>
      </c>
      <c r="Z19" s="2">
        <v>26.38</v>
      </c>
      <c r="AA19" s="6">
        <v>8240403000</v>
      </c>
    </row>
    <row r="20" spans="1:27" ht="12.75">
      <c r="A20" s="27" t="s">
        <v>47</v>
      </c>
      <c r="B20" s="33"/>
      <c r="C20" s="6">
        <v>1154006001</v>
      </c>
      <c r="D20" s="6">
        <v>0</v>
      </c>
      <c r="E20" s="7">
        <v>2012051708</v>
      </c>
      <c r="F20" s="30">
        <v>2012051708</v>
      </c>
      <c r="G20" s="30">
        <v>19999572</v>
      </c>
      <c r="H20" s="30">
        <v>84036203</v>
      </c>
      <c r="I20" s="30">
        <v>58491678</v>
      </c>
      <c r="J20" s="30">
        <v>162527453</v>
      </c>
      <c r="K20" s="30">
        <v>106018308</v>
      </c>
      <c r="L20" s="30">
        <v>90282822</v>
      </c>
      <c r="M20" s="30">
        <v>45105461</v>
      </c>
      <c r="N20" s="30">
        <v>241406591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403934044</v>
      </c>
      <c r="X20" s="30">
        <v>735855488</v>
      </c>
      <c r="Y20" s="30">
        <v>-331921444</v>
      </c>
      <c r="Z20" s="31">
        <v>-45.11</v>
      </c>
      <c r="AA20" s="32">
        <v>2012051708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20000000</v>
      </c>
      <c r="F21" s="8">
        <v>20000000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10000002</v>
      </c>
      <c r="Y21" s="8">
        <v>-10000002</v>
      </c>
      <c r="Z21" s="2">
        <v>-100</v>
      </c>
      <c r="AA21" s="6">
        <v>20000000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44852042986</v>
      </c>
      <c r="D22" s="37">
        <f>SUM(D5:D21)</f>
        <v>0</v>
      </c>
      <c r="E22" s="38">
        <f t="shared" si="0"/>
        <v>53046409432</v>
      </c>
      <c r="F22" s="39">
        <f t="shared" si="0"/>
        <v>53046409432</v>
      </c>
      <c r="G22" s="39">
        <f t="shared" si="0"/>
        <v>5817569883</v>
      </c>
      <c r="H22" s="39">
        <f t="shared" si="0"/>
        <v>3813254147</v>
      </c>
      <c r="I22" s="39">
        <f t="shared" si="0"/>
        <v>3730430096</v>
      </c>
      <c r="J22" s="39">
        <f t="shared" si="0"/>
        <v>13361254126</v>
      </c>
      <c r="K22" s="39">
        <f t="shared" si="0"/>
        <v>3981963195</v>
      </c>
      <c r="L22" s="39">
        <f t="shared" si="0"/>
        <v>3998815523</v>
      </c>
      <c r="M22" s="39">
        <f t="shared" si="0"/>
        <v>5449989783</v>
      </c>
      <c r="N22" s="39">
        <f t="shared" si="0"/>
        <v>13430768501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26792022627</v>
      </c>
      <c r="X22" s="39">
        <f t="shared" si="0"/>
        <v>26652811555</v>
      </c>
      <c r="Y22" s="39">
        <f t="shared" si="0"/>
        <v>139211072</v>
      </c>
      <c r="Z22" s="40">
        <f>+IF(X22&lt;&gt;0,+(Y22/X22)*100,0)</f>
        <v>0.5223128963814114</v>
      </c>
      <c r="AA22" s="37">
        <f>SUM(AA5:AA21)</f>
        <v>53046409432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10689195998</v>
      </c>
      <c r="D25" s="6">
        <v>0</v>
      </c>
      <c r="E25" s="7">
        <v>13290424725</v>
      </c>
      <c r="F25" s="8">
        <v>13290424725</v>
      </c>
      <c r="G25" s="8">
        <v>873084339</v>
      </c>
      <c r="H25" s="8">
        <v>1045577883</v>
      </c>
      <c r="I25" s="8">
        <v>1155838297</v>
      </c>
      <c r="J25" s="8">
        <v>3074500519</v>
      </c>
      <c r="K25" s="8">
        <v>1068397351</v>
      </c>
      <c r="L25" s="8">
        <v>1384051836</v>
      </c>
      <c r="M25" s="8">
        <v>1028302162</v>
      </c>
      <c r="N25" s="8">
        <v>3480751349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6555251868</v>
      </c>
      <c r="X25" s="8">
        <v>6979456490</v>
      </c>
      <c r="Y25" s="8">
        <v>-424204622</v>
      </c>
      <c r="Z25" s="2">
        <v>-6.08</v>
      </c>
      <c r="AA25" s="6">
        <v>13290424725</v>
      </c>
    </row>
    <row r="26" spans="1:27" ht="12.75">
      <c r="A26" s="29" t="s">
        <v>52</v>
      </c>
      <c r="B26" s="28"/>
      <c r="C26" s="6">
        <v>156206001</v>
      </c>
      <c r="D26" s="6">
        <v>0</v>
      </c>
      <c r="E26" s="7">
        <v>170336000</v>
      </c>
      <c r="F26" s="8">
        <v>170336000</v>
      </c>
      <c r="G26" s="8">
        <v>13040073</v>
      </c>
      <c r="H26" s="8">
        <v>13068302</v>
      </c>
      <c r="I26" s="8">
        <v>13170061</v>
      </c>
      <c r="J26" s="8">
        <v>39278436</v>
      </c>
      <c r="K26" s="8">
        <v>13141616</v>
      </c>
      <c r="L26" s="8">
        <v>13121116</v>
      </c>
      <c r="M26" s="8">
        <v>13128441</v>
      </c>
      <c r="N26" s="8">
        <v>39391173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78669609</v>
      </c>
      <c r="X26" s="8">
        <v>85168002</v>
      </c>
      <c r="Y26" s="8">
        <v>-6498393</v>
      </c>
      <c r="Z26" s="2">
        <v>-7.63</v>
      </c>
      <c r="AA26" s="6">
        <v>170336000</v>
      </c>
    </row>
    <row r="27" spans="1:27" ht="12.75">
      <c r="A27" s="29" t="s">
        <v>53</v>
      </c>
      <c r="B27" s="28"/>
      <c r="C27" s="6">
        <v>3139580998</v>
      </c>
      <c r="D27" s="6">
        <v>0</v>
      </c>
      <c r="E27" s="7">
        <v>2830770000</v>
      </c>
      <c r="F27" s="8">
        <v>2830770000</v>
      </c>
      <c r="G27" s="8">
        <v>353551819</v>
      </c>
      <c r="H27" s="8">
        <v>310298598</v>
      </c>
      <c r="I27" s="8">
        <v>741237759</v>
      </c>
      <c r="J27" s="8">
        <v>1405088176</v>
      </c>
      <c r="K27" s="8">
        <v>563917750</v>
      </c>
      <c r="L27" s="8">
        <v>-1296634</v>
      </c>
      <c r="M27" s="8">
        <v>192177477</v>
      </c>
      <c r="N27" s="8">
        <v>754798593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2159886769</v>
      </c>
      <c r="X27" s="8">
        <v>1395392000</v>
      </c>
      <c r="Y27" s="8">
        <v>764494769</v>
      </c>
      <c r="Z27" s="2">
        <v>54.79</v>
      </c>
      <c r="AA27" s="6">
        <v>2830770000</v>
      </c>
    </row>
    <row r="28" spans="1:27" ht="12.75">
      <c r="A28" s="29" t="s">
        <v>54</v>
      </c>
      <c r="B28" s="28"/>
      <c r="C28" s="6">
        <v>3184619001</v>
      </c>
      <c r="D28" s="6">
        <v>0</v>
      </c>
      <c r="E28" s="7">
        <v>4063537952</v>
      </c>
      <c r="F28" s="8">
        <v>4063537952</v>
      </c>
      <c r="G28" s="8">
        <v>246697361</v>
      </c>
      <c r="H28" s="8">
        <v>280264323</v>
      </c>
      <c r="I28" s="8">
        <v>256001452</v>
      </c>
      <c r="J28" s="8">
        <v>782963136</v>
      </c>
      <c r="K28" s="8">
        <v>249367365</v>
      </c>
      <c r="L28" s="8">
        <v>255503208</v>
      </c>
      <c r="M28" s="8">
        <v>256708209</v>
      </c>
      <c r="N28" s="8">
        <v>761578782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1544541918</v>
      </c>
      <c r="X28" s="8">
        <v>2032924112</v>
      </c>
      <c r="Y28" s="8">
        <v>-488382194</v>
      </c>
      <c r="Z28" s="2">
        <v>-24.02</v>
      </c>
      <c r="AA28" s="6">
        <v>4063537952</v>
      </c>
    </row>
    <row r="29" spans="1:27" ht="12.75">
      <c r="A29" s="29" t="s">
        <v>55</v>
      </c>
      <c r="B29" s="28"/>
      <c r="C29" s="6">
        <v>2592188004</v>
      </c>
      <c r="D29" s="6">
        <v>0</v>
      </c>
      <c r="E29" s="7">
        <v>2317690000</v>
      </c>
      <c r="F29" s="8">
        <v>2317690000</v>
      </c>
      <c r="G29" s="8">
        <v>184477119</v>
      </c>
      <c r="H29" s="8">
        <v>184768596</v>
      </c>
      <c r="I29" s="8">
        <v>175157944</v>
      </c>
      <c r="J29" s="8">
        <v>544403659</v>
      </c>
      <c r="K29" s="8">
        <v>205264311</v>
      </c>
      <c r="L29" s="8">
        <v>188550348</v>
      </c>
      <c r="M29" s="8">
        <v>158902503</v>
      </c>
      <c r="N29" s="8">
        <v>552717162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1097120821</v>
      </c>
      <c r="X29" s="8">
        <v>1158747002</v>
      </c>
      <c r="Y29" s="8">
        <v>-61626181</v>
      </c>
      <c r="Z29" s="2">
        <v>-5.32</v>
      </c>
      <c r="AA29" s="6">
        <v>2317690000</v>
      </c>
    </row>
    <row r="30" spans="1:27" ht="12.75">
      <c r="A30" s="29" t="s">
        <v>56</v>
      </c>
      <c r="B30" s="28"/>
      <c r="C30" s="6">
        <v>15196904995</v>
      </c>
      <c r="D30" s="6">
        <v>0</v>
      </c>
      <c r="E30" s="7">
        <v>16933558000</v>
      </c>
      <c r="F30" s="8">
        <v>16933558000</v>
      </c>
      <c r="G30" s="8">
        <v>2061739880</v>
      </c>
      <c r="H30" s="8">
        <v>1865450845</v>
      </c>
      <c r="I30" s="8">
        <v>1450838565</v>
      </c>
      <c r="J30" s="8">
        <v>5378029290</v>
      </c>
      <c r="K30" s="8">
        <v>1305424088</v>
      </c>
      <c r="L30" s="8">
        <v>1300914704</v>
      </c>
      <c r="M30" s="8">
        <v>1218889435</v>
      </c>
      <c r="N30" s="8">
        <v>3825228227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9203257517</v>
      </c>
      <c r="X30" s="8">
        <v>8992956000</v>
      </c>
      <c r="Y30" s="8">
        <v>210301517</v>
      </c>
      <c r="Z30" s="2">
        <v>2.34</v>
      </c>
      <c r="AA30" s="6">
        <v>16933558000</v>
      </c>
    </row>
    <row r="31" spans="1:27" ht="12.75">
      <c r="A31" s="29" t="s">
        <v>57</v>
      </c>
      <c r="B31" s="28"/>
      <c r="C31" s="6">
        <v>1998677001</v>
      </c>
      <c r="D31" s="6">
        <v>0</v>
      </c>
      <c r="E31" s="7">
        <v>2108374000</v>
      </c>
      <c r="F31" s="8">
        <v>2108374000</v>
      </c>
      <c r="G31" s="8">
        <v>83696167</v>
      </c>
      <c r="H31" s="8">
        <v>31159449</v>
      </c>
      <c r="I31" s="8">
        <v>133938957</v>
      </c>
      <c r="J31" s="8">
        <v>248794573</v>
      </c>
      <c r="K31" s="8">
        <v>119850139</v>
      </c>
      <c r="L31" s="8">
        <v>111495905</v>
      </c>
      <c r="M31" s="8">
        <v>100099322</v>
      </c>
      <c r="N31" s="8">
        <v>331445366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580239939</v>
      </c>
      <c r="X31" s="8">
        <v>855352328</v>
      </c>
      <c r="Y31" s="8">
        <v>-275112389</v>
      </c>
      <c r="Z31" s="2">
        <v>-32.16</v>
      </c>
      <c r="AA31" s="6">
        <v>2108374000</v>
      </c>
    </row>
    <row r="32" spans="1:27" ht="12.75">
      <c r="A32" s="29" t="s">
        <v>58</v>
      </c>
      <c r="B32" s="28"/>
      <c r="C32" s="6">
        <v>3332911002</v>
      </c>
      <c r="D32" s="6">
        <v>0</v>
      </c>
      <c r="E32" s="7">
        <v>3881909104</v>
      </c>
      <c r="F32" s="8">
        <v>3881909104</v>
      </c>
      <c r="G32" s="8">
        <v>121338102</v>
      </c>
      <c r="H32" s="8">
        <v>226067713</v>
      </c>
      <c r="I32" s="8">
        <v>239143630</v>
      </c>
      <c r="J32" s="8">
        <v>586549445</v>
      </c>
      <c r="K32" s="8">
        <v>162306692</v>
      </c>
      <c r="L32" s="8">
        <v>256919883</v>
      </c>
      <c r="M32" s="8">
        <v>234303530</v>
      </c>
      <c r="N32" s="8">
        <v>653530105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1240079550</v>
      </c>
      <c r="X32" s="8">
        <v>1602040335</v>
      </c>
      <c r="Y32" s="8">
        <v>-361960785</v>
      </c>
      <c r="Z32" s="2">
        <v>-22.59</v>
      </c>
      <c r="AA32" s="6">
        <v>3881909104</v>
      </c>
    </row>
    <row r="33" spans="1:27" ht="12.75">
      <c r="A33" s="29" t="s">
        <v>59</v>
      </c>
      <c r="B33" s="28"/>
      <c r="C33" s="6">
        <v>289335998</v>
      </c>
      <c r="D33" s="6">
        <v>0</v>
      </c>
      <c r="E33" s="7">
        <v>342288004</v>
      </c>
      <c r="F33" s="8">
        <v>342288004</v>
      </c>
      <c r="G33" s="8">
        <v>8396950</v>
      </c>
      <c r="H33" s="8">
        <v>4561093</v>
      </c>
      <c r="I33" s="8">
        <v>2273683</v>
      </c>
      <c r="J33" s="8">
        <v>15231726</v>
      </c>
      <c r="K33" s="8">
        <v>1697940</v>
      </c>
      <c r="L33" s="8">
        <v>2086640</v>
      </c>
      <c r="M33" s="8">
        <v>29896042</v>
      </c>
      <c r="N33" s="8">
        <v>33680622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48912348</v>
      </c>
      <c r="X33" s="8">
        <v>164870498</v>
      </c>
      <c r="Y33" s="8">
        <v>-115958150</v>
      </c>
      <c r="Z33" s="2">
        <v>-70.33</v>
      </c>
      <c r="AA33" s="6">
        <v>342288004</v>
      </c>
    </row>
    <row r="34" spans="1:27" ht="12.75">
      <c r="A34" s="29" t="s">
        <v>60</v>
      </c>
      <c r="B34" s="28"/>
      <c r="C34" s="6">
        <v>3785680990</v>
      </c>
      <c r="D34" s="6">
        <v>0</v>
      </c>
      <c r="E34" s="7">
        <v>5158753227</v>
      </c>
      <c r="F34" s="8">
        <v>5158753227</v>
      </c>
      <c r="G34" s="8">
        <v>342253638</v>
      </c>
      <c r="H34" s="8">
        <v>165927671</v>
      </c>
      <c r="I34" s="8">
        <v>390503919</v>
      </c>
      <c r="J34" s="8">
        <v>898685228</v>
      </c>
      <c r="K34" s="8">
        <v>471081990</v>
      </c>
      <c r="L34" s="8">
        <v>371436887</v>
      </c>
      <c r="M34" s="8">
        <v>400937166</v>
      </c>
      <c r="N34" s="8">
        <v>1243456043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2142141271</v>
      </c>
      <c r="X34" s="8">
        <v>2355738027</v>
      </c>
      <c r="Y34" s="8">
        <v>-213596756</v>
      </c>
      <c r="Z34" s="2">
        <v>-9.07</v>
      </c>
      <c r="AA34" s="6">
        <v>5158753227</v>
      </c>
    </row>
    <row r="35" spans="1:27" ht="12.75">
      <c r="A35" s="27" t="s">
        <v>61</v>
      </c>
      <c r="B35" s="33"/>
      <c r="C35" s="6">
        <v>306157001</v>
      </c>
      <c r="D35" s="6">
        <v>0</v>
      </c>
      <c r="E35" s="7">
        <v>0</v>
      </c>
      <c r="F35" s="8">
        <v>0</v>
      </c>
      <c r="G35" s="8">
        <v>0</v>
      </c>
      <c r="H35" s="8">
        <v>56540317</v>
      </c>
      <c r="I35" s="8">
        <v>-1496019</v>
      </c>
      <c r="J35" s="8">
        <v>55044298</v>
      </c>
      <c r="K35" s="8">
        <v>2463095</v>
      </c>
      <c r="L35" s="8">
        <v>41602</v>
      </c>
      <c r="M35" s="8">
        <v>64626</v>
      </c>
      <c r="N35" s="8">
        <v>2569323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57613621</v>
      </c>
      <c r="X35" s="8"/>
      <c r="Y35" s="8">
        <v>57613621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44671456989</v>
      </c>
      <c r="D36" s="37">
        <f>SUM(D25:D35)</f>
        <v>0</v>
      </c>
      <c r="E36" s="38">
        <f t="shared" si="1"/>
        <v>51097641012</v>
      </c>
      <c r="F36" s="39">
        <f t="shared" si="1"/>
        <v>51097641012</v>
      </c>
      <c r="G36" s="39">
        <f t="shared" si="1"/>
        <v>4288275448</v>
      </c>
      <c r="H36" s="39">
        <f t="shared" si="1"/>
        <v>4183684790</v>
      </c>
      <c r="I36" s="39">
        <f t="shared" si="1"/>
        <v>4556608248</v>
      </c>
      <c r="J36" s="39">
        <f t="shared" si="1"/>
        <v>13028568486</v>
      </c>
      <c r="K36" s="39">
        <f t="shared" si="1"/>
        <v>4162912337</v>
      </c>
      <c r="L36" s="39">
        <f t="shared" si="1"/>
        <v>3882825495</v>
      </c>
      <c r="M36" s="39">
        <f t="shared" si="1"/>
        <v>3633408913</v>
      </c>
      <c r="N36" s="39">
        <f t="shared" si="1"/>
        <v>11679146745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24707715231</v>
      </c>
      <c r="X36" s="39">
        <f t="shared" si="1"/>
        <v>25622644794</v>
      </c>
      <c r="Y36" s="39">
        <f t="shared" si="1"/>
        <v>-914929563</v>
      </c>
      <c r="Z36" s="40">
        <f>+IF(X36&lt;&gt;0,+(Y36/X36)*100,0)</f>
        <v>-3.570785023778057</v>
      </c>
      <c r="AA36" s="37">
        <f>SUM(AA25:AA35)</f>
        <v>51097641012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180585997</v>
      </c>
      <c r="D38" s="50">
        <f>+D22-D36</f>
        <v>0</v>
      </c>
      <c r="E38" s="51">
        <f t="shared" si="2"/>
        <v>1948768420</v>
      </c>
      <c r="F38" s="52">
        <f t="shared" si="2"/>
        <v>1948768420</v>
      </c>
      <c r="G38" s="52">
        <f t="shared" si="2"/>
        <v>1529294435</v>
      </c>
      <c r="H38" s="52">
        <f t="shared" si="2"/>
        <v>-370430643</v>
      </c>
      <c r="I38" s="52">
        <f t="shared" si="2"/>
        <v>-826178152</v>
      </c>
      <c r="J38" s="52">
        <f t="shared" si="2"/>
        <v>332685640</v>
      </c>
      <c r="K38" s="52">
        <f t="shared" si="2"/>
        <v>-180949142</v>
      </c>
      <c r="L38" s="52">
        <f t="shared" si="2"/>
        <v>115990028</v>
      </c>
      <c r="M38" s="52">
        <f t="shared" si="2"/>
        <v>1816580870</v>
      </c>
      <c r="N38" s="52">
        <f t="shared" si="2"/>
        <v>1751621756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2084307396</v>
      </c>
      <c r="X38" s="52">
        <f>IF(F22=F36,0,X22-X36)</f>
        <v>1030166761</v>
      </c>
      <c r="Y38" s="52">
        <f t="shared" si="2"/>
        <v>1054140635</v>
      </c>
      <c r="Z38" s="53">
        <f>+IF(X38&lt;&gt;0,+(Y38/X38)*100,0)</f>
        <v>102.32718380242905</v>
      </c>
      <c r="AA38" s="50">
        <f>+AA22-AA36</f>
        <v>1948768420</v>
      </c>
    </row>
    <row r="39" spans="1:27" ht="12.75">
      <c r="A39" s="27" t="s">
        <v>64</v>
      </c>
      <c r="B39" s="33"/>
      <c r="C39" s="6">
        <v>2834299020</v>
      </c>
      <c r="D39" s="6">
        <v>0</v>
      </c>
      <c r="E39" s="7">
        <v>2614216000</v>
      </c>
      <c r="F39" s="8">
        <v>2614216000</v>
      </c>
      <c r="G39" s="8">
        <v>-268252093</v>
      </c>
      <c r="H39" s="8">
        <v>333425720</v>
      </c>
      <c r="I39" s="8">
        <v>84692389</v>
      </c>
      <c r="J39" s="8">
        <v>149866016</v>
      </c>
      <c r="K39" s="8">
        <v>11628347</v>
      </c>
      <c r="L39" s="8">
        <v>335670073</v>
      </c>
      <c r="M39" s="8">
        <v>360547150</v>
      </c>
      <c r="N39" s="8">
        <v>707845570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857711586</v>
      </c>
      <c r="X39" s="8">
        <v>784144418</v>
      </c>
      <c r="Y39" s="8">
        <v>73567168</v>
      </c>
      <c r="Z39" s="2">
        <v>9.38</v>
      </c>
      <c r="AA39" s="6">
        <v>2614216000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204826000</v>
      </c>
      <c r="Y40" s="30">
        <v>-204826000</v>
      </c>
      <c r="Z40" s="31">
        <v>-100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3014885017</v>
      </c>
      <c r="D42" s="59">
        <f>SUM(D38:D41)</f>
        <v>0</v>
      </c>
      <c r="E42" s="60">
        <f t="shared" si="3"/>
        <v>4562984420</v>
      </c>
      <c r="F42" s="61">
        <f t="shared" si="3"/>
        <v>4562984420</v>
      </c>
      <c r="G42" s="61">
        <f t="shared" si="3"/>
        <v>1261042342</v>
      </c>
      <c r="H42" s="61">
        <f t="shared" si="3"/>
        <v>-37004923</v>
      </c>
      <c r="I42" s="61">
        <f t="shared" si="3"/>
        <v>-741485763</v>
      </c>
      <c r="J42" s="61">
        <f t="shared" si="3"/>
        <v>482551656</v>
      </c>
      <c r="K42" s="61">
        <f t="shared" si="3"/>
        <v>-169320795</v>
      </c>
      <c r="L42" s="61">
        <f t="shared" si="3"/>
        <v>451660101</v>
      </c>
      <c r="M42" s="61">
        <f t="shared" si="3"/>
        <v>2177128020</v>
      </c>
      <c r="N42" s="61">
        <f t="shared" si="3"/>
        <v>2459467326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2942018982</v>
      </c>
      <c r="X42" s="61">
        <f t="shared" si="3"/>
        <v>2019137179</v>
      </c>
      <c r="Y42" s="61">
        <f t="shared" si="3"/>
        <v>922881803</v>
      </c>
      <c r="Z42" s="62">
        <f>+IF(X42&lt;&gt;0,+(Y42/X42)*100,0)</f>
        <v>45.70674110696468</v>
      </c>
      <c r="AA42" s="59">
        <f>SUM(AA38:AA41)</f>
        <v>4562984420</v>
      </c>
    </row>
    <row r="43" spans="1:27" ht="12.75">
      <c r="A43" s="27" t="s">
        <v>68</v>
      </c>
      <c r="B43" s="33"/>
      <c r="C43" s="54">
        <v>242800002</v>
      </c>
      <c r="D43" s="54">
        <v>0</v>
      </c>
      <c r="E43" s="63">
        <v>247309000</v>
      </c>
      <c r="F43" s="64">
        <v>247309000</v>
      </c>
      <c r="G43" s="64">
        <v>4820009</v>
      </c>
      <c r="H43" s="64">
        <v>5022769</v>
      </c>
      <c r="I43" s="64">
        <v>3654977</v>
      </c>
      <c r="J43" s="64">
        <v>13497755</v>
      </c>
      <c r="K43" s="64">
        <v>6260884</v>
      </c>
      <c r="L43" s="64">
        <v>6372123</v>
      </c>
      <c r="M43" s="64">
        <v>5752116</v>
      </c>
      <c r="N43" s="64">
        <v>18385123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31882878</v>
      </c>
      <c r="X43" s="64">
        <v>120942000</v>
      </c>
      <c r="Y43" s="64">
        <v>-89059122</v>
      </c>
      <c r="Z43" s="65">
        <v>-73.64</v>
      </c>
      <c r="AA43" s="54">
        <v>247309000</v>
      </c>
    </row>
    <row r="44" spans="1:27" ht="12.75">
      <c r="A44" s="66" t="s">
        <v>69</v>
      </c>
      <c r="B44" s="33"/>
      <c r="C44" s="67">
        <f aca="true" t="shared" si="4" ref="C44:Y44">+C42-C43</f>
        <v>2772085015</v>
      </c>
      <c r="D44" s="67">
        <f>+D42-D43</f>
        <v>0</v>
      </c>
      <c r="E44" s="68">
        <f t="shared" si="4"/>
        <v>4315675420</v>
      </c>
      <c r="F44" s="69">
        <f t="shared" si="4"/>
        <v>4315675420</v>
      </c>
      <c r="G44" s="69">
        <f t="shared" si="4"/>
        <v>1256222333</v>
      </c>
      <c r="H44" s="69">
        <f t="shared" si="4"/>
        <v>-42027692</v>
      </c>
      <c r="I44" s="69">
        <f t="shared" si="4"/>
        <v>-745140740</v>
      </c>
      <c r="J44" s="69">
        <f t="shared" si="4"/>
        <v>469053901</v>
      </c>
      <c r="K44" s="69">
        <f t="shared" si="4"/>
        <v>-175581679</v>
      </c>
      <c r="L44" s="69">
        <f t="shared" si="4"/>
        <v>445287978</v>
      </c>
      <c r="M44" s="69">
        <f t="shared" si="4"/>
        <v>2171375904</v>
      </c>
      <c r="N44" s="69">
        <f t="shared" si="4"/>
        <v>2441082203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2910136104</v>
      </c>
      <c r="X44" s="69">
        <f t="shared" si="4"/>
        <v>1898195179</v>
      </c>
      <c r="Y44" s="69">
        <f t="shared" si="4"/>
        <v>1011940925</v>
      </c>
      <c r="Z44" s="70">
        <f>+IF(X44&lt;&gt;0,+(Y44/X44)*100,0)</f>
        <v>53.31068881615783</v>
      </c>
      <c r="AA44" s="67">
        <f>+AA42-AA43</f>
        <v>4315675420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2772085015</v>
      </c>
      <c r="D46" s="59">
        <f>SUM(D44:D45)</f>
        <v>0</v>
      </c>
      <c r="E46" s="60">
        <f t="shared" si="5"/>
        <v>4315675420</v>
      </c>
      <c r="F46" s="61">
        <f t="shared" si="5"/>
        <v>4315675420</v>
      </c>
      <c r="G46" s="61">
        <f t="shared" si="5"/>
        <v>1256222333</v>
      </c>
      <c r="H46" s="61">
        <f t="shared" si="5"/>
        <v>-42027692</v>
      </c>
      <c r="I46" s="61">
        <f t="shared" si="5"/>
        <v>-745140740</v>
      </c>
      <c r="J46" s="61">
        <f t="shared" si="5"/>
        <v>469053901</v>
      </c>
      <c r="K46" s="61">
        <f t="shared" si="5"/>
        <v>-175581679</v>
      </c>
      <c r="L46" s="61">
        <f t="shared" si="5"/>
        <v>445287978</v>
      </c>
      <c r="M46" s="61">
        <f t="shared" si="5"/>
        <v>2171375904</v>
      </c>
      <c r="N46" s="61">
        <f t="shared" si="5"/>
        <v>2441082203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2910136104</v>
      </c>
      <c r="X46" s="61">
        <f t="shared" si="5"/>
        <v>1898195179</v>
      </c>
      <c r="Y46" s="61">
        <f t="shared" si="5"/>
        <v>1011940925</v>
      </c>
      <c r="Z46" s="62">
        <f>+IF(X46&lt;&gt;0,+(Y46/X46)*100,0)</f>
        <v>53.31068881615783</v>
      </c>
      <c r="AA46" s="59">
        <f>SUM(AA44:AA45)</f>
        <v>4315675420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2772085015</v>
      </c>
      <c r="D48" s="75">
        <f>SUM(D46:D47)</f>
        <v>0</v>
      </c>
      <c r="E48" s="76">
        <f t="shared" si="6"/>
        <v>4315675420</v>
      </c>
      <c r="F48" s="77">
        <f t="shared" si="6"/>
        <v>4315675420</v>
      </c>
      <c r="G48" s="77">
        <f t="shared" si="6"/>
        <v>1256222333</v>
      </c>
      <c r="H48" s="78">
        <f t="shared" si="6"/>
        <v>-42027692</v>
      </c>
      <c r="I48" s="78">
        <f t="shared" si="6"/>
        <v>-745140740</v>
      </c>
      <c r="J48" s="78">
        <f t="shared" si="6"/>
        <v>469053901</v>
      </c>
      <c r="K48" s="78">
        <f t="shared" si="6"/>
        <v>-175581679</v>
      </c>
      <c r="L48" s="78">
        <f t="shared" si="6"/>
        <v>445287978</v>
      </c>
      <c r="M48" s="77">
        <f t="shared" si="6"/>
        <v>2171375904</v>
      </c>
      <c r="N48" s="77">
        <f t="shared" si="6"/>
        <v>2441082203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2910136104</v>
      </c>
      <c r="X48" s="78">
        <f t="shared" si="6"/>
        <v>1898195179</v>
      </c>
      <c r="Y48" s="78">
        <f t="shared" si="6"/>
        <v>1011940925</v>
      </c>
      <c r="Z48" s="79">
        <f>+IF(X48&lt;&gt;0,+(Y48/X48)*100,0)</f>
        <v>53.31068881615783</v>
      </c>
      <c r="AA48" s="80">
        <f>SUM(AA46:AA47)</f>
        <v>4315675420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75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6761346762</v>
      </c>
      <c r="D5" s="6">
        <v>0</v>
      </c>
      <c r="E5" s="7">
        <v>6980635978</v>
      </c>
      <c r="F5" s="8">
        <v>6980635978</v>
      </c>
      <c r="G5" s="8">
        <v>575471876</v>
      </c>
      <c r="H5" s="8">
        <v>606388753</v>
      </c>
      <c r="I5" s="8">
        <v>557859578</v>
      </c>
      <c r="J5" s="8">
        <v>1739720207</v>
      </c>
      <c r="K5" s="8">
        <v>609593721</v>
      </c>
      <c r="L5" s="8">
        <v>579209878</v>
      </c>
      <c r="M5" s="8">
        <v>445922033</v>
      </c>
      <c r="N5" s="8">
        <v>1634725632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3374445839</v>
      </c>
      <c r="X5" s="8">
        <v>3411847432</v>
      </c>
      <c r="Y5" s="8">
        <v>-37401593</v>
      </c>
      <c r="Z5" s="2">
        <v>-1.1</v>
      </c>
      <c r="AA5" s="6">
        <v>6980635978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10825186848</v>
      </c>
      <c r="D7" s="6">
        <v>0</v>
      </c>
      <c r="E7" s="7">
        <v>11928316030</v>
      </c>
      <c r="F7" s="8">
        <v>11928316030</v>
      </c>
      <c r="G7" s="8">
        <v>1140545546</v>
      </c>
      <c r="H7" s="8">
        <v>1130761624</v>
      </c>
      <c r="I7" s="8">
        <v>880015395</v>
      </c>
      <c r="J7" s="8">
        <v>3151322565</v>
      </c>
      <c r="K7" s="8">
        <v>932517402</v>
      </c>
      <c r="L7" s="8">
        <v>1000099467</v>
      </c>
      <c r="M7" s="8">
        <v>908165372</v>
      </c>
      <c r="N7" s="8">
        <v>2840782241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5992104806</v>
      </c>
      <c r="X7" s="8">
        <v>5974681698</v>
      </c>
      <c r="Y7" s="8">
        <v>17423108</v>
      </c>
      <c r="Z7" s="2">
        <v>0.29</v>
      </c>
      <c r="AA7" s="6">
        <v>11928316030</v>
      </c>
    </row>
    <row r="8" spans="1:27" ht="12.75">
      <c r="A8" s="29" t="s">
        <v>35</v>
      </c>
      <c r="B8" s="28"/>
      <c r="C8" s="6">
        <v>3633780371</v>
      </c>
      <c r="D8" s="6">
        <v>0</v>
      </c>
      <c r="E8" s="7">
        <v>4065617152</v>
      </c>
      <c r="F8" s="8">
        <v>4065617152</v>
      </c>
      <c r="G8" s="8">
        <v>256757872</v>
      </c>
      <c r="H8" s="8">
        <v>315506431</v>
      </c>
      <c r="I8" s="8">
        <v>314486925</v>
      </c>
      <c r="J8" s="8">
        <v>886751228</v>
      </c>
      <c r="K8" s="8">
        <v>315093652</v>
      </c>
      <c r="L8" s="8">
        <v>344223937</v>
      </c>
      <c r="M8" s="8">
        <v>272360200</v>
      </c>
      <c r="N8" s="8">
        <v>931677789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1818429017</v>
      </c>
      <c r="X8" s="8">
        <v>2119773820</v>
      </c>
      <c r="Y8" s="8">
        <v>-301344803</v>
      </c>
      <c r="Z8" s="2">
        <v>-14.22</v>
      </c>
      <c r="AA8" s="6">
        <v>4065617152</v>
      </c>
    </row>
    <row r="9" spans="1:27" ht="12.75">
      <c r="A9" s="29" t="s">
        <v>36</v>
      </c>
      <c r="B9" s="28"/>
      <c r="C9" s="6">
        <v>952049299</v>
      </c>
      <c r="D9" s="6">
        <v>0</v>
      </c>
      <c r="E9" s="7">
        <v>1282323917</v>
      </c>
      <c r="F9" s="8">
        <v>1282323917</v>
      </c>
      <c r="G9" s="8">
        <v>81428007</v>
      </c>
      <c r="H9" s="8">
        <v>91633096</v>
      </c>
      <c r="I9" s="8">
        <v>91667776</v>
      </c>
      <c r="J9" s="8">
        <v>264728879</v>
      </c>
      <c r="K9" s="8">
        <v>88523515</v>
      </c>
      <c r="L9" s="8">
        <v>95447876</v>
      </c>
      <c r="M9" s="8">
        <v>77097976</v>
      </c>
      <c r="N9" s="8">
        <v>261069367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525798246</v>
      </c>
      <c r="X9" s="8">
        <v>555291235</v>
      </c>
      <c r="Y9" s="8">
        <v>-29492989</v>
      </c>
      <c r="Z9" s="2">
        <v>-5.31</v>
      </c>
      <c r="AA9" s="6">
        <v>1282323917</v>
      </c>
    </row>
    <row r="10" spans="1:27" ht="12.75">
      <c r="A10" s="29" t="s">
        <v>37</v>
      </c>
      <c r="B10" s="28"/>
      <c r="C10" s="6">
        <v>1481843775</v>
      </c>
      <c r="D10" s="6">
        <v>0</v>
      </c>
      <c r="E10" s="7">
        <v>1494022619</v>
      </c>
      <c r="F10" s="30">
        <v>1494022619</v>
      </c>
      <c r="G10" s="30">
        <v>132499792</v>
      </c>
      <c r="H10" s="30">
        <v>136676721</v>
      </c>
      <c r="I10" s="30">
        <v>137861563</v>
      </c>
      <c r="J10" s="30">
        <v>407038076</v>
      </c>
      <c r="K10" s="30">
        <v>137262664</v>
      </c>
      <c r="L10" s="30">
        <v>145648866</v>
      </c>
      <c r="M10" s="30">
        <v>113055800</v>
      </c>
      <c r="N10" s="30">
        <v>395967330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803005406</v>
      </c>
      <c r="X10" s="30">
        <v>763673075</v>
      </c>
      <c r="Y10" s="30">
        <v>39332331</v>
      </c>
      <c r="Z10" s="31">
        <v>5.15</v>
      </c>
      <c r="AA10" s="32">
        <v>1494022619</v>
      </c>
    </row>
    <row r="11" spans="1:27" ht="12.75">
      <c r="A11" s="29" t="s">
        <v>38</v>
      </c>
      <c r="B11" s="33"/>
      <c r="C11" s="6">
        <v>28185598</v>
      </c>
      <c r="D11" s="6">
        <v>0</v>
      </c>
      <c r="E11" s="7">
        <v>18280618</v>
      </c>
      <c r="F11" s="8">
        <v>18280618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18280618</v>
      </c>
    </row>
    <row r="12" spans="1:27" ht="12.75">
      <c r="A12" s="29" t="s">
        <v>39</v>
      </c>
      <c r="B12" s="33"/>
      <c r="C12" s="6">
        <v>143099813</v>
      </c>
      <c r="D12" s="6">
        <v>0</v>
      </c>
      <c r="E12" s="7">
        <v>152593173</v>
      </c>
      <c r="F12" s="8">
        <v>152593173</v>
      </c>
      <c r="G12" s="8">
        <v>3666488</v>
      </c>
      <c r="H12" s="8">
        <v>3514391</v>
      </c>
      <c r="I12" s="8">
        <v>17258316</v>
      </c>
      <c r="J12" s="8">
        <v>24439195</v>
      </c>
      <c r="K12" s="8">
        <v>16290897</v>
      </c>
      <c r="L12" s="8">
        <v>14651215</v>
      </c>
      <c r="M12" s="8">
        <v>3246741</v>
      </c>
      <c r="N12" s="8">
        <v>34188853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58628048</v>
      </c>
      <c r="X12" s="8">
        <v>76296588</v>
      </c>
      <c r="Y12" s="8">
        <v>-17668540</v>
      </c>
      <c r="Z12" s="2">
        <v>-23.16</v>
      </c>
      <c r="AA12" s="6">
        <v>152593173</v>
      </c>
    </row>
    <row r="13" spans="1:27" ht="12.75">
      <c r="A13" s="27" t="s">
        <v>40</v>
      </c>
      <c r="B13" s="33"/>
      <c r="C13" s="6">
        <v>210975787</v>
      </c>
      <c r="D13" s="6">
        <v>0</v>
      </c>
      <c r="E13" s="7">
        <v>133342208</v>
      </c>
      <c r="F13" s="8">
        <v>133342208</v>
      </c>
      <c r="G13" s="8">
        <v>10652267</v>
      </c>
      <c r="H13" s="8">
        <v>9823264</v>
      </c>
      <c r="I13" s="8">
        <v>16508776</v>
      </c>
      <c r="J13" s="8">
        <v>36984307</v>
      </c>
      <c r="K13" s="8">
        <v>6666569</v>
      </c>
      <c r="L13" s="8">
        <v>17658132</v>
      </c>
      <c r="M13" s="8">
        <v>40094090</v>
      </c>
      <c r="N13" s="8">
        <v>64418791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101403098</v>
      </c>
      <c r="X13" s="8">
        <v>66671106</v>
      </c>
      <c r="Y13" s="8">
        <v>34731992</v>
      </c>
      <c r="Z13" s="2">
        <v>52.09</v>
      </c>
      <c r="AA13" s="6">
        <v>133342208</v>
      </c>
    </row>
    <row r="14" spans="1:27" ht="12.75">
      <c r="A14" s="27" t="s">
        <v>41</v>
      </c>
      <c r="B14" s="33"/>
      <c r="C14" s="6">
        <v>731937503</v>
      </c>
      <c r="D14" s="6">
        <v>0</v>
      </c>
      <c r="E14" s="7">
        <v>575400887</v>
      </c>
      <c r="F14" s="8">
        <v>575400887</v>
      </c>
      <c r="G14" s="8">
        <v>83196595</v>
      </c>
      <c r="H14" s="8">
        <v>63120602</v>
      </c>
      <c r="I14" s="8">
        <v>73632934</v>
      </c>
      <c r="J14" s="8">
        <v>219950131</v>
      </c>
      <c r="K14" s="8">
        <v>58471965</v>
      </c>
      <c r="L14" s="8">
        <v>77931057</v>
      </c>
      <c r="M14" s="8">
        <v>83083444</v>
      </c>
      <c r="N14" s="8">
        <v>219486466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439436597</v>
      </c>
      <c r="X14" s="8">
        <v>292070246</v>
      </c>
      <c r="Y14" s="8">
        <v>147366351</v>
      </c>
      <c r="Z14" s="2">
        <v>50.46</v>
      </c>
      <c r="AA14" s="6">
        <v>575400887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228147623</v>
      </c>
      <c r="D16" s="6">
        <v>0</v>
      </c>
      <c r="E16" s="7">
        <v>368754701</v>
      </c>
      <c r="F16" s="8">
        <v>368754701</v>
      </c>
      <c r="G16" s="8">
        <v>1187013</v>
      </c>
      <c r="H16" s="8">
        <v>20349821</v>
      </c>
      <c r="I16" s="8">
        <v>28197620</v>
      </c>
      <c r="J16" s="8">
        <v>49734454</v>
      </c>
      <c r="K16" s="8">
        <v>29063340</v>
      </c>
      <c r="L16" s="8">
        <v>36726961</v>
      </c>
      <c r="M16" s="8">
        <v>32153346</v>
      </c>
      <c r="N16" s="8">
        <v>97943647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147678101</v>
      </c>
      <c r="X16" s="8">
        <v>184377350</v>
      </c>
      <c r="Y16" s="8">
        <v>-36699249</v>
      </c>
      <c r="Z16" s="2">
        <v>-19.9</v>
      </c>
      <c r="AA16" s="6">
        <v>368754701</v>
      </c>
    </row>
    <row r="17" spans="1:27" ht="12.75">
      <c r="A17" s="27" t="s">
        <v>44</v>
      </c>
      <c r="B17" s="33"/>
      <c r="C17" s="6">
        <v>52325465</v>
      </c>
      <c r="D17" s="6">
        <v>0</v>
      </c>
      <c r="E17" s="7">
        <v>59551276</v>
      </c>
      <c r="F17" s="8">
        <v>59551276</v>
      </c>
      <c r="G17" s="8">
        <v>80445</v>
      </c>
      <c r="H17" s="8">
        <v>4770701</v>
      </c>
      <c r="I17" s="8">
        <v>4973352</v>
      </c>
      <c r="J17" s="8">
        <v>9824498</v>
      </c>
      <c r="K17" s="8">
        <v>3930000</v>
      </c>
      <c r="L17" s="8">
        <v>4279986</v>
      </c>
      <c r="M17" s="8">
        <v>4331964</v>
      </c>
      <c r="N17" s="8">
        <v>12541950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22366448</v>
      </c>
      <c r="X17" s="8">
        <v>29775636</v>
      </c>
      <c r="Y17" s="8">
        <v>-7409188</v>
      </c>
      <c r="Z17" s="2">
        <v>-24.88</v>
      </c>
      <c r="AA17" s="6">
        <v>59551276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6980004</v>
      </c>
      <c r="F18" s="8">
        <v>6980004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3490002</v>
      </c>
      <c r="Y18" s="8">
        <v>-3490002</v>
      </c>
      <c r="Z18" s="2">
        <v>-100</v>
      </c>
      <c r="AA18" s="6">
        <v>6980004</v>
      </c>
    </row>
    <row r="19" spans="1:27" ht="12.75">
      <c r="A19" s="27" t="s">
        <v>46</v>
      </c>
      <c r="B19" s="33"/>
      <c r="C19" s="6">
        <v>4362302110</v>
      </c>
      <c r="D19" s="6">
        <v>0</v>
      </c>
      <c r="E19" s="7">
        <v>4440080940</v>
      </c>
      <c r="F19" s="8">
        <v>4440080940</v>
      </c>
      <c r="G19" s="8">
        <v>999217000</v>
      </c>
      <c r="H19" s="8">
        <v>568311391</v>
      </c>
      <c r="I19" s="8">
        <v>38734690</v>
      </c>
      <c r="J19" s="8">
        <v>1606263081</v>
      </c>
      <c r="K19" s="8">
        <v>49684126</v>
      </c>
      <c r="L19" s="8">
        <v>63957955</v>
      </c>
      <c r="M19" s="8">
        <v>1383544262</v>
      </c>
      <c r="N19" s="8">
        <v>1497186343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3103449424</v>
      </c>
      <c r="X19" s="8">
        <v>2875976391</v>
      </c>
      <c r="Y19" s="8">
        <v>227473033</v>
      </c>
      <c r="Z19" s="2">
        <v>7.91</v>
      </c>
      <c r="AA19" s="6">
        <v>4440080940</v>
      </c>
    </row>
    <row r="20" spans="1:27" ht="12.75">
      <c r="A20" s="27" t="s">
        <v>47</v>
      </c>
      <c r="B20" s="33"/>
      <c r="C20" s="6">
        <v>885245104</v>
      </c>
      <c r="D20" s="6">
        <v>0</v>
      </c>
      <c r="E20" s="7">
        <v>1023064898</v>
      </c>
      <c r="F20" s="30">
        <v>1023064898</v>
      </c>
      <c r="G20" s="30">
        <v>27092769</v>
      </c>
      <c r="H20" s="30">
        <v>61787348</v>
      </c>
      <c r="I20" s="30">
        <v>41068433</v>
      </c>
      <c r="J20" s="30">
        <v>129948550</v>
      </c>
      <c r="K20" s="30">
        <v>62167871</v>
      </c>
      <c r="L20" s="30">
        <v>99663370</v>
      </c>
      <c r="M20" s="30">
        <v>56048157</v>
      </c>
      <c r="N20" s="30">
        <v>217879398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347827948</v>
      </c>
      <c r="X20" s="30">
        <v>522695324</v>
      </c>
      <c r="Y20" s="30">
        <v>-174867376</v>
      </c>
      <c r="Z20" s="31">
        <v>-33.45</v>
      </c>
      <c r="AA20" s="32">
        <v>1023064898</v>
      </c>
    </row>
    <row r="21" spans="1:27" ht="12.75">
      <c r="A21" s="27" t="s">
        <v>48</v>
      </c>
      <c r="B21" s="33"/>
      <c r="C21" s="6">
        <v>4809383</v>
      </c>
      <c r="D21" s="6">
        <v>0</v>
      </c>
      <c r="E21" s="7">
        <v>1242497</v>
      </c>
      <c r="F21" s="8">
        <v>1242497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621246</v>
      </c>
      <c r="Y21" s="8">
        <v>-621246</v>
      </c>
      <c r="Z21" s="2">
        <v>-100</v>
      </c>
      <c r="AA21" s="6">
        <v>1242497</v>
      </c>
    </row>
    <row r="22" spans="1:27" ht="24.75" customHeight="1">
      <c r="A22" s="35" t="s">
        <v>49</v>
      </c>
      <c r="B22" s="36"/>
      <c r="C22" s="37">
        <f aca="true" t="shared" si="0" ref="C22:Y22">SUM(C5:C21)</f>
        <v>30301235441</v>
      </c>
      <c r="D22" s="37">
        <f>SUM(D5:D21)</f>
        <v>0</v>
      </c>
      <c r="E22" s="38">
        <f t="shared" si="0"/>
        <v>32530206898</v>
      </c>
      <c r="F22" s="39">
        <f t="shared" si="0"/>
        <v>32530206898</v>
      </c>
      <c r="G22" s="39">
        <f t="shared" si="0"/>
        <v>3311795670</v>
      </c>
      <c r="H22" s="39">
        <f t="shared" si="0"/>
        <v>3012644143</v>
      </c>
      <c r="I22" s="39">
        <f t="shared" si="0"/>
        <v>2202265358</v>
      </c>
      <c r="J22" s="39">
        <f t="shared" si="0"/>
        <v>8526705171</v>
      </c>
      <c r="K22" s="39">
        <f t="shared" si="0"/>
        <v>2309265722</v>
      </c>
      <c r="L22" s="39">
        <f t="shared" si="0"/>
        <v>2479498700</v>
      </c>
      <c r="M22" s="39">
        <f t="shared" si="0"/>
        <v>3419103385</v>
      </c>
      <c r="N22" s="39">
        <f t="shared" si="0"/>
        <v>8207867807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16734572978</v>
      </c>
      <c r="X22" s="39">
        <f t="shared" si="0"/>
        <v>16877241149</v>
      </c>
      <c r="Y22" s="39">
        <f t="shared" si="0"/>
        <v>-142668171</v>
      </c>
      <c r="Z22" s="40">
        <f>+IF(X22&lt;&gt;0,+(Y22/X22)*100,0)</f>
        <v>-0.8453287462118967</v>
      </c>
      <c r="AA22" s="37">
        <f>SUM(AA5:AA21)</f>
        <v>32530206898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8161871662</v>
      </c>
      <c r="D25" s="6">
        <v>0</v>
      </c>
      <c r="E25" s="7">
        <v>9604146268</v>
      </c>
      <c r="F25" s="8">
        <v>9604146268</v>
      </c>
      <c r="G25" s="8">
        <v>698034172</v>
      </c>
      <c r="H25" s="8">
        <v>674392251</v>
      </c>
      <c r="I25" s="8">
        <v>705217337</v>
      </c>
      <c r="J25" s="8">
        <v>2077643760</v>
      </c>
      <c r="K25" s="8">
        <v>841997562</v>
      </c>
      <c r="L25" s="8">
        <v>727775076</v>
      </c>
      <c r="M25" s="8">
        <v>712000144</v>
      </c>
      <c r="N25" s="8">
        <v>2281772782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4359416542</v>
      </c>
      <c r="X25" s="8">
        <v>5032726255</v>
      </c>
      <c r="Y25" s="8">
        <v>-673309713</v>
      </c>
      <c r="Z25" s="2">
        <v>-13.38</v>
      </c>
      <c r="AA25" s="6">
        <v>9604146268</v>
      </c>
    </row>
    <row r="26" spans="1:27" ht="12.75">
      <c r="A26" s="29" t="s">
        <v>52</v>
      </c>
      <c r="B26" s="28"/>
      <c r="C26" s="6">
        <v>123785928</v>
      </c>
      <c r="D26" s="6">
        <v>0</v>
      </c>
      <c r="E26" s="7">
        <v>132797337</v>
      </c>
      <c r="F26" s="8">
        <v>132797337</v>
      </c>
      <c r="G26" s="8">
        <v>10212715</v>
      </c>
      <c r="H26" s="8">
        <v>10181852</v>
      </c>
      <c r="I26" s="8">
        <v>10116192</v>
      </c>
      <c r="J26" s="8">
        <v>30510759</v>
      </c>
      <c r="K26" s="8">
        <v>10135383</v>
      </c>
      <c r="L26" s="8">
        <v>10313781</v>
      </c>
      <c r="M26" s="8">
        <v>10228715</v>
      </c>
      <c r="N26" s="8">
        <v>30677879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61188638</v>
      </c>
      <c r="X26" s="8">
        <v>66398670</v>
      </c>
      <c r="Y26" s="8">
        <v>-5210032</v>
      </c>
      <c r="Z26" s="2">
        <v>-7.85</v>
      </c>
      <c r="AA26" s="6">
        <v>132797337</v>
      </c>
    </row>
    <row r="27" spans="1:27" ht="12.75">
      <c r="A27" s="29" t="s">
        <v>53</v>
      </c>
      <c r="B27" s="28"/>
      <c r="C27" s="6">
        <v>1713978381</v>
      </c>
      <c r="D27" s="6">
        <v>0</v>
      </c>
      <c r="E27" s="7">
        <v>1514427397</v>
      </c>
      <c r="F27" s="8">
        <v>1514427397</v>
      </c>
      <c r="G27" s="8">
        <v>0</v>
      </c>
      <c r="H27" s="8">
        <v>252404566</v>
      </c>
      <c r="I27" s="8">
        <v>126202283</v>
      </c>
      <c r="J27" s="8">
        <v>378606849</v>
      </c>
      <c r="K27" s="8">
        <v>125812533</v>
      </c>
      <c r="L27" s="8">
        <v>126592033</v>
      </c>
      <c r="M27" s="8">
        <v>126286556</v>
      </c>
      <c r="N27" s="8">
        <v>378691122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757297971</v>
      </c>
      <c r="X27" s="8">
        <v>757213698</v>
      </c>
      <c r="Y27" s="8">
        <v>84273</v>
      </c>
      <c r="Z27" s="2">
        <v>0.01</v>
      </c>
      <c r="AA27" s="6">
        <v>1514427397</v>
      </c>
    </row>
    <row r="28" spans="1:27" ht="12.75">
      <c r="A28" s="29" t="s">
        <v>54</v>
      </c>
      <c r="B28" s="28"/>
      <c r="C28" s="6">
        <v>2043701125</v>
      </c>
      <c r="D28" s="6">
        <v>0</v>
      </c>
      <c r="E28" s="7">
        <v>1957156352</v>
      </c>
      <c r="F28" s="8">
        <v>1957156352</v>
      </c>
      <c r="G28" s="8">
        <v>115996822</v>
      </c>
      <c r="H28" s="8">
        <v>128649726</v>
      </c>
      <c r="I28" s="8">
        <v>122575316</v>
      </c>
      <c r="J28" s="8">
        <v>367221864</v>
      </c>
      <c r="K28" s="8">
        <v>122316244</v>
      </c>
      <c r="L28" s="8">
        <v>122322147</v>
      </c>
      <c r="M28" s="8">
        <v>122546397</v>
      </c>
      <c r="N28" s="8">
        <v>367184788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734406652</v>
      </c>
      <c r="X28" s="8">
        <v>978578168</v>
      </c>
      <c r="Y28" s="8">
        <v>-244171516</v>
      </c>
      <c r="Z28" s="2">
        <v>-24.95</v>
      </c>
      <c r="AA28" s="6">
        <v>1957156352</v>
      </c>
    </row>
    <row r="29" spans="1:27" ht="12.75">
      <c r="A29" s="29" t="s">
        <v>55</v>
      </c>
      <c r="B29" s="28"/>
      <c r="C29" s="6">
        <v>1686623348</v>
      </c>
      <c r="D29" s="6">
        <v>0</v>
      </c>
      <c r="E29" s="7">
        <v>1390948319</v>
      </c>
      <c r="F29" s="8">
        <v>1390948319</v>
      </c>
      <c r="G29" s="8">
        <v>40404705</v>
      </c>
      <c r="H29" s="8">
        <v>31582892</v>
      </c>
      <c r="I29" s="8">
        <v>34419028</v>
      </c>
      <c r="J29" s="8">
        <v>106406625</v>
      </c>
      <c r="K29" s="8">
        <v>190301178</v>
      </c>
      <c r="L29" s="8">
        <v>5343</v>
      </c>
      <c r="M29" s="8">
        <v>147807693</v>
      </c>
      <c r="N29" s="8">
        <v>338114214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444520839</v>
      </c>
      <c r="X29" s="8">
        <v>695474158</v>
      </c>
      <c r="Y29" s="8">
        <v>-250953319</v>
      </c>
      <c r="Z29" s="2">
        <v>-36.08</v>
      </c>
      <c r="AA29" s="6">
        <v>1390948319</v>
      </c>
    </row>
    <row r="30" spans="1:27" ht="12.75">
      <c r="A30" s="29" t="s">
        <v>56</v>
      </c>
      <c r="B30" s="28"/>
      <c r="C30" s="6">
        <v>9723857747</v>
      </c>
      <c r="D30" s="6">
        <v>0</v>
      </c>
      <c r="E30" s="7">
        <v>10727869556</v>
      </c>
      <c r="F30" s="8">
        <v>10727869556</v>
      </c>
      <c r="G30" s="8">
        <v>200000000</v>
      </c>
      <c r="H30" s="8">
        <v>2191279336</v>
      </c>
      <c r="I30" s="8">
        <v>1232713244</v>
      </c>
      <c r="J30" s="8">
        <v>3623992580</v>
      </c>
      <c r="K30" s="8">
        <v>787385984</v>
      </c>
      <c r="L30" s="8">
        <v>817227317</v>
      </c>
      <c r="M30" s="8">
        <v>807404368</v>
      </c>
      <c r="N30" s="8">
        <v>2412017669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6036010249</v>
      </c>
      <c r="X30" s="8">
        <v>6076147717</v>
      </c>
      <c r="Y30" s="8">
        <v>-40137468</v>
      </c>
      <c r="Z30" s="2">
        <v>-0.66</v>
      </c>
      <c r="AA30" s="6">
        <v>10727869556</v>
      </c>
    </row>
    <row r="31" spans="1:27" ht="12.75">
      <c r="A31" s="29" t="s">
        <v>57</v>
      </c>
      <c r="B31" s="28"/>
      <c r="C31" s="6">
        <v>499787742</v>
      </c>
      <c r="D31" s="6">
        <v>0</v>
      </c>
      <c r="E31" s="7">
        <v>761580649</v>
      </c>
      <c r="F31" s="8">
        <v>761580649</v>
      </c>
      <c r="G31" s="8">
        <v>6556539</v>
      </c>
      <c r="H31" s="8">
        <v>51854656</v>
      </c>
      <c r="I31" s="8">
        <v>43582907</v>
      </c>
      <c r="J31" s="8">
        <v>101994102</v>
      </c>
      <c r="K31" s="8">
        <v>64177028</v>
      </c>
      <c r="L31" s="8">
        <v>64482081</v>
      </c>
      <c r="M31" s="8">
        <v>40429400</v>
      </c>
      <c r="N31" s="8">
        <v>169088509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271082611</v>
      </c>
      <c r="X31" s="8">
        <v>430845520</v>
      </c>
      <c r="Y31" s="8">
        <v>-159762909</v>
      </c>
      <c r="Z31" s="2">
        <v>-37.08</v>
      </c>
      <c r="AA31" s="6">
        <v>761580649</v>
      </c>
    </row>
    <row r="32" spans="1:27" ht="12.75">
      <c r="A32" s="29" t="s">
        <v>58</v>
      </c>
      <c r="B32" s="28"/>
      <c r="C32" s="6">
        <v>3040942712</v>
      </c>
      <c r="D32" s="6">
        <v>0</v>
      </c>
      <c r="E32" s="7">
        <v>3332669301</v>
      </c>
      <c r="F32" s="8">
        <v>3332669301</v>
      </c>
      <c r="G32" s="8">
        <v>54810321</v>
      </c>
      <c r="H32" s="8">
        <v>202598315</v>
      </c>
      <c r="I32" s="8">
        <v>203013470</v>
      </c>
      <c r="J32" s="8">
        <v>460422106</v>
      </c>
      <c r="K32" s="8">
        <v>206326141</v>
      </c>
      <c r="L32" s="8">
        <v>266057520</v>
      </c>
      <c r="M32" s="8">
        <v>254320468</v>
      </c>
      <c r="N32" s="8">
        <v>726704129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1187126235</v>
      </c>
      <c r="X32" s="8">
        <v>1756443682</v>
      </c>
      <c r="Y32" s="8">
        <v>-569317447</v>
      </c>
      <c r="Z32" s="2">
        <v>-32.41</v>
      </c>
      <c r="AA32" s="6">
        <v>3332669301</v>
      </c>
    </row>
    <row r="33" spans="1:27" ht="12.75">
      <c r="A33" s="29" t="s">
        <v>59</v>
      </c>
      <c r="B33" s="28"/>
      <c r="C33" s="6">
        <v>44526013</v>
      </c>
      <c r="D33" s="6">
        <v>0</v>
      </c>
      <c r="E33" s="7">
        <v>52495121</v>
      </c>
      <c r="F33" s="8">
        <v>52495121</v>
      </c>
      <c r="G33" s="8">
        <v>1856969</v>
      </c>
      <c r="H33" s="8">
        <v>15457938</v>
      </c>
      <c r="I33" s="8">
        <v>3350710</v>
      </c>
      <c r="J33" s="8">
        <v>20665617</v>
      </c>
      <c r="K33" s="8">
        <v>15764661</v>
      </c>
      <c r="L33" s="8">
        <v>1866326</v>
      </c>
      <c r="M33" s="8">
        <v>2009561</v>
      </c>
      <c r="N33" s="8">
        <v>19640548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40306165</v>
      </c>
      <c r="X33" s="8">
        <v>26111094</v>
      </c>
      <c r="Y33" s="8">
        <v>14195071</v>
      </c>
      <c r="Z33" s="2">
        <v>54.36</v>
      </c>
      <c r="AA33" s="6">
        <v>52495121</v>
      </c>
    </row>
    <row r="34" spans="1:27" ht="12.75">
      <c r="A34" s="29" t="s">
        <v>60</v>
      </c>
      <c r="B34" s="28"/>
      <c r="C34" s="6">
        <v>2841280114</v>
      </c>
      <c r="D34" s="6">
        <v>0</v>
      </c>
      <c r="E34" s="7">
        <v>2942885379</v>
      </c>
      <c r="F34" s="8">
        <v>2942885379</v>
      </c>
      <c r="G34" s="8">
        <v>132897937</v>
      </c>
      <c r="H34" s="8">
        <v>238360477</v>
      </c>
      <c r="I34" s="8">
        <v>217755956</v>
      </c>
      <c r="J34" s="8">
        <v>589014370</v>
      </c>
      <c r="K34" s="8">
        <v>316982507</v>
      </c>
      <c r="L34" s="8">
        <v>257168032</v>
      </c>
      <c r="M34" s="8">
        <v>244934217</v>
      </c>
      <c r="N34" s="8">
        <v>819084756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1408099126</v>
      </c>
      <c r="X34" s="8">
        <v>1498770767</v>
      </c>
      <c r="Y34" s="8">
        <v>-90671641</v>
      </c>
      <c r="Z34" s="2">
        <v>-6.05</v>
      </c>
      <c r="AA34" s="6">
        <v>2942885379</v>
      </c>
    </row>
    <row r="35" spans="1:27" ht="12.75">
      <c r="A35" s="27" t="s">
        <v>61</v>
      </c>
      <c r="B35" s="33"/>
      <c r="C35" s="6">
        <v>84749296</v>
      </c>
      <c r="D35" s="6">
        <v>0</v>
      </c>
      <c r="E35" s="7">
        <v>1125</v>
      </c>
      <c r="F35" s="8">
        <v>1125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564</v>
      </c>
      <c r="Y35" s="8">
        <v>-564</v>
      </c>
      <c r="Z35" s="2">
        <v>-100</v>
      </c>
      <c r="AA35" s="6">
        <v>1125</v>
      </c>
    </row>
    <row r="36" spans="1:27" ht="12.75">
      <c r="A36" s="44" t="s">
        <v>62</v>
      </c>
      <c r="B36" s="36"/>
      <c r="C36" s="37">
        <f aca="true" t="shared" si="1" ref="C36:Y36">SUM(C25:C35)</f>
        <v>29965104068</v>
      </c>
      <c r="D36" s="37">
        <f>SUM(D25:D35)</f>
        <v>0</v>
      </c>
      <c r="E36" s="38">
        <f t="shared" si="1"/>
        <v>32416976804</v>
      </c>
      <c r="F36" s="39">
        <f t="shared" si="1"/>
        <v>32416976804</v>
      </c>
      <c r="G36" s="39">
        <f t="shared" si="1"/>
        <v>1260770180</v>
      </c>
      <c r="H36" s="39">
        <f t="shared" si="1"/>
        <v>3796762009</v>
      </c>
      <c r="I36" s="39">
        <f t="shared" si="1"/>
        <v>2698946443</v>
      </c>
      <c r="J36" s="39">
        <f t="shared" si="1"/>
        <v>7756478632</v>
      </c>
      <c r="K36" s="39">
        <f t="shared" si="1"/>
        <v>2681199221</v>
      </c>
      <c r="L36" s="39">
        <f t="shared" si="1"/>
        <v>2393809656</v>
      </c>
      <c r="M36" s="39">
        <f t="shared" si="1"/>
        <v>2467967519</v>
      </c>
      <c r="N36" s="39">
        <f t="shared" si="1"/>
        <v>7542976396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15299455028</v>
      </c>
      <c r="X36" s="39">
        <f t="shared" si="1"/>
        <v>17318710293</v>
      </c>
      <c r="Y36" s="39">
        <f t="shared" si="1"/>
        <v>-2019255265</v>
      </c>
      <c r="Z36" s="40">
        <f>+IF(X36&lt;&gt;0,+(Y36/X36)*100,0)</f>
        <v>-11.659385894434397</v>
      </c>
      <c r="AA36" s="37">
        <f>SUM(AA25:AA35)</f>
        <v>32416976804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336131373</v>
      </c>
      <c r="D38" s="50">
        <f>+D22-D36</f>
        <v>0</v>
      </c>
      <c r="E38" s="51">
        <f t="shared" si="2"/>
        <v>113230094</v>
      </c>
      <c r="F38" s="52">
        <f t="shared" si="2"/>
        <v>113230094</v>
      </c>
      <c r="G38" s="52">
        <f t="shared" si="2"/>
        <v>2051025490</v>
      </c>
      <c r="H38" s="52">
        <f t="shared" si="2"/>
        <v>-784117866</v>
      </c>
      <c r="I38" s="52">
        <f t="shared" si="2"/>
        <v>-496681085</v>
      </c>
      <c r="J38" s="52">
        <f t="shared" si="2"/>
        <v>770226539</v>
      </c>
      <c r="K38" s="52">
        <f t="shared" si="2"/>
        <v>-371933499</v>
      </c>
      <c r="L38" s="52">
        <f t="shared" si="2"/>
        <v>85689044</v>
      </c>
      <c r="M38" s="52">
        <f t="shared" si="2"/>
        <v>951135866</v>
      </c>
      <c r="N38" s="52">
        <f t="shared" si="2"/>
        <v>664891411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1435117950</v>
      </c>
      <c r="X38" s="52">
        <f>IF(F22=F36,0,X22-X36)</f>
        <v>-441469144</v>
      </c>
      <c r="Y38" s="52">
        <f t="shared" si="2"/>
        <v>1876587094</v>
      </c>
      <c r="Z38" s="53">
        <f>+IF(X38&lt;&gt;0,+(Y38/X38)*100,0)</f>
        <v>-425.0777476760641</v>
      </c>
      <c r="AA38" s="50">
        <f>+AA22-AA36</f>
        <v>113230094</v>
      </c>
    </row>
    <row r="39" spans="1:27" ht="12.75">
      <c r="A39" s="27" t="s">
        <v>64</v>
      </c>
      <c r="B39" s="33"/>
      <c r="C39" s="6">
        <v>2105266158</v>
      </c>
      <c r="D39" s="6">
        <v>0</v>
      </c>
      <c r="E39" s="7">
        <v>2206735060</v>
      </c>
      <c r="F39" s="8">
        <v>2206735060</v>
      </c>
      <c r="G39" s="8">
        <v>90931457</v>
      </c>
      <c r="H39" s="8">
        <v>-69281346</v>
      </c>
      <c r="I39" s="8">
        <v>63990741</v>
      </c>
      <c r="J39" s="8">
        <v>85640852</v>
      </c>
      <c r="K39" s="8">
        <v>189433859</v>
      </c>
      <c r="L39" s="8">
        <v>87271263</v>
      </c>
      <c r="M39" s="8">
        <v>246312490</v>
      </c>
      <c r="N39" s="8">
        <v>523017612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608658464</v>
      </c>
      <c r="X39" s="8">
        <v>1083793144</v>
      </c>
      <c r="Y39" s="8">
        <v>-475134680</v>
      </c>
      <c r="Z39" s="2">
        <v>-43.84</v>
      </c>
      <c r="AA39" s="6">
        <v>2206735060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4000000</v>
      </c>
      <c r="Y40" s="30">
        <v>-4000000</v>
      </c>
      <c r="Z40" s="31">
        <v>-100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2441397531</v>
      </c>
      <c r="D42" s="59">
        <f>SUM(D38:D41)</f>
        <v>0</v>
      </c>
      <c r="E42" s="60">
        <f t="shared" si="3"/>
        <v>2319965154</v>
      </c>
      <c r="F42" s="61">
        <f t="shared" si="3"/>
        <v>2319965154</v>
      </c>
      <c r="G42" s="61">
        <f t="shared" si="3"/>
        <v>2141956947</v>
      </c>
      <c r="H42" s="61">
        <f t="shared" si="3"/>
        <v>-853399212</v>
      </c>
      <c r="I42" s="61">
        <f t="shared" si="3"/>
        <v>-432690344</v>
      </c>
      <c r="J42" s="61">
        <f t="shared" si="3"/>
        <v>855867391</v>
      </c>
      <c r="K42" s="61">
        <f t="shared" si="3"/>
        <v>-182499640</v>
      </c>
      <c r="L42" s="61">
        <f t="shared" si="3"/>
        <v>172960307</v>
      </c>
      <c r="M42" s="61">
        <f t="shared" si="3"/>
        <v>1197448356</v>
      </c>
      <c r="N42" s="61">
        <f t="shared" si="3"/>
        <v>1187909023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2043776414</v>
      </c>
      <c r="X42" s="61">
        <f t="shared" si="3"/>
        <v>646324000</v>
      </c>
      <c r="Y42" s="61">
        <f t="shared" si="3"/>
        <v>1397452414</v>
      </c>
      <c r="Z42" s="62">
        <f>+IF(X42&lt;&gt;0,+(Y42/X42)*100,0)</f>
        <v>216.21546066678633</v>
      </c>
      <c r="AA42" s="59">
        <f>SUM(AA38:AA41)</f>
        <v>2319965154</v>
      </c>
    </row>
    <row r="43" spans="1:27" ht="12.75">
      <c r="A43" s="27" t="s">
        <v>68</v>
      </c>
      <c r="B43" s="33"/>
      <c r="C43" s="54">
        <v>2920067</v>
      </c>
      <c r="D43" s="54">
        <v>0</v>
      </c>
      <c r="E43" s="63">
        <v>535000</v>
      </c>
      <c r="F43" s="64">
        <v>535000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2775632</v>
      </c>
      <c r="N43" s="64">
        <v>2775632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2775632</v>
      </c>
      <c r="X43" s="64">
        <v>267498</v>
      </c>
      <c r="Y43" s="64">
        <v>2508134</v>
      </c>
      <c r="Z43" s="65">
        <v>937.63</v>
      </c>
      <c r="AA43" s="54">
        <v>535000</v>
      </c>
    </row>
    <row r="44" spans="1:27" ht="12.75">
      <c r="A44" s="66" t="s">
        <v>69</v>
      </c>
      <c r="B44" s="33"/>
      <c r="C44" s="67">
        <f aca="true" t="shared" si="4" ref="C44:Y44">+C42-C43</f>
        <v>2438477464</v>
      </c>
      <c r="D44" s="67">
        <f>+D42-D43</f>
        <v>0</v>
      </c>
      <c r="E44" s="68">
        <f t="shared" si="4"/>
        <v>2319430154</v>
      </c>
      <c r="F44" s="69">
        <f t="shared" si="4"/>
        <v>2319430154</v>
      </c>
      <c r="G44" s="69">
        <f t="shared" si="4"/>
        <v>2141956947</v>
      </c>
      <c r="H44" s="69">
        <f t="shared" si="4"/>
        <v>-853399212</v>
      </c>
      <c r="I44" s="69">
        <f t="shared" si="4"/>
        <v>-432690344</v>
      </c>
      <c r="J44" s="69">
        <f t="shared" si="4"/>
        <v>855867391</v>
      </c>
      <c r="K44" s="69">
        <f t="shared" si="4"/>
        <v>-182499640</v>
      </c>
      <c r="L44" s="69">
        <f t="shared" si="4"/>
        <v>172960307</v>
      </c>
      <c r="M44" s="69">
        <f t="shared" si="4"/>
        <v>1194672724</v>
      </c>
      <c r="N44" s="69">
        <f t="shared" si="4"/>
        <v>1185133391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2041000782</v>
      </c>
      <c r="X44" s="69">
        <f t="shared" si="4"/>
        <v>646056502</v>
      </c>
      <c r="Y44" s="69">
        <f t="shared" si="4"/>
        <v>1394944280</v>
      </c>
      <c r="Z44" s="70">
        <f>+IF(X44&lt;&gt;0,+(Y44/X44)*100,0)</f>
        <v>215.91676202958485</v>
      </c>
      <c r="AA44" s="67">
        <f>+AA42-AA43</f>
        <v>2319430154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2438477464</v>
      </c>
      <c r="D46" s="59">
        <f>SUM(D44:D45)</f>
        <v>0</v>
      </c>
      <c r="E46" s="60">
        <f t="shared" si="5"/>
        <v>2319430154</v>
      </c>
      <c r="F46" s="61">
        <f t="shared" si="5"/>
        <v>2319430154</v>
      </c>
      <c r="G46" s="61">
        <f t="shared" si="5"/>
        <v>2141956947</v>
      </c>
      <c r="H46" s="61">
        <f t="shared" si="5"/>
        <v>-853399212</v>
      </c>
      <c r="I46" s="61">
        <f t="shared" si="5"/>
        <v>-432690344</v>
      </c>
      <c r="J46" s="61">
        <f t="shared" si="5"/>
        <v>855867391</v>
      </c>
      <c r="K46" s="61">
        <f t="shared" si="5"/>
        <v>-182499640</v>
      </c>
      <c r="L46" s="61">
        <f t="shared" si="5"/>
        <v>172960307</v>
      </c>
      <c r="M46" s="61">
        <f t="shared" si="5"/>
        <v>1194672724</v>
      </c>
      <c r="N46" s="61">
        <f t="shared" si="5"/>
        <v>1185133391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2041000782</v>
      </c>
      <c r="X46" s="61">
        <f t="shared" si="5"/>
        <v>646056502</v>
      </c>
      <c r="Y46" s="61">
        <f t="shared" si="5"/>
        <v>1394944280</v>
      </c>
      <c r="Z46" s="62">
        <f>+IF(X46&lt;&gt;0,+(Y46/X46)*100,0)</f>
        <v>215.91676202958485</v>
      </c>
      <c r="AA46" s="59">
        <f>SUM(AA44:AA45)</f>
        <v>2319430154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2438477464</v>
      </c>
      <c r="D48" s="75">
        <f>SUM(D46:D47)</f>
        <v>0</v>
      </c>
      <c r="E48" s="76">
        <f t="shared" si="6"/>
        <v>2319430154</v>
      </c>
      <c r="F48" s="77">
        <f t="shared" si="6"/>
        <v>2319430154</v>
      </c>
      <c r="G48" s="77">
        <f t="shared" si="6"/>
        <v>2141956947</v>
      </c>
      <c r="H48" s="78">
        <f t="shared" si="6"/>
        <v>-853399212</v>
      </c>
      <c r="I48" s="78">
        <f t="shared" si="6"/>
        <v>-432690344</v>
      </c>
      <c r="J48" s="78">
        <f t="shared" si="6"/>
        <v>855867391</v>
      </c>
      <c r="K48" s="78">
        <f t="shared" si="6"/>
        <v>-182499640</v>
      </c>
      <c r="L48" s="78">
        <f t="shared" si="6"/>
        <v>172960307</v>
      </c>
      <c r="M48" s="77">
        <f t="shared" si="6"/>
        <v>1194672724</v>
      </c>
      <c r="N48" s="77">
        <f t="shared" si="6"/>
        <v>1185133391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2041000782</v>
      </c>
      <c r="X48" s="78">
        <f t="shared" si="6"/>
        <v>646056502</v>
      </c>
      <c r="Y48" s="78">
        <f t="shared" si="6"/>
        <v>1394944280</v>
      </c>
      <c r="Z48" s="79">
        <f>+IF(X48&lt;&gt;0,+(Y48/X48)*100,0)</f>
        <v>215.91676202958485</v>
      </c>
      <c r="AA48" s="80">
        <f>SUM(AA46:AA47)</f>
        <v>2319430154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76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799063120</v>
      </c>
      <c r="D5" s="6">
        <v>0</v>
      </c>
      <c r="E5" s="7">
        <v>813119505</v>
      </c>
      <c r="F5" s="8">
        <v>813119505</v>
      </c>
      <c r="G5" s="8">
        <v>71805912</v>
      </c>
      <c r="H5" s="8">
        <v>71874875</v>
      </c>
      <c r="I5" s="8">
        <v>71320690</v>
      </c>
      <c r="J5" s="8">
        <v>215001477</v>
      </c>
      <c r="K5" s="8">
        <v>70483891</v>
      </c>
      <c r="L5" s="8">
        <v>71093885</v>
      </c>
      <c r="M5" s="8">
        <v>71246973</v>
      </c>
      <c r="N5" s="8">
        <v>212824749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427826226</v>
      </c>
      <c r="X5" s="8">
        <v>406559754</v>
      </c>
      <c r="Y5" s="8">
        <v>21266472</v>
      </c>
      <c r="Z5" s="2">
        <v>5.23</v>
      </c>
      <c r="AA5" s="6">
        <v>813119505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1548749519</v>
      </c>
      <c r="D7" s="6">
        <v>0</v>
      </c>
      <c r="E7" s="7">
        <v>1723016672</v>
      </c>
      <c r="F7" s="8">
        <v>1723016672</v>
      </c>
      <c r="G7" s="8">
        <v>210140560</v>
      </c>
      <c r="H7" s="8">
        <v>243541748</v>
      </c>
      <c r="I7" s="8">
        <v>195029098</v>
      </c>
      <c r="J7" s="8">
        <v>648711406</v>
      </c>
      <c r="K7" s="8">
        <v>118603934</v>
      </c>
      <c r="L7" s="8">
        <v>159150170</v>
      </c>
      <c r="M7" s="8">
        <v>152644448</v>
      </c>
      <c r="N7" s="8">
        <v>430398552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1079109958</v>
      </c>
      <c r="X7" s="8">
        <v>861508338</v>
      </c>
      <c r="Y7" s="8">
        <v>217601620</v>
      </c>
      <c r="Z7" s="2">
        <v>25.26</v>
      </c>
      <c r="AA7" s="6">
        <v>1723016672</v>
      </c>
    </row>
    <row r="8" spans="1:27" ht="12.75">
      <c r="A8" s="29" t="s">
        <v>35</v>
      </c>
      <c r="B8" s="28"/>
      <c r="C8" s="6">
        <v>973822060</v>
      </c>
      <c r="D8" s="6">
        <v>0</v>
      </c>
      <c r="E8" s="7">
        <v>1039739228</v>
      </c>
      <c r="F8" s="8">
        <v>1039739228</v>
      </c>
      <c r="G8" s="8">
        <v>121374196</v>
      </c>
      <c r="H8" s="8">
        <v>90086675</v>
      </c>
      <c r="I8" s="8">
        <v>84119636</v>
      </c>
      <c r="J8" s="8">
        <v>295580507</v>
      </c>
      <c r="K8" s="8">
        <v>86286052</v>
      </c>
      <c r="L8" s="8">
        <v>85367571</v>
      </c>
      <c r="M8" s="8">
        <v>83513975</v>
      </c>
      <c r="N8" s="8">
        <v>255167598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550748105</v>
      </c>
      <c r="X8" s="8">
        <v>717009114</v>
      </c>
      <c r="Y8" s="8">
        <v>-166261009</v>
      </c>
      <c r="Z8" s="2">
        <v>-23.19</v>
      </c>
      <c r="AA8" s="6">
        <v>1039739228</v>
      </c>
    </row>
    <row r="9" spans="1:27" ht="12.75">
      <c r="A9" s="29" t="s">
        <v>36</v>
      </c>
      <c r="B9" s="28"/>
      <c r="C9" s="6">
        <v>90009856</v>
      </c>
      <c r="D9" s="6">
        <v>0</v>
      </c>
      <c r="E9" s="7">
        <v>288837189</v>
      </c>
      <c r="F9" s="8">
        <v>288837189</v>
      </c>
      <c r="G9" s="8">
        <v>31772480</v>
      </c>
      <c r="H9" s="8">
        <v>25619138</v>
      </c>
      <c r="I9" s="8">
        <v>24010953</v>
      </c>
      <c r="J9" s="8">
        <v>81402571</v>
      </c>
      <c r="K9" s="8">
        <v>23946493</v>
      </c>
      <c r="L9" s="8">
        <v>23881542</v>
      </c>
      <c r="M9" s="8">
        <v>23736574</v>
      </c>
      <c r="N9" s="8">
        <v>71564609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152967180</v>
      </c>
      <c r="X9" s="8">
        <v>144418596</v>
      </c>
      <c r="Y9" s="8">
        <v>8548584</v>
      </c>
      <c r="Z9" s="2">
        <v>5.92</v>
      </c>
      <c r="AA9" s="6">
        <v>288837189</v>
      </c>
    </row>
    <row r="10" spans="1:27" ht="12.75">
      <c r="A10" s="29" t="s">
        <v>37</v>
      </c>
      <c r="B10" s="28"/>
      <c r="C10" s="6">
        <v>139954390</v>
      </c>
      <c r="D10" s="6">
        <v>0</v>
      </c>
      <c r="E10" s="7">
        <v>184165907</v>
      </c>
      <c r="F10" s="30">
        <v>184165907</v>
      </c>
      <c r="G10" s="30">
        <v>20109536</v>
      </c>
      <c r="H10" s="30">
        <v>15073744</v>
      </c>
      <c r="I10" s="30">
        <v>13943638</v>
      </c>
      <c r="J10" s="30">
        <v>49126918</v>
      </c>
      <c r="K10" s="30">
        <v>13446484</v>
      </c>
      <c r="L10" s="30">
        <v>13434800</v>
      </c>
      <c r="M10" s="30">
        <v>13425229</v>
      </c>
      <c r="N10" s="30">
        <v>40306513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89433431</v>
      </c>
      <c r="X10" s="30">
        <v>92082954</v>
      </c>
      <c r="Y10" s="30">
        <v>-2649523</v>
      </c>
      <c r="Z10" s="31">
        <v>-2.88</v>
      </c>
      <c r="AA10" s="32">
        <v>184165907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16409849</v>
      </c>
      <c r="D12" s="6">
        <v>0</v>
      </c>
      <c r="E12" s="7">
        <v>22333092</v>
      </c>
      <c r="F12" s="8">
        <v>22333092</v>
      </c>
      <c r="G12" s="8">
        <v>1373555</v>
      </c>
      <c r="H12" s="8">
        <v>1413403</v>
      </c>
      <c r="I12" s="8">
        <v>1431273</v>
      </c>
      <c r="J12" s="8">
        <v>4218231</v>
      </c>
      <c r="K12" s="8">
        <v>1432601</v>
      </c>
      <c r="L12" s="8">
        <v>1447205</v>
      </c>
      <c r="M12" s="8">
        <v>1537281</v>
      </c>
      <c r="N12" s="8">
        <v>4417087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8635318</v>
      </c>
      <c r="X12" s="8">
        <v>11166546</v>
      </c>
      <c r="Y12" s="8">
        <v>-2531228</v>
      </c>
      <c r="Z12" s="2">
        <v>-22.67</v>
      </c>
      <c r="AA12" s="6">
        <v>22333092</v>
      </c>
    </row>
    <row r="13" spans="1:27" ht="12.75">
      <c r="A13" s="27" t="s">
        <v>40</v>
      </c>
      <c r="B13" s="33"/>
      <c r="C13" s="6">
        <v>3560866</v>
      </c>
      <c r="D13" s="6">
        <v>0</v>
      </c>
      <c r="E13" s="7">
        <v>8081671</v>
      </c>
      <c r="F13" s="8">
        <v>8081671</v>
      </c>
      <c r="G13" s="8">
        <v>0</v>
      </c>
      <c r="H13" s="8">
        <v>1071366</v>
      </c>
      <c r="I13" s="8">
        <v>589193</v>
      </c>
      <c r="J13" s="8">
        <v>1660559</v>
      </c>
      <c r="K13" s="8">
        <v>522756</v>
      </c>
      <c r="L13" s="8">
        <v>269181</v>
      </c>
      <c r="M13" s="8">
        <v>2068731</v>
      </c>
      <c r="N13" s="8">
        <v>2860668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4521227</v>
      </c>
      <c r="X13" s="8">
        <v>4040838</v>
      </c>
      <c r="Y13" s="8">
        <v>480389</v>
      </c>
      <c r="Z13" s="2">
        <v>11.89</v>
      </c>
      <c r="AA13" s="6">
        <v>8081671</v>
      </c>
    </row>
    <row r="14" spans="1:27" ht="12.75">
      <c r="A14" s="27" t="s">
        <v>41</v>
      </c>
      <c r="B14" s="33"/>
      <c r="C14" s="6">
        <v>66442105</v>
      </c>
      <c r="D14" s="6">
        <v>0</v>
      </c>
      <c r="E14" s="7">
        <v>48303272</v>
      </c>
      <c r="F14" s="8">
        <v>48303272</v>
      </c>
      <c r="G14" s="8">
        <v>5345202</v>
      </c>
      <c r="H14" s="8">
        <v>5318081</v>
      </c>
      <c r="I14" s="8">
        <v>5293467</v>
      </c>
      <c r="J14" s="8">
        <v>15956750</v>
      </c>
      <c r="K14" s="8">
        <v>4927995</v>
      </c>
      <c r="L14" s="8">
        <v>5999767</v>
      </c>
      <c r="M14" s="8">
        <v>6399683</v>
      </c>
      <c r="N14" s="8">
        <v>17327445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33284195</v>
      </c>
      <c r="X14" s="8">
        <v>24151638</v>
      </c>
      <c r="Y14" s="8">
        <v>9132557</v>
      </c>
      <c r="Z14" s="2">
        <v>37.81</v>
      </c>
      <c r="AA14" s="6">
        <v>48303272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347646120</v>
      </c>
      <c r="D16" s="6">
        <v>0</v>
      </c>
      <c r="E16" s="7">
        <v>126214254</v>
      </c>
      <c r="F16" s="8">
        <v>126214254</v>
      </c>
      <c r="G16" s="8">
        <v>2055787</v>
      </c>
      <c r="H16" s="8">
        <v>3392031</v>
      </c>
      <c r="I16" s="8">
        <v>4386171</v>
      </c>
      <c r="J16" s="8">
        <v>9833989</v>
      </c>
      <c r="K16" s="8">
        <v>3237401</v>
      </c>
      <c r="L16" s="8">
        <v>3368076</v>
      </c>
      <c r="M16" s="8">
        <v>2501398</v>
      </c>
      <c r="N16" s="8">
        <v>9106875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18940864</v>
      </c>
      <c r="X16" s="8">
        <v>63107130</v>
      </c>
      <c r="Y16" s="8">
        <v>-44166266</v>
      </c>
      <c r="Z16" s="2">
        <v>-69.99</v>
      </c>
      <c r="AA16" s="6">
        <v>126214254</v>
      </c>
    </row>
    <row r="17" spans="1:27" ht="12.75">
      <c r="A17" s="27" t="s">
        <v>44</v>
      </c>
      <c r="B17" s="33"/>
      <c r="C17" s="6">
        <v>1943096</v>
      </c>
      <c r="D17" s="6">
        <v>0</v>
      </c>
      <c r="E17" s="7">
        <v>145199</v>
      </c>
      <c r="F17" s="8">
        <v>145199</v>
      </c>
      <c r="G17" s="8">
        <v>15154</v>
      </c>
      <c r="H17" s="8">
        <v>14852</v>
      </c>
      <c r="I17" s="8">
        <v>9739</v>
      </c>
      <c r="J17" s="8">
        <v>39745</v>
      </c>
      <c r="K17" s="8">
        <v>15070</v>
      </c>
      <c r="L17" s="8">
        <v>9440</v>
      </c>
      <c r="M17" s="8">
        <v>17048</v>
      </c>
      <c r="N17" s="8">
        <v>41558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81303</v>
      </c>
      <c r="X17" s="8">
        <v>72600</v>
      </c>
      <c r="Y17" s="8">
        <v>8703</v>
      </c>
      <c r="Z17" s="2">
        <v>11.99</v>
      </c>
      <c r="AA17" s="6">
        <v>145199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702646329</v>
      </c>
      <c r="D19" s="6">
        <v>0</v>
      </c>
      <c r="E19" s="7">
        <v>795670343</v>
      </c>
      <c r="F19" s="8">
        <v>795670343</v>
      </c>
      <c r="G19" s="8">
        <v>294926384</v>
      </c>
      <c r="H19" s="8">
        <v>3291635</v>
      </c>
      <c r="I19" s="8">
        <v>463589</v>
      </c>
      <c r="J19" s="8">
        <v>298681608</v>
      </c>
      <c r="K19" s="8">
        <v>3583652</v>
      </c>
      <c r="L19" s="8">
        <v>25191418</v>
      </c>
      <c r="M19" s="8">
        <v>229599081</v>
      </c>
      <c r="N19" s="8">
        <v>258374151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557055759</v>
      </c>
      <c r="X19" s="8">
        <v>397835172</v>
      </c>
      <c r="Y19" s="8">
        <v>159220587</v>
      </c>
      <c r="Z19" s="2">
        <v>40.02</v>
      </c>
      <c r="AA19" s="6">
        <v>795670343</v>
      </c>
    </row>
    <row r="20" spans="1:27" ht="12.75">
      <c r="A20" s="27" t="s">
        <v>47</v>
      </c>
      <c r="B20" s="33"/>
      <c r="C20" s="6">
        <v>410443210</v>
      </c>
      <c r="D20" s="6">
        <v>0</v>
      </c>
      <c r="E20" s="7">
        <v>442951264</v>
      </c>
      <c r="F20" s="30">
        <v>442951264</v>
      </c>
      <c r="G20" s="30">
        <v>4114351</v>
      </c>
      <c r="H20" s="30">
        <v>6785551</v>
      </c>
      <c r="I20" s="30">
        <v>4736584</v>
      </c>
      <c r="J20" s="30">
        <v>15636486</v>
      </c>
      <c r="K20" s="30">
        <v>9047331</v>
      </c>
      <c r="L20" s="30">
        <v>5674250</v>
      </c>
      <c r="M20" s="30">
        <v>7438270</v>
      </c>
      <c r="N20" s="30">
        <v>22159851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37796337</v>
      </c>
      <c r="X20" s="30">
        <v>24336132</v>
      </c>
      <c r="Y20" s="30">
        <v>13460205</v>
      </c>
      <c r="Z20" s="31">
        <v>55.31</v>
      </c>
      <c r="AA20" s="32">
        <v>442951264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5100690520</v>
      </c>
      <c r="D22" s="37">
        <f>SUM(D5:D21)</f>
        <v>0</v>
      </c>
      <c r="E22" s="38">
        <f t="shared" si="0"/>
        <v>5492577596</v>
      </c>
      <c r="F22" s="39">
        <f t="shared" si="0"/>
        <v>5492577596</v>
      </c>
      <c r="G22" s="39">
        <f t="shared" si="0"/>
        <v>763033117</v>
      </c>
      <c r="H22" s="39">
        <f t="shared" si="0"/>
        <v>467483099</v>
      </c>
      <c r="I22" s="39">
        <f t="shared" si="0"/>
        <v>405334031</v>
      </c>
      <c r="J22" s="39">
        <f t="shared" si="0"/>
        <v>1635850247</v>
      </c>
      <c r="K22" s="39">
        <f t="shared" si="0"/>
        <v>335533660</v>
      </c>
      <c r="L22" s="39">
        <f t="shared" si="0"/>
        <v>394887305</v>
      </c>
      <c r="M22" s="39">
        <f t="shared" si="0"/>
        <v>594128691</v>
      </c>
      <c r="N22" s="39">
        <f t="shared" si="0"/>
        <v>1324549656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2960399903</v>
      </c>
      <c r="X22" s="39">
        <f t="shared" si="0"/>
        <v>2746288812</v>
      </c>
      <c r="Y22" s="39">
        <f t="shared" si="0"/>
        <v>214111091</v>
      </c>
      <c r="Z22" s="40">
        <f>+IF(X22&lt;&gt;0,+(Y22/X22)*100,0)</f>
        <v>7.79637924694717</v>
      </c>
      <c r="AA22" s="37">
        <f>SUM(AA5:AA21)</f>
        <v>5492577596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1007125644</v>
      </c>
      <c r="D25" s="6">
        <v>0</v>
      </c>
      <c r="E25" s="7">
        <v>1123632557</v>
      </c>
      <c r="F25" s="8">
        <v>1123632557</v>
      </c>
      <c r="G25" s="8">
        <v>171478</v>
      </c>
      <c r="H25" s="8">
        <v>175935</v>
      </c>
      <c r="I25" s="8">
        <v>268627245</v>
      </c>
      <c r="J25" s="8">
        <v>268974658</v>
      </c>
      <c r="K25" s="8">
        <v>163095</v>
      </c>
      <c r="L25" s="8">
        <v>175707372</v>
      </c>
      <c r="M25" s="8">
        <v>89378923</v>
      </c>
      <c r="N25" s="8">
        <v>265249390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534224048</v>
      </c>
      <c r="X25" s="8">
        <v>560937936</v>
      </c>
      <c r="Y25" s="8">
        <v>-26713888</v>
      </c>
      <c r="Z25" s="2">
        <v>-4.76</v>
      </c>
      <c r="AA25" s="6">
        <v>1123632557</v>
      </c>
    </row>
    <row r="26" spans="1:27" ht="12.75">
      <c r="A26" s="29" t="s">
        <v>52</v>
      </c>
      <c r="B26" s="28"/>
      <c r="C26" s="6">
        <v>44062513</v>
      </c>
      <c r="D26" s="6">
        <v>0</v>
      </c>
      <c r="E26" s="7">
        <v>58877329</v>
      </c>
      <c r="F26" s="8">
        <v>58877329</v>
      </c>
      <c r="G26" s="8">
        <v>0</v>
      </c>
      <c r="H26" s="8">
        <v>0</v>
      </c>
      <c r="I26" s="8">
        <v>10011938</v>
      </c>
      <c r="J26" s="8">
        <v>10011938</v>
      </c>
      <c r="K26" s="8">
        <v>863510</v>
      </c>
      <c r="L26" s="8">
        <v>6366223</v>
      </c>
      <c r="M26" s="8">
        <v>3624221</v>
      </c>
      <c r="N26" s="8">
        <v>10853954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20865892</v>
      </c>
      <c r="X26" s="8">
        <v>29438664</v>
      </c>
      <c r="Y26" s="8">
        <v>-8572772</v>
      </c>
      <c r="Z26" s="2">
        <v>-29.12</v>
      </c>
      <c r="AA26" s="6">
        <v>58877329</v>
      </c>
    </row>
    <row r="27" spans="1:27" ht="12.75">
      <c r="A27" s="29" t="s">
        <v>53</v>
      </c>
      <c r="B27" s="28"/>
      <c r="C27" s="6">
        <v>1152025977</v>
      </c>
      <c r="D27" s="6">
        <v>0</v>
      </c>
      <c r="E27" s="7">
        <v>926117580</v>
      </c>
      <c r="F27" s="8">
        <v>926117580</v>
      </c>
      <c r="G27" s="8">
        <v>-562958</v>
      </c>
      <c r="H27" s="8">
        <v>-398935</v>
      </c>
      <c r="I27" s="8">
        <v>-29404</v>
      </c>
      <c r="J27" s="8">
        <v>-991297</v>
      </c>
      <c r="K27" s="8">
        <v>-35890</v>
      </c>
      <c r="L27" s="8">
        <v>-14824</v>
      </c>
      <c r="M27" s="8">
        <v>-59743</v>
      </c>
      <c r="N27" s="8">
        <v>-110457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-1101754</v>
      </c>
      <c r="X27" s="8">
        <v>463058790</v>
      </c>
      <c r="Y27" s="8">
        <v>-464160544</v>
      </c>
      <c r="Z27" s="2">
        <v>-100.24</v>
      </c>
      <c r="AA27" s="6">
        <v>926117580</v>
      </c>
    </row>
    <row r="28" spans="1:27" ht="12.75">
      <c r="A28" s="29" t="s">
        <v>54</v>
      </c>
      <c r="B28" s="28"/>
      <c r="C28" s="6">
        <v>374935261</v>
      </c>
      <c r="D28" s="6">
        <v>0</v>
      </c>
      <c r="E28" s="7">
        <v>426511393</v>
      </c>
      <c r="F28" s="8">
        <v>426511393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426511393</v>
      </c>
    </row>
    <row r="29" spans="1:27" ht="12.75">
      <c r="A29" s="29" t="s">
        <v>55</v>
      </c>
      <c r="B29" s="28"/>
      <c r="C29" s="6">
        <v>140801519</v>
      </c>
      <c r="D29" s="6">
        <v>0</v>
      </c>
      <c r="E29" s="7">
        <v>4326091</v>
      </c>
      <c r="F29" s="8">
        <v>4326091</v>
      </c>
      <c r="G29" s="8">
        <v>0</v>
      </c>
      <c r="H29" s="8">
        <v>0</v>
      </c>
      <c r="I29" s="8">
        <v>705682</v>
      </c>
      <c r="J29" s="8">
        <v>705682</v>
      </c>
      <c r="K29" s="8">
        <v>12780209</v>
      </c>
      <c r="L29" s="8">
        <v>15606509</v>
      </c>
      <c r="M29" s="8">
        <v>42488128</v>
      </c>
      <c r="N29" s="8">
        <v>70874846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71580528</v>
      </c>
      <c r="X29" s="8">
        <v>2163048</v>
      </c>
      <c r="Y29" s="8">
        <v>69417480</v>
      </c>
      <c r="Z29" s="2">
        <v>3209.24</v>
      </c>
      <c r="AA29" s="6">
        <v>4326091</v>
      </c>
    </row>
    <row r="30" spans="1:27" ht="12.75">
      <c r="A30" s="29" t="s">
        <v>56</v>
      </c>
      <c r="B30" s="28"/>
      <c r="C30" s="6">
        <v>2433205106</v>
      </c>
      <c r="D30" s="6">
        <v>0</v>
      </c>
      <c r="E30" s="7">
        <v>2251495530</v>
      </c>
      <c r="F30" s="8">
        <v>2251495530</v>
      </c>
      <c r="G30" s="8">
        <v>6000</v>
      </c>
      <c r="H30" s="8">
        <v>82156007</v>
      </c>
      <c r="I30" s="8">
        <v>233434819</v>
      </c>
      <c r="J30" s="8">
        <v>315596826</v>
      </c>
      <c r="K30" s="8">
        <v>503499721</v>
      </c>
      <c r="L30" s="8">
        <v>91411482</v>
      </c>
      <c r="M30" s="8">
        <v>361826074</v>
      </c>
      <c r="N30" s="8">
        <v>956737277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1272334103</v>
      </c>
      <c r="X30" s="8">
        <v>1125747768</v>
      </c>
      <c r="Y30" s="8">
        <v>146586335</v>
      </c>
      <c r="Z30" s="2">
        <v>13.02</v>
      </c>
      <c r="AA30" s="6">
        <v>2251495530</v>
      </c>
    </row>
    <row r="31" spans="1:27" ht="12.75">
      <c r="A31" s="29" t="s">
        <v>57</v>
      </c>
      <c r="B31" s="28"/>
      <c r="C31" s="6">
        <v>25637021</v>
      </c>
      <c r="D31" s="6">
        <v>0</v>
      </c>
      <c r="E31" s="7">
        <v>49561931</v>
      </c>
      <c r="F31" s="8">
        <v>49561931</v>
      </c>
      <c r="G31" s="8">
        <v>-150</v>
      </c>
      <c r="H31" s="8">
        <v>2415939</v>
      </c>
      <c r="I31" s="8">
        <v>1717034</v>
      </c>
      <c r="J31" s="8">
        <v>4132823</v>
      </c>
      <c r="K31" s="8">
        <v>1501320</v>
      </c>
      <c r="L31" s="8">
        <v>193775</v>
      </c>
      <c r="M31" s="8">
        <v>2793460</v>
      </c>
      <c r="N31" s="8">
        <v>4488555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8621378</v>
      </c>
      <c r="X31" s="8">
        <v>24724242</v>
      </c>
      <c r="Y31" s="8">
        <v>-16102864</v>
      </c>
      <c r="Z31" s="2">
        <v>-65.13</v>
      </c>
      <c r="AA31" s="6">
        <v>49561931</v>
      </c>
    </row>
    <row r="32" spans="1:27" ht="12.75">
      <c r="A32" s="29" t="s">
        <v>58</v>
      </c>
      <c r="B32" s="28"/>
      <c r="C32" s="6">
        <v>116721773</v>
      </c>
      <c r="D32" s="6">
        <v>0</v>
      </c>
      <c r="E32" s="7">
        <v>320969474</v>
      </c>
      <c r="F32" s="8">
        <v>320969474</v>
      </c>
      <c r="G32" s="8">
        <v>259530</v>
      </c>
      <c r="H32" s="8">
        <v>6063119</v>
      </c>
      <c r="I32" s="8">
        <v>24971341</v>
      </c>
      <c r="J32" s="8">
        <v>31293990</v>
      </c>
      <c r="K32" s="8">
        <v>32844042</v>
      </c>
      <c r="L32" s="8">
        <v>21421199</v>
      </c>
      <c r="M32" s="8">
        <v>26116233</v>
      </c>
      <c r="N32" s="8">
        <v>80381474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111675464</v>
      </c>
      <c r="X32" s="8">
        <v>156120660</v>
      </c>
      <c r="Y32" s="8">
        <v>-44445196</v>
      </c>
      <c r="Z32" s="2">
        <v>-28.47</v>
      </c>
      <c r="AA32" s="6">
        <v>320969474</v>
      </c>
    </row>
    <row r="33" spans="1:27" ht="12.75">
      <c r="A33" s="29" t="s">
        <v>59</v>
      </c>
      <c r="B33" s="28"/>
      <c r="C33" s="6">
        <v>2064219</v>
      </c>
      <c r="D33" s="6">
        <v>0</v>
      </c>
      <c r="E33" s="7">
        <v>2257793</v>
      </c>
      <c r="F33" s="8">
        <v>2257793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77232</v>
      </c>
      <c r="M33" s="8">
        <v>22000</v>
      </c>
      <c r="N33" s="8">
        <v>99232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99232</v>
      </c>
      <c r="X33" s="8">
        <v>1128894</v>
      </c>
      <c r="Y33" s="8">
        <v>-1029662</v>
      </c>
      <c r="Z33" s="2">
        <v>-91.21</v>
      </c>
      <c r="AA33" s="6">
        <v>2257793</v>
      </c>
    </row>
    <row r="34" spans="1:27" ht="12.75">
      <c r="A34" s="29" t="s">
        <v>60</v>
      </c>
      <c r="B34" s="28"/>
      <c r="C34" s="6">
        <v>678540563</v>
      </c>
      <c r="D34" s="6">
        <v>0</v>
      </c>
      <c r="E34" s="7">
        <v>294097418</v>
      </c>
      <c r="F34" s="8">
        <v>294097418</v>
      </c>
      <c r="G34" s="8">
        <v>4518154</v>
      </c>
      <c r="H34" s="8">
        <v>11446163</v>
      </c>
      <c r="I34" s="8">
        <v>19178393</v>
      </c>
      <c r="J34" s="8">
        <v>35142710</v>
      </c>
      <c r="K34" s="8">
        <v>20709994</v>
      </c>
      <c r="L34" s="8">
        <v>19453445</v>
      </c>
      <c r="M34" s="8">
        <v>20065657</v>
      </c>
      <c r="N34" s="8">
        <v>60229096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95371806</v>
      </c>
      <c r="X34" s="8">
        <v>138219384</v>
      </c>
      <c r="Y34" s="8">
        <v>-42847578</v>
      </c>
      <c r="Z34" s="2">
        <v>-31</v>
      </c>
      <c r="AA34" s="6">
        <v>294097418</v>
      </c>
    </row>
    <row r="35" spans="1:27" ht="12.75">
      <c r="A35" s="27" t="s">
        <v>61</v>
      </c>
      <c r="B35" s="33"/>
      <c r="C35" s="6">
        <v>2634989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5977754585</v>
      </c>
      <c r="D36" s="37">
        <f>SUM(D25:D35)</f>
        <v>0</v>
      </c>
      <c r="E36" s="38">
        <f t="shared" si="1"/>
        <v>5457847096</v>
      </c>
      <c r="F36" s="39">
        <f t="shared" si="1"/>
        <v>5457847096</v>
      </c>
      <c r="G36" s="39">
        <f t="shared" si="1"/>
        <v>4392054</v>
      </c>
      <c r="H36" s="39">
        <f t="shared" si="1"/>
        <v>101858228</v>
      </c>
      <c r="I36" s="39">
        <f t="shared" si="1"/>
        <v>558617048</v>
      </c>
      <c r="J36" s="39">
        <f t="shared" si="1"/>
        <v>664867330</v>
      </c>
      <c r="K36" s="39">
        <f t="shared" si="1"/>
        <v>572326001</v>
      </c>
      <c r="L36" s="39">
        <f t="shared" si="1"/>
        <v>330222413</v>
      </c>
      <c r="M36" s="39">
        <f t="shared" si="1"/>
        <v>546254953</v>
      </c>
      <c r="N36" s="39">
        <f t="shared" si="1"/>
        <v>1448803367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2113670697</v>
      </c>
      <c r="X36" s="39">
        <f t="shared" si="1"/>
        <v>2501539386</v>
      </c>
      <c r="Y36" s="39">
        <f t="shared" si="1"/>
        <v>-387868689</v>
      </c>
      <c r="Z36" s="40">
        <f>+IF(X36&lt;&gt;0,+(Y36/X36)*100,0)</f>
        <v>-15.50520016477566</v>
      </c>
      <c r="AA36" s="37">
        <f>SUM(AA25:AA35)</f>
        <v>5457847096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-877064065</v>
      </c>
      <c r="D38" s="50">
        <f>+D22-D36</f>
        <v>0</v>
      </c>
      <c r="E38" s="51">
        <f t="shared" si="2"/>
        <v>34730500</v>
      </c>
      <c r="F38" s="52">
        <f t="shared" si="2"/>
        <v>34730500</v>
      </c>
      <c r="G38" s="52">
        <f t="shared" si="2"/>
        <v>758641063</v>
      </c>
      <c r="H38" s="52">
        <f t="shared" si="2"/>
        <v>365624871</v>
      </c>
      <c r="I38" s="52">
        <f t="shared" si="2"/>
        <v>-153283017</v>
      </c>
      <c r="J38" s="52">
        <f t="shared" si="2"/>
        <v>970982917</v>
      </c>
      <c r="K38" s="52">
        <f t="shared" si="2"/>
        <v>-236792341</v>
      </c>
      <c r="L38" s="52">
        <f t="shared" si="2"/>
        <v>64664892</v>
      </c>
      <c r="M38" s="52">
        <f t="shared" si="2"/>
        <v>47873738</v>
      </c>
      <c r="N38" s="52">
        <f t="shared" si="2"/>
        <v>-124253711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846729206</v>
      </c>
      <c r="X38" s="52">
        <f>IF(F22=F36,0,X22-X36)</f>
        <v>244749426</v>
      </c>
      <c r="Y38" s="52">
        <f t="shared" si="2"/>
        <v>601979780</v>
      </c>
      <c r="Z38" s="53">
        <f>+IF(X38&lt;&gt;0,+(Y38/X38)*100,0)</f>
        <v>245.9575860251456</v>
      </c>
      <c r="AA38" s="50">
        <f>+AA22-AA36</f>
        <v>34730500</v>
      </c>
    </row>
    <row r="39" spans="1:27" ht="12.75">
      <c r="A39" s="27" t="s">
        <v>64</v>
      </c>
      <c r="B39" s="33"/>
      <c r="C39" s="6">
        <v>225216091</v>
      </c>
      <c r="D39" s="6">
        <v>0</v>
      </c>
      <c r="E39" s="7">
        <v>252882000</v>
      </c>
      <c r="F39" s="8">
        <v>252882000</v>
      </c>
      <c r="G39" s="8">
        <v>0</v>
      </c>
      <c r="H39" s="8">
        <v>0</v>
      </c>
      <c r="I39" s="8">
        <v>19774451</v>
      </c>
      <c r="J39" s="8">
        <v>19774451</v>
      </c>
      <c r="K39" s="8">
        <v>13916642</v>
      </c>
      <c r="L39" s="8">
        <v>25192598</v>
      </c>
      <c r="M39" s="8">
        <v>3953724</v>
      </c>
      <c r="N39" s="8">
        <v>43062964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62837415</v>
      </c>
      <c r="X39" s="8">
        <v>28924500</v>
      </c>
      <c r="Y39" s="8">
        <v>33912915</v>
      </c>
      <c r="Z39" s="2">
        <v>117.25</v>
      </c>
      <c r="AA39" s="6">
        <v>252882000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-651847974</v>
      </c>
      <c r="D42" s="59">
        <f>SUM(D38:D41)</f>
        <v>0</v>
      </c>
      <c r="E42" s="60">
        <f t="shared" si="3"/>
        <v>287612500</v>
      </c>
      <c r="F42" s="61">
        <f t="shared" si="3"/>
        <v>287612500</v>
      </c>
      <c r="G42" s="61">
        <f t="shared" si="3"/>
        <v>758641063</v>
      </c>
      <c r="H42" s="61">
        <f t="shared" si="3"/>
        <v>365624871</v>
      </c>
      <c r="I42" s="61">
        <f t="shared" si="3"/>
        <v>-133508566</v>
      </c>
      <c r="J42" s="61">
        <f t="shared" si="3"/>
        <v>990757368</v>
      </c>
      <c r="K42" s="61">
        <f t="shared" si="3"/>
        <v>-222875699</v>
      </c>
      <c r="L42" s="61">
        <f t="shared" si="3"/>
        <v>89857490</v>
      </c>
      <c r="M42" s="61">
        <f t="shared" si="3"/>
        <v>51827462</v>
      </c>
      <c r="N42" s="61">
        <f t="shared" si="3"/>
        <v>-81190747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909566621</v>
      </c>
      <c r="X42" s="61">
        <f t="shared" si="3"/>
        <v>273673926</v>
      </c>
      <c r="Y42" s="61">
        <f t="shared" si="3"/>
        <v>635892695</v>
      </c>
      <c r="Z42" s="62">
        <f>+IF(X42&lt;&gt;0,+(Y42/X42)*100,0)</f>
        <v>232.35413921017818</v>
      </c>
      <c r="AA42" s="59">
        <f>SUM(AA38:AA41)</f>
        <v>287612500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-651847974</v>
      </c>
      <c r="D44" s="67">
        <f>+D42-D43</f>
        <v>0</v>
      </c>
      <c r="E44" s="68">
        <f t="shared" si="4"/>
        <v>287612500</v>
      </c>
      <c r="F44" s="69">
        <f t="shared" si="4"/>
        <v>287612500</v>
      </c>
      <c r="G44" s="69">
        <f t="shared" si="4"/>
        <v>758641063</v>
      </c>
      <c r="H44" s="69">
        <f t="shared" si="4"/>
        <v>365624871</v>
      </c>
      <c r="I44" s="69">
        <f t="shared" si="4"/>
        <v>-133508566</v>
      </c>
      <c r="J44" s="69">
        <f t="shared" si="4"/>
        <v>990757368</v>
      </c>
      <c r="K44" s="69">
        <f t="shared" si="4"/>
        <v>-222875699</v>
      </c>
      <c r="L44" s="69">
        <f t="shared" si="4"/>
        <v>89857490</v>
      </c>
      <c r="M44" s="69">
        <f t="shared" si="4"/>
        <v>51827462</v>
      </c>
      <c r="N44" s="69">
        <f t="shared" si="4"/>
        <v>-81190747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909566621</v>
      </c>
      <c r="X44" s="69">
        <f t="shared" si="4"/>
        <v>273673926</v>
      </c>
      <c r="Y44" s="69">
        <f t="shared" si="4"/>
        <v>635892695</v>
      </c>
      <c r="Z44" s="70">
        <f>+IF(X44&lt;&gt;0,+(Y44/X44)*100,0)</f>
        <v>232.35413921017818</v>
      </c>
      <c r="AA44" s="67">
        <f>+AA42-AA43</f>
        <v>287612500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-651847974</v>
      </c>
      <c r="D46" s="59">
        <f>SUM(D44:D45)</f>
        <v>0</v>
      </c>
      <c r="E46" s="60">
        <f t="shared" si="5"/>
        <v>287612500</v>
      </c>
      <c r="F46" s="61">
        <f t="shared" si="5"/>
        <v>287612500</v>
      </c>
      <c r="G46" s="61">
        <f t="shared" si="5"/>
        <v>758641063</v>
      </c>
      <c r="H46" s="61">
        <f t="shared" si="5"/>
        <v>365624871</v>
      </c>
      <c r="I46" s="61">
        <f t="shared" si="5"/>
        <v>-133508566</v>
      </c>
      <c r="J46" s="61">
        <f t="shared" si="5"/>
        <v>990757368</v>
      </c>
      <c r="K46" s="61">
        <f t="shared" si="5"/>
        <v>-222875699</v>
      </c>
      <c r="L46" s="61">
        <f t="shared" si="5"/>
        <v>89857490</v>
      </c>
      <c r="M46" s="61">
        <f t="shared" si="5"/>
        <v>51827462</v>
      </c>
      <c r="N46" s="61">
        <f t="shared" si="5"/>
        <v>-81190747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909566621</v>
      </c>
      <c r="X46" s="61">
        <f t="shared" si="5"/>
        <v>273673926</v>
      </c>
      <c r="Y46" s="61">
        <f t="shared" si="5"/>
        <v>635892695</v>
      </c>
      <c r="Z46" s="62">
        <f>+IF(X46&lt;&gt;0,+(Y46/X46)*100,0)</f>
        <v>232.35413921017818</v>
      </c>
      <c r="AA46" s="59">
        <f>SUM(AA44:AA45)</f>
        <v>287612500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-651847974</v>
      </c>
      <c r="D48" s="75">
        <f>SUM(D46:D47)</f>
        <v>0</v>
      </c>
      <c r="E48" s="76">
        <f t="shared" si="6"/>
        <v>287612500</v>
      </c>
      <c r="F48" s="77">
        <f t="shared" si="6"/>
        <v>287612500</v>
      </c>
      <c r="G48" s="77">
        <f t="shared" si="6"/>
        <v>758641063</v>
      </c>
      <c r="H48" s="78">
        <f t="shared" si="6"/>
        <v>365624871</v>
      </c>
      <c r="I48" s="78">
        <f t="shared" si="6"/>
        <v>-133508566</v>
      </c>
      <c r="J48" s="78">
        <f t="shared" si="6"/>
        <v>990757368</v>
      </c>
      <c r="K48" s="78">
        <f t="shared" si="6"/>
        <v>-222875699</v>
      </c>
      <c r="L48" s="78">
        <f t="shared" si="6"/>
        <v>89857490</v>
      </c>
      <c r="M48" s="77">
        <f t="shared" si="6"/>
        <v>51827462</v>
      </c>
      <c r="N48" s="77">
        <f t="shared" si="6"/>
        <v>-81190747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909566621</v>
      </c>
      <c r="X48" s="78">
        <f t="shared" si="6"/>
        <v>273673926</v>
      </c>
      <c r="Y48" s="78">
        <f t="shared" si="6"/>
        <v>635892695</v>
      </c>
      <c r="Z48" s="79">
        <f>+IF(X48&lt;&gt;0,+(Y48/X48)*100,0)</f>
        <v>232.35413921017818</v>
      </c>
      <c r="AA48" s="80">
        <f>SUM(AA46:AA47)</f>
        <v>287612500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77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194658467</v>
      </c>
      <c r="D5" s="6">
        <v>0</v>
      </c>
      <c r="E5" s="7">
        <v>206624544</v>
      </c>
      <c r="F5" s="8">
        <v>206624544</v>
      </c>
      <c r="G5" s="8">
        <v>35095005</v>
      </c>
      <c r="H5" s="8">
        <v>-344109</v>
      </c>
      <c r="I5" s="8">
        <v>10078545</v>
      </c>
      <c r="J5" s="8">
        <v>44829441</v>
      </c>
      <c r="K5" s="8">
        <v>20739392</v>
      </c>
      <c r="L5" s="8">
        <v>17721656</v>
      </c>
      <c r="M5" s="8">
        <v>18890191</v>
      </c>
      <c r="N5" s="8">
        <v>57351239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102180680</v>
      </c>
      <c r="X5" s="8">
        <v>103312272</v>
      </c>
      <c r="Y5" s="8">
        <v>-1131592</v>
      </c>
      <c r="Z5" s="2">
        <v>-1.1</v>
      </c>
      <c r="AA5" s="6">
        <v>206624544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326502043</v>
      </c>
      <c r="D7" s="6">
        <v>0</v>
      </c>
      <c r="E7" s="7">
        <v>353704196</v>
      </c>
      <c r="F7" s="8">
        <v>353704196</v>
      </c>
      <c r="G7" s="8">
        <v>34285201</v>
      </c>
      <c r="H7" s="8">
        <v>35285942</v>
      </c>
      <c r="I7" s="8">
        <v>33075427</v>
      </c>
      <c r="J7" s="8">
        <v>102646570</v>
      </c>
      <c r="K7" s="8">
        <v>27586988</v>
      </c>
      <c r="L7" s="8">
        <v>31728775</v>
      </c>
      <c r="M7" s="8">
        <v>28049124</v>
      </c>
      <c r="N7" s="8">
        <v>87364887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190011457</v>
      </c>
      <c r="X7" s="8">
        <v>176852100</v>
      </c>
      <c r="Y7" s="8">
        <v>13159357</v>
      </c>
      <c r="Z7" s="2">
        <v>7.44</v>
      </c>
      <c r="AA7" s="6">
        <v>353704196</v>
      </c>
    </row>
    <row r="8" spans="1:27" ht="12.75">
      <c r="A8" s="29" t="s">
        <v>35</v>
      </c>
      <c r="B8" s="28"/>
      <c r="C8" s="6">
        <v>183111410</v>
      </c>
      <c r="D8" s="6">
        <v>0</v>
      </c>
      <c r="E8" s="7">
        <v>205140023</v>
      </c>
      <c r="F8" s="8">
        <v>205140023</v>
      </c>
      <c r="G8" s="8">
        <v>19118139</v>
      </c>
      <c r="H8" s="8">
        <v>15444365</v>
      </c>
      <c r="I8" s="8">
        <v>18248256</v>
      </c>
      <c r="J8" s="8">
        <v>52810760</v>
      </c>
      <c r="K8" s="8">
        <v>18337071</v>
      </c>
      <c r="L8" s="8">
        <v>17077156</v>
      </c>
      <c r="M8" s="8">
        <v>19212389</v>
      </c>
      <c r="N8" s="8">
        <v>54626616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107437376</v>
      </c>
      <c r="X8" s="8">
        <v>102570012</v>
      </c>
      <c r="Y8" s="8">
        <v>4867364</v>
      </c>
      <c r="Z8" s="2">
        <v>4.75</v>
      </c>
      <c r="AA8" s="6">
        <v>205140023</v>
      </c>
    </row>
    <row r="9" spans="1:27" ht="12.75">
      <c r="A9" s="29" t="s">
        <v>36</v>
      </c>
      <c r="B9" s="28"/>
      <c r="C9" s="6">
        <v>38450079</v>
      </c>
      <c r="D9" s="6">
        <v>0</v>
      </c>
      <c r="E9" s="7">
        <v>42428977</v>
      </c>
      <c r="F9" s="8">
        <v>42428977</v>
      </c>
      <c r="G9" s="8">
        <v>3607053</v>
      </c>
      <c r="H9" s="8">
        <v>3567216</v>
      </c>
      <c r="I9" s="8">
        <v>3540552</v>
      </c>
      <c r="J9" s="8">
        <v>10714821</v>
      </c>
      <c r="K9" s="8">
        <v>3034293</v>
      </c>
      <c r="L9" s="8">
        <v>3348668</v>
      </c>
      <c r="M9" s="8">
        <v>3573848</v>
      </c>
      <c r="N9" s="8">
        <v>9956809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20671630</v>
      </c>
      <c r="X9" s="8">
        <v>20984994</v>
      </c>
      <c r="Y9" s="8">
        <v>-313364</v>
      </c>
      <c r="Z9" s="2">
        <v>-1.49</v>
      </c>
      <c r="AA9" s="6">
        <v>42428977</v>
      </c>
    </row>
    <row r="10" spans="1:27" ht="12.75">
      <c r="A10" s="29" t="s">
        <v>37</v>
      </c>
      <c r="B10" s="28"/>
      <c r="C10" s="6">
        <v>36022834</v>
      </c>
      <c r="D10" s="6">
        <v>0</v>
      </c>
      <c r="E10" s="7">
        <v>41969987</v>
      </c>
      <c r="F10" s="30">
        <v>41969987</v>
      </c>
      <c r="G10" s="30">
        <v>3489368</v>
      </c>
      <c r="H10" s="30">
        <v>3389824</v>
      </c>
      <c r="I10" s="30">
        <v>3061758</v>
      </c>
      <c r="J10" s="30">
        <v>9940950</v>
      </c>
      <c r="K10" s="30">
        <v>3411141</v>
      </c>
      <c r="L10" s="30">
        <v>3262291</v>
      </c>
      <c r="M10" s="30">
        <v>3059548</v>
      </c>
      <c r="N10" s="30">
        <v>9732980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19673930</v>
      </c>
      <c r="X10" s="30">
        <v>19549692</v>
      </c>
      <c r="Y10" s="30">
        <v>124238</v>
      </c>
      <c r="Z10" s="31">
        <v>0.64</v>
      </c>
      <c r="AA10" s="32">
        <v>41969987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999507</v>
      </c>
      <c r="L11" s="8">
        <v>0</v>
      </c>
      <c r="M11" s="8">
        <v>1370004</v>
      </c>
      <c r="N11" s="8">
        <v>2369511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2369511</v>
      </c>
      <c r="X11" s="8"/>
      <c r="Y11" s="8">
        <v>2369511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1345019</v>
      </c>
      <c r="D12" s="6">
        <v>0</v>
      </c>
      <c r="E12" s="7">
        <v>1300000</v>
      </c>
      <c r="F12" s="8">
        <v>1300000</v>
      </c>
      <c r="G12" s="8">
        <v>110915</v>
      </c>
      <c r="H12" s="8">
        <v>110377</v>
      </c>
      <c r="I12" s="8">
        <v>103738</v>
      </c>
      <c r="J12" s="8">
        <v>325030</v>
      </c>
      <c r="K12" s="8">
        <v>99195</v>
      </c>
      <c r="L12" s="8">
        <v>105531</v>
      </c>
      <c r="M12" s="8">
        <v>97828</v>
      </c>
      <c r="N12" s="8">
        <v>302554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627584</v>
      </c>
      <c r="X12" s="8">
        <v>649998</v>
      </c>
      <c r="Y12" s="8">
        <v>-22414</v>
      </c>
      <c r="Z12" s="2">
        <v>-3.45</v>
      </c>
      <c r="AA12" s="6">
        <v>1300000</v>
      </c>
    </row>
    <row r="13" spans="1:27" ht="12.75">
      <c r="A13" s="27" t="s">
        <v>40</v>
      </c>
      <c r="B13" s="33"/>
      <c r="C13" s="6">
        <v>14724634</v>
      </c>
      <c r="D13" s="6">
        <v>0</v>
      </c>
      <c r="E13" s="7">
        <v>6958900</v>
      </c>
      <c r="F13" s="8">
        <v>6958900</v>
      </c>
      <c r="G13" s="8">
        <v>313036</v>
      </c>
      <c r="H13" s="8">
        <v>1054175</v>
      </c>
      <c r="I13" s="8">
        <v>646910</v>
      </c>
      <c r="J13" s="8">
        <v>2014121</v>
      </c>
      <c r="K13" s="8">
        <v>326039</v>
      </c>
      <c r="L13" s="8">
        <v>389212</v>
      </c>
      <c r="M13" s="8">
        <v>298984</v>
      </c>
      <c r="N13" s="8">
        <v>1014235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3028356</v>
      </c>
      <c r="X13" s="8">
        <v>3479448</v>
      </c>
      <c r="Y13" s="8">
        <v>-451092</v>
      </c>
      <c r="Z13" s="2">
        <v>-12.96</v>
      </c>
      <c r="AA13" s="6">
        <v>6958900</v>
      </c>
    </row>
    <row r="14" spans="1:27" ht="12.75">
      <c r="A14" s="27" t="s">
        <v>41</v>
      </c>
      <c r="B14" s="33"/>
      <c r="C14" s="6">
        <v>9181283</v>
      </c>
      <c r="D14" s="6">
        <v>0</v>
      </c>
      <c r="E14" s="7">
        <v>7528500</v>
      </c>
      <c r="F14" s="8">
        <v>7528500</v>
      </c>
      <c r="G14" s="8">
        <v>996982</v>
      </c>
      <c r="H14" s="8">
        <v>775864</v>
      </c>
      <c r="I14" s="8">
        <v>1292370</v>
      </c>
      <c r="J14" s="8">
        <v>3065216</v>
      </c>
      <c r="K14" s="8">
        <v>1176822</v>
      </c>
      <c r="L14" s="8">
        <v>1163356</v>
      </c>
      <c r="M14" s="8">
        <v>1186557</v>
      </c>
      <c r="N14" s="8">
        <v>3526735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6591951</v>
      </c>
      <c r="X14" s="8">
        <v>3764250</v>
      </c>
      <c r="Y14" s="8">
        <v>2827701</v>
      </c>
      <c r="Z14" s="2">
        <v>75.12</v>
      </c>
      <c r="AA14" s="6">
        <v>7528500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34361799</v>
      </c>
      <c r="D16" s="6">
        <v>0</v>
      </c>
      <c r="E16" s="7">
        <v>50341629</v>
      </c>
      <c r="F16" s="8">
        <v>50341629</v>
      </c>
      <c r="G16" s="8">
        <v>1452</v>
      </c>
      <c r="H16" s="8">
        <v>2492</v>
      </c>
      <c r="I16" s="8">
        <v>52118</v>
      </c>
      <c r="J16" s="8">
        <v>56062</v>
      </c>
      <c r="K16" s="8">
        <v>374776</v>
      </c>
      <c r="L16" s="8">
        <v>40220</v>
      </c>
      <c r="M16" s="8">
        <v>28694</v>
      </c>
      <c r="N16" s="8">
        <v>443690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499752</v>
      </c>
      <c r="X16" s="8">
        <v>25170816</v>
      </c>
      <c r="Y16" s="8">
        <v>-24671064</v>
      </c>
      <c r="Z16" s="2">
        <v>-98.01</v>
      </c>
      <c r="AA16" s="6">
        <v>50341629</v>
      </c>
    </row>
    <row r="17" spans="1:27" ht="12.75">
      <c r="A17" s="27" t="s">
        <v>44</v>
      </c>
      <c r="B17" s="33"/>
      <c r="C17" s="6">
        <v>1021</v>
      </c>
      <c r="D17" s="6">
        <v>0</v>
      </c>
      <c r="E17" s="7">
        <v>40522</v>
      </c>
      <c r="F17" s="8">
        <v>40522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20262</v>
      </c>
      <c r="Y17" s="8">
        <v>-20262</v>
      </c>
      <c r="Z17" s="2">
        <v>-100</v>
      </c>
      <c r="AA17" s="6">
        <v>40522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105174158</v>
      </c>
      <c r="D19" s="6">
        <v>0</v>
      </c>
      <c r="E19" s="7">
        <v>119802459</v>
      </c>
      <c r="F19" s="8">
        <v>119802459</v>
      </c>
      <c r="G19" s="8">
        <v>40497000</v>
      </c>
      <c r="H19" s="8">
        <v>1846000</v>
      </c>
      <c r="I19" s="8">
        <v>0</v>
      </c>
      <c r="J19" s="8">
        <v>42343000</v>
      </c>
      <c r="K19" s="8">
        <v>0</v>
      </c>
      <c r="L19" s="8">
        <v>0</v>
      </c>
      <c r="M19" s="8">
        <v>42680884</v>
      </c>
      <c r="N19" s="8">
        <v>42680884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85023884</v>
      </c>
      <c r="X19" s="8">
        <v>79287324</v>
      </c>
      <c r="Y19" s="8">
        <v>5736560</v>
      </c>
      <c r="Z19" s="2">
        <v>7.24</v>
      </c>
      <c r="AA19" s="6">
        <v>119802459</v>
      </c>
    </row>
    <row r="20" spans="1:27" ht="12.75">
      <c r="A20" s="27" t="s">
        <v>47</v>
      </c>
      <c r="B20" s="33"/>
      <c r="C20" s="6">
        <v>28805159</v>
      </c>
      <c r="D20" s="6">
        <v>0</v>
      </c>
      <c r="E20" s="7">
        <v>9239081</v>
      </c>
      <c r="F20" s="30">
        <v>9239081</v>
      </c>
      <c r="G20" s="30">
        <v>504368</v>
      </c>
      <c r="H20" s="30">
        <v>979848</v>
      </c>
      <c r="I20" s="30">
        <v>467574</v>
      </c>
      <c r="J20" s="30">
        <v>1951790</v>
      </c>
      <c r="K20" s="30">
        <v>486822</v>
      </c>
      <c r="L20" s="30">
        <v>664852</v>
      </c>
      <c r="M20" s="30">
        <v>579672</v>
      </c>
      <c r="N20" s="30">
        <v>1731346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3683136</v>
      </c>
      <c r="X20" s="30">
        <v>-36560346</v>
      </c>
      <c r="Y20" s="30">
        <v>40243482</v>
      </c>
      <c r="Z20" s="31">
        <v>-110.07</v>
      </c>
      <c r="AA20" s="32">
        <v>9239081</v>
      </c>
    </row>
    <row r="21" spans="1:27" ht="12.75">
      <c r="A21" s="27" t="s">
        <v>48</v>
      </c>
      <c r="B21" s="33"/>
      <c r="C21" s="6">
        <v>278532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972616438</v>
      </c>
      <c r="D22" s="37">
        <f>SUM(D5:D21)</f>
        <v>0</v>
      </c>
      <c r="E22" s="38">
        <f t="shared" si="0"/>
        <v>1045078818</v>
      </c>
      <c r="F22" s="39">
        <f t="shared" si="0"/>
        <v>1045078818</v>
      </c>
      <c r="G22" s="39">
        <f t="shared" si="0"/>
        <v>138018519</v>
      </c>
      <c r="H22" s="39">
        <f t="shared" si="0"/>
        <v>62111994</v>
      </c>
      <c r="I22" s="39">
        <f t="shared" si="0"/>
        <v>70567248</v>
      </c>
      <c r="J22" s="39">
        <f t="shared" si="0"/>
        <v>270697761</v>
      </c>
      <c r="K22" s="39">
        <f t="shared" si="0"/>
        <v>76572046</v>
      </c>
      <c r="L22" s="39">
        <f t="shared" si="0"/>
        <v>75501717</v>
      </c>
      <c r="M22" s="39">
        <f t="shared" si="0"/>
        <v>119027723</v>
      </c>
      <c r="N22" s="39">
        <f t="shared" si="0"/>
        <v>271101486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541799247</v>
      </c>
      <c r="X22" s="39">
        <f t="shared" si="0"/>
        <v>499080822</v>
      </c>
      <c r="Y22" s="39">
        <f t="shared" si="0"/>
        <v>42718425</v>
      </c>
      <c r="Z22" s="40">
        <f>+IF(X22&lt;&gt;0,+(Y22/X22)*100,0)</f>
        <v>8.559420261594424</v>
      </c>
      <c r="AA22" s="37">
        <f>SUM(AA5:AA21)</f>
        <v>1045078818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225728090</v>
      </c>
      <c r="D25" s="6">
        <v>0</v>
      </c>
      <c r="E25" s="7">
        <v>288592515</v>
      </c>
      <c r="F25" s="8">
        <v>288592515</v>
      </c>
      <c r="G25" s="8">
        <v>19835278</v>
      </c>
      <c r="H25" s="8">
        <v>22111826</v>
      </c>
      <c r="I25" s="8">
        <v>21354797</v>
      </c>
      <c r="J25" s="8">
        <v>63301901</v>
      </c>
      <c r="K25" s="8">
        <v>21897936</v>
      </c>
      <c r="L25" s="8">
        <v>22201405</v>
      </c>
      <c r="M25" s="8">
        <v>22037795</v>
      </c>
      <c r="N25" s="8">
        <v>66137136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129439037</v>
      </c>
      <c r="X25" s="8">
        <v>144295932</v>
      </c>
      <c r="Y25" s="8">
        <v>-14856895</v>
      </c>
      <c r="Z25" s="2">
        <v>-10.3</v>
      </c>
      <c r="AA25" s="6">
        <v>288592515</v>
      </c>
    </row>
    <row r="26" spans="1:27" ht="12.75">
      <c r="A26" s="29" t="s">
        <v>52</v>
      </c>
      <c r="B26" s="28"/>
      <c r="C26" s="6">
        <v>11725852</v>
      </c>
      <c r="D26" s="6">
        <v>0</v>
      </c>
      <c r="E26" s="7">
        <v>12389537</v>
      </c>
      <c r="F26" s="8">
        <v>12389537</v>
      </c>
      <c r="G26" s="8">
        <v>1000107</v>
      </c>
      <c r="H26" s="8">
        <v>1000107</v>
      </c>
      <c r="I26" s="8">
        <v>1000422</v>
      </c>
      <c r="J26" s="8">
        <v>3000636</v>
      </c>
      <c r="K26" s="8">
        <v>1000107</v>
      </c>
      <c r="L26" s="8">
        <v>1000820</v>
      </c>
      <c r="M26" s="8">
        <v>1010400</v>
      </c>
      <c r="N26" s="8">
        <v>3011327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6011963</v>
      </c>
      <c r="X26" s="8">
        <v>6194766</v>
      </c>
      <c r="Y26" s="8">
        <v>-182803</v>
      </c>
      <c r="Z26" s="2">
        <v>-2.95</v>
      </c>
      <c r="AA26" s="6">
        <v>12389537</v>
      </c>
    </row>
    <row r="27" spans="1:27" ht="12.75">
      <c r="A27" s="29" t="s">
        <v>53</v>
      </c>
      <c r="B27" s="28"/>
      <c r="C27" s="6">
        <v>73894403</v>
      </c>
      <c r="D27" s="6">
        <v>0</v>
      </c>
      <c r="E27" s="7">
        <v>87815258</v>
      </c>
      <c r="F27" s="8">
        <v>87815258</v>
      </c>
      <c r="G27" s="8">
        <v>0</v>
      </c>
      <c r="H27" s="8">
        <v>0</v>
      </c>
      <c r="I27" s="8">
        <v>0</v>
      </c>
      <c r="J27" s="8">
        <v>0</v>
      </c>
      <c r="K27" s="8">
        <v>124862</v>
      </c>
      <c r="L27" s="8">
        <v>0</v>
      </c>
      <c r="M27" s="8">
        <v>19263024</v>
      </c>
      <c r="N27" s="8">
        <v>19387886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19387886</v>
      </c>
      <c r="X27" s="8">
        <v>43907628</v>
      </c>
      <c r="Y27" s="8">
        <v>-24519742</v>
      </c>
      <c r="Z27" s="2">
        <v>-55.84</v>
      </c>
      <c r="AA27" s="6">
        <v>87815258</v>
      </c>
    </row>
    <row r="28" spans="1:27" ht="12.75">
      <c r="A28" s="29" t="s">
        <v>54</v>
      </c>
      <c r="B28" s="28"/>
      <c r="C28" s="6">
        <v>122502918</v>
      </c>
      <c r="D28" s="6">
        <v>0</v>
      </c>
      <c r="E28" s="7">
        <v>117244100</v>
      </c>
      <c r="F28" s="8">
        <v>117244100</v>
      </c>
      <c r="G28" s="8">
        <v>0</v>
      </c>
      <c r="H28" s="8">
        <v>0</v>
      </c>
      <c r="I28" s="8">
        <v>29311030</v>
      </c>
      <c r="J28" s="8">
        <v>29311030</v>
      </c>
      <c r="K28" s="8">
        <v>9770346</v>
      </c>
      <c r="L28" s="8">
        <v>9770346</v>
      </c>
      <c r="M28" s="8">
        <v>9770343</v>
      </c>
      <c r="N28" s="8">
        <v>29311035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58622065</v>
      </c>
      <c r="X28" s="8">
        <v>58750231</v>
      </c>
      <c r="Y28" s="8">
        <v>-128166</v>
      </c>
      <c r="Z28" s="2">
        <v>-0.22</v>
      </c>
      <c r="AA28" s="6">
        <v>117244100</v>
      </c>
    </row>
    <row r="29" spans="1:27" ht="12.75">
      <c r="A29" s="29" t="s">
        <v>55</v>
      </c>
      <c r="B29" s="28"/>
      <c r="C29" s="6">
        <v>17079523</v>
      </c>
      <c r="D29" s="6">
        <v>0</v>
      </c>
      <c r="E29" s="7">
        <v>25943453</v>
      </c>
      <c r="F29" s="8">
        <v>25943453</v>
      </c>
      <c r="G29" s="8">
        <v>123026</v>
      </c>
      <c r="H29" s="8">
        <v>198773</v>
      </c>
      <c r="I29" s="8">
        <v>343990</v>
      </c>
      <c r="J29" s="8">
        <v>665789</v>
      </c>
      <c r="K29" s="8">
        <v>256700</v>
      </c>
      <c r="L29" s="8">
        <v>157500</v>
      </c>
      <c r="M29" s="8">
        <v>8000291</v>
      </c>
      <c r="N29" s="8">
        <v>8414491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9080280</v>
      </c>
      <c r="X29" s="8">
        <v>12926203</v>
      </c>
      <c r="Y29" s="8">
        <v>-3845923</v>
      </c>
      <c r="Z29" s="2">
        <v>-29.75</v>
      </c>
      <c r="AA29" s="6">
        <v>25943453</v>
      </c>
    </row>
    <row r="30" spans="1:27" ht="12.75">
      <c r="A30" s="29" t="s">
        <v>56</v>
      </c>
      <c r="B30" s="28"/>
      <c r="C30" s="6">
        <v>347656651</v>
      </c>
      <c r="D30" s="6">
        <v>0</v>
      </c>
      <c r="E30" s="7">
        <v>373213462</v>
      </c>
      <c r="F30" s="8">
        <v>373213462</v>
      </c>
      <c r="G30" s="8">
        <v>63879</v>
      </c>
      <c r="H30" s="8">
        <v>39479704</v>
      </c>
      <c r="I30" s="8">
        <v>85583021</v>
      </c>
      <c r="J30" s="8">
        <v>125126604</v>
      </c>
      <c r="K30" s="8">
        <v>27771859</v>
      </c>
      <c r="L30" s="8">
        <v>28748681</v>
      </c>
      <c r="M30" s="8">
        <v>28251081</v>
      </c>
      <c r="N30" s="8">
        <v>84771621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209898225</v>
      </c>
      <c r="X30" s="8">
        <v>195990633</v>
      </c>
      <c r="Y30" s="8">
        <v>13907592</v>
      </c>
      <c r="Z30" s="2">
        <v>7.1</v>
      </c>
      <c r="AA30" s="6">
        <v>373213462</v>
      </c>
    </row>
    <row r="31" spans="1:27" ht="12.75">
      <c r="A31" s="29" t="s">
        <v>57</v>
      </c>
      <c r="B31" s="28"/>
      <c r="C31" s="6">
        <v>12939255</v>
      </c>
      <c r="D31" s="6">
        <v>0</v>
      </c>
      <c r="E31" s="7">
        <v>13637979</v>
      </c>
      <c r="F31" s="8">
        <v>13637979</v>
      </c>
      <c r="G31" s="8">
        <v>336858</v>
      </c>
      <c r="H31" s="8">
        <v>701084</v>
      </c>
      <c r="I31" s="8">
        <v>585662</v>
      </c>
      <c r="J31" s="8">
        <v>1623604</v>
      </c>
      <c r="K31" s="8">
        <v>422002</v>
      </c>
      <c r="L31" s="8">
        <v>696443</v>
      </c>
      <c r="M31" s="8">
        <v>3257006</v>
      </c>
      <c r="N31" s="8">
        <v>4375451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5999055</v>
      </c>
      <c r="X31" s="8">
        <v>6818988</v>
      </c>
      <c r="Y31" s="8">
        <v>-819933</v>
      </c>
      <c r="Z31" s="2">
        <v>-12.02</v>
      </c>
      <c r="AA31" s="6">
        <v>13637979</v>
      </c>
    </row>
    <row r="32" spans="1:27" ht="12.75">
      <c r="A32" s="29" t="s">
        <v>58</v>
      </c>
      <c r="B32" s="28"/>
      <c r="C32" s="6">
        <v>117701810</v>
      </c>
      <c r="D32" s="6">
        <v>0</v>
      </c>
      <c r="E32" s="7">
        <v>135741102</v>
      </c>
      <c r="F32" s="8">
        <v>135741102</v>
      </c>
      <c r="G32" s="8">
        <v>1513238</v>
      </c>
      <c r="H32" s="8">
        <v>4692606</v>
      </c>
      <c r="I32" s="8">
        <v>6011942</v>
      </c>
      <c r="J32" s="8">
        <v>12217786</v>
      </c>
      <c r="K32" s="8">
        <v>8249200</v>
      </c>
      <c r="L32" s="8">
        <v>9230306</v>
      </c>
      <c r="M32" s="8">
        <v>8792607</v>
      </c>
      <c r="N32" s="8">
        <v>26272113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38489899</v>
      </c>
      <c r="X32" s="8">
        <v>65419800</v>
      </c>
      <c r="Y32" s="8">
        <v>-26929901</v>
      </c>
      <c r="Z32" s="2">
        <v>-41.16</v>
      </c>
      <c r="AA32" s="6">
        <v>135741102</v>
      </c>
    </row>
    <row r="33" spans="1:27" ht="12.75">
      <c r="A33" s="29" t="s">
        <v>59</v>
      </c>
      <c r="B33" s="28"/>
      <c r="C33" s="6">
        <v>275400</v>
      </c>
      <c r="D33" s="6">
        <v>0</v>
      </c>
      <c r="E33" s="7">
        <v>286520</v>
      </c>
      <c r="F33" s="8">
        <v>286520</v>
      </c>
      <c r="G33" s="8">
        <v>45975</v>
      </c>
      <c r="H33" s="8">
        <v>99032</v>
      </c>
      <c r="I33" s="8">
        <v>125000</v>
      </c>
      <c r="J33" s="8">
        <v>270007</v>
      </c>
      <c r="K33" s="8">
        <v>174300</v>
      </c>
      <c r="L33" s="8">
        <v>0</v>
      </c>
      <c r="M33" s="8">
        <v>27930</v>
      </c>
      <c r="N33" s="8">
        <v>202230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472237</v>
      </c>
      <c r="X33" s="8">
        <v>143262</v>
      </c>
      <c r="Y33" s="8">
        <v>328975</v>
      </c>
      <c r="Z33" s="2">
        <v>229.63</v>
      </c>
      <c r="AA33" s="6">
        <v>286520</v>
      </c>
    </row>
    <row r="34" spans="1:27" ht="12.75">
      <c r="A34" s="29" t="s">
        <v>60</v>
      </c>
      <c r="B34" s="28"/>
      <c r="C34" s="6">
        <v>64207039</v>
      </c>
      <c r="D34" s="6">
        <v>0</v>
      </c>
      <c r="E34" s="7">
        <v>54895334</v>
      </c>
      <c r="F34" s="8">
        <v>54895334</v>
      </c>
      <c r="G34" s="8">
        <v>6851778</v>
      </c>
      <c r="H34" s="8">
        <v>2064880</v>
      </c>
      <c r="I34" s="8">
        <v>2373451</v>
      </c>
      <c r="J34" s="8">
        <v>11290109</v>
      </c>
      <c r="K34" s="8">
        <v>2682986</v>
      </c>
      <c r="L34" s="8">
        <v>6739944</v>
      </c>
      <c r="M34" s="8">
        <v>3358462</v>
      </c>
      <c r="N34" s="8">
        <v>12781392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24071501</v>
      </c>
      <c r="X34" s="8">
        <v>27201474</v>
      </c>
      <c r="Y34" s="8">
        <v>-3129973</v>
      </c>
      <c r="Z34" s="2">
        <v>-11.51</v>
      </c>
      <c r="AA34" s="6">
        <v>54895334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993710941</v>
      </c>
      <c r="D36" s="37">
        <f>SUM(D25:D35)</f>
        <v>0</v>
      </c>
      <c r="E36" s="38">
        <f t="shared" si="1"/>
        <v>1109759260</v>
      </c>
      <c r="F36" s="39">
        <f t="shared" si="1"/>
        <v>1109759260</v>
      </c>
      <c r="G36" s="39">
        <f t="shared" si="1"/>
        <v>29770139</v>
      </c>
      <c r="H36" s="39">
        <f t="shared" si="1"/>
        <v>70348012</v>
      </c>
      <c r="I36" s="39">
        <f t="shared" si="1"/>
        <v>146689315</v>
      </c>
      <c r="J36" s="39">
        <f t="shared" si="1"/>
        <v>246807466</v>
      </c>
      <c r="K36" s="39">
        <f t="shared" si="1"/>
        <v>72350298</v>
      </c>
      <c r="L36" s="39">
        <f t="shared" si="1"/>
        <v>78545445</v>
      </c>
      <c r="M36" s="39">
        <f t="shared" si="1"/>
        <v>103768939</v>
      </c>
      <c r="N36" s="39">
        <f t="shared" si="1"/>
        <v>254664682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501472148</v>
      </c>
      <c r="X36" s="39">
        <f t="shared" si="1"/>
        <v>561648917</v>
      </c>
      <c r="Y36" s="39">
        <f t="shared" si="1"/>
        <v>-60176769</v>
      </c>
      <c r="Z36" s="40">
        <f>+IF(X36&lt;&gt;0,+(Y36/X36)*100,0)</f>
        <v>-10.714303398184956</v>
      </c>
      <c r="AA36" s="37">
        <f>SUM(AA25:AA35)</f>
        <v>1109759260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-21094503</v>
      </c>
      <c r="D38" s="50">
        <f>+D22-D36</f>
        <v>0</v>
      </c>
      <c r="E38" s="51">
        <f t="shared" si="2"/>
        <v>-64680442</v>
      </c>
      <c r="F38" s="52">
        <f t="shared" si="2"/>
        <v>-64680442</v>
      </c>
      <c r="G38" s="52">
        <f t="shared" si="2"/>
        <v>108248380</v>
      </c>
      <c r="H38" s="52">
        <f t="shared" si="2"/>
        <v>-8236018</v>
      </c>
      <c r="I38" s="52">
        <f t="shared" si="2"/>
        <v>-76122067</v>
      </c>
      <c r="J38" s="52">
        <f t="shared" si="2"/>
        <v>23890295</v>
      </c>
      <c r="K38" s="52">
        <f t="shared" si="2"/>
        <v>4221748</v>
      </c>
      <c r="L38" s="52">
        <f t="shared" si="2"/>
        <v>-3043728</v>
      </c>
      <c r="M38" s="52">
        <f t="shared" si="2"/>
        <v>15258784</v>
      </c>
      <c r="N38" s="52">
        <f t="shared" si="2"/>
        <v>16436804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40327099</v>
      </c>
      <c r="X38" s="52">
        <f>IF(F22=F36,0,X22-X36)</f>
        <v>-62568095</v>
      </c>
      <c r="Y38" s="52">
        <f t="shared" si="2"/>
        <v>102895194</v>
      </c>
      <c r="Z38" s="53">
        <f>+IF(X38&lt;&gt;0,+(Y38/X38)*100,0)</f>
        <v>-164.45313541989734</v>
      </c>
      <c r="AA38" s="50">
        <f>+AA22-AA36</f>
        <v>-64680442</v>
      </c>
    </row>
    <row r="39" spans="1:27" ht="12.75">
      <c r="A39" s="27" t="s">
        <v>64</v>
      </c>
      <c r="B39" s="33"/>
      <c r="C39" s="6">
        <v>71670307</v>
      </c>
      <c r="D39" s="6">
        <v>0</v>
      </c>
      <c r="E39" s="7">
        <v>65223000</v>
      </c>
      <c r="F39" s="8">
        <v>65223000</v>
      </c>
      <c r="G39" s="8">
        <v>23995418</v>
      </c>
      <c r="H39" s="8">
        <v>-1150751</v>
      </c>
      <c r="I39" s="8">
        <v>-23720000</v>
      </c>
      <c r="J39" s="8">
        <v>-875333</v>
      </c>
      <c r="K39" s="8">
        <v>2103232</v>
      </c>
      <c r="L39" s="8">
        <v>22769</v>
      </c>
      <c r="M39" s="8">
        <v>14688539</v>
      </c>
      <c r="N39" s="8">
        <v>16814540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15939207</v>
      </c>
      <c r="X39" s="8">
        <v>38048666</v>
      </c>
      <c r="Y39" s="8">
        <v>-22109459</v>
      </c>
      <c r="Z39" s="2">
        <v>-58.11</v>
      </c>
      <c r="AA39" s="6">
        <v>65223000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5433334</v>
      </c>
      <c r="Y40" s="30">
        <v>-5433334</v>
      </c>
      <c r="Z40" s="31">
        <v>-100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50575804</v>
      </c>
      <c r="D42" s="59">
        <f>SUM(D38:D41)</f>
        <v>0</v>
      </c>
      <c r="E42" s="60">
        <f t="shared" si="3"/>
        <v>542558</v>
      </c>
      <c r="F42" s="61">
        <f t="shared" si="3"/>
        <v>542558</v>
      </c>
      <c r="G42" s="61">
        <f t="shared" si="3"/>
        <v>132243798</v>
      </c>
      <c r="H42" s="61">
        <f t="shared" si="3"/>
        <v>-9386769</v>
      </c>
      <c r="I42" s="61">
        <f t="shared" si="3"/>
        <v>-99842067</v>
      </c>
      <c r="J42" s="61">
        <f t="shared" si="3"/>
        <v>23014962</v>
      </c>
      <c r="K42" s="61">
        <f t="shared" si="3"/>
        <v>6324980</v>
      </c>
      <c r="L42" s="61">
        <f t="shared" si="3"/>
        <v>-3020959</v>
      </c>
      <c r="M42" s="61">
        <f t="shared" si="3"/>
        <v>29947323</v>
      </c>
      <c r="N42" s="61">
        <f t="shared" si="3"/>
        <v>33251344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56266306</v>
      </c>
      <c r="X42" s="61">
        <f t="shared" si="3"/>
        <v>-19086095</v>
      </c>
      <c r="Y42" s="61">
        <f t="shared" si="3"/>
        <v>75352401</v>
      </c>
      <c r="Z42" s="62">
        <f>+IF(X42&lt;&gt;0,+(Y42/X42)*100,0)</f>
        <v>-394.8026089150243</v>
      </c>
      <c r="AA42" s="59">
        <f>SUM(AA38:AA41)</f>
        <v>542558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50575804</v>
      </c>
      <c r="D44" s="67">
        <f>+D42-D43</f>
        <v>0</v>
      </c>
      <c r="E44" s="68">
        <f t="shared" si="4"/>
        <v>542558</v>
      </c>
      <c r="F44" s="69">
        <f t="shared" si="4"/>
        <v>542558</v>
      </c>
      <c r="G44" s="69">
        <f t="shared" si="4"/>
        <v>132243798</v>
      </c>
      <c r="H44" s="69">
        <f t="shared" si="4"/>
        <v>-9386769</v>
      </c>
      <c r="I44" s="69">
        <f t="shared" si="4"/>
        <v>-99842067</v>
      </c>
      <c r="J44" s="69">
        <f t="shared" si="4"/>
        <v>23014962</v>
      </c>
      <c r="K44" s="69">
        <f t="shared" si="4"/>
        <v>6324980</v>
      </c>
      <c r="L44" s="69">
        <f t="shared" si="4"/>
        <v>-3020959</v>
      </c>
      <c r="M44" s="69">
        <f t="shared" si="4"/>
        <v>29947323</v>
      </c>
      <c r="N44" s="69">
        <f t="shared" si="4"/>
        <v>33251344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56266306</v>
      </c>
      <c r="X44" s="69">
        <f t="shared" si="4"/>
        <v>-19086095</v>
      </c>
      <c r="Y44" s="69">
        <f t="shared" si="4"/>
        <v>75352401</v>
      </c>
      <c r="Z44" s="70">
        <f>+IF(X44&lt;&gt;0,+(Y44/X44)*100,0)</f>
        <v>-394.8026089150243</v>
      </c>
      <c r="AA44" s="67">
        <f>+AA42-AA43</f>
        <v>542558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50575804</v>
      </c>
      <c r="D46" s="59">
        <f>SUM(D44:D45)</f>
        <v>0</v>
      </c>
      <c r="E46" s="60">
        <f t="shared" si="5"/>
        <v>542558</v>
      </c>
      <c r="F46" s="61">
        <f t="shared" si="5"/>
        <v>542558</v>
      </c>
      <c r="G46" s="61">
        <f t="shared" si="5"/>
        <v>132243798</v>
      </c>
      <c r="H46" s="61">
        <f t="shared" si="5"/>
        <v>-9386769</v>
      </c>
      <c r="I46" s="61">
        <f t="shared" si="5"/>
        <v>-99842067</v>
      </c>
      <c r="J46" s="61">
        <f t="shared" si="5"/>
        <v>23014962</v>
      </c>
      <c r="K46" s="61">
        <f t="shared" si="5"/>
        <v>6324980</v>
      </c>
      <c r="L46" s="61">
        <f t="shared" si="5"/>
        <v>-3020959</v>
      </c>
      <c r="M46" s="61">
        <f t="shared" si="5"/>
        <v>29947323</v>
      </c>
      <c r="N46" s="61">
        <f t="shared" si="5"/>
        <v>33251344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56266306</v>
      </c>
      <c r="X46" s="61">
        <f t="shared" si="5"/>
        <v>-19086095</v>
      </c>
      <c r="Y46" s="61">
        <f t="shared" si="5"/>
        <v>75352401</v>
      </c>
      <c r="Z46" s="62">
        <f>+IF(X46&lt;&gt;0,+(Y46/X46)*100,0)</f>
        <v>-394.8026089150243</v>
      </c>
      <c r="AA46" s="59">
        <f>SUM(AA44:AA45)</f>
        <v>542558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50575804</v>
      </c>
      <c r="D48" s="75">
        <f>SUM(D46:D47)</f>
        <v>0</v>
      </c>
      <c r="E48" s="76">
        <f t="shared" si="6"/>
        <v>542558</v>
      </c>
      <c r="F48" s="77">
        <f t="shared" si="6"/>
        <v>542558</v>
      </c>
      <c r="G48" s="77">
        <f t="shared" si="6"/>
        <v>132243798</v>
      </c>
      <c r="H48" s="78">
        <f t="shared" si="6"/>
        <v>-9386769</v>
      </c>
      <c r="I48" s="78">
        <f t="shared" si="6"/>
        <v>-99842067</v>
      </c>
      <c r="J48" s="78">
        <f t="shared" si="6"/>
        <v>23014962</v>
      </c>
      <c r="K48" s="78">
        <f t="shared" si="6"/>
        <v>6324980</v>
      </c>
      <c r="L48" s="78">
        <f t="shared" si="6"/>
        <v>-3020959</v>
      </c>
      <c r="M48" s="77">
        <f t="shared" si="6"/>
        <v>29947323</v>
      </c>
      <c r="N48" s="77">
        <f t="shared" si="6"/>
        <v>33251344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56266306</v>
      </c>
      <c r="X48" s="78">
        <f t="shared" si="6"/>
        <v>-19086095</v>
      </c>
      <c r="Y48" s="78">
        <f t="shared" si="6"/>
        <v>75352401</v>
      </c>
      <c r="Z48" s="79">
        <f>+IF(X48&lt;&gt;0,+(Y48/X48)*100,0)</f>
        <v>-394.8026089150243</v>
      </c>
      <c r="AA48" s="80">
        <f>SUM(AA46:AA47)</f>
        <v>542558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78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106472601</v>
      </c>
      <c r="D5" s="6">
        <v>0</v>
      </c>
      <c r="E5" s="7">
        <v>110157707</v>
      </c>
      <c r="F5" s="8">
        <v>110157707</v>
      </c>
      <c r="G5" s="8">
        <v>9139180</v>
      </c>
      <c r="H5" s="8">
        <v>9124034</v>
      </c>
      <c r="I5" s="8">
        <v>9146473</v>
      </c>
      <c r="J5" s="8">
        <v>27409687</v>
      </c>
      <c r="K5" s="8">
        <v>9140223</v>
      </c>
      <c r="L5" s="8">
        <v>9103507</v>
      </c>
      <c r="M5" s="8">
        <v>9020974</v>
      </c>
      <c r="N5" s="8">
        <v>27264704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54674391</v>
      </c>
      <c r="X5" s="8">
        <v>55078854</v>
      </c>
      <c r="Y5" s="8">
        <v>-404463</v>
      </c>
      <c r="Z5" s="2">
        <v>-0.73</v>
      </c>
      <c r="AA5" s="6">
        <v>110157707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273298587</v>
      </c>
      <c r="D7" s="6">
        <v>0</v>
      </c>
      <c r="E7" s="7">
        <v>306050089</v>
      </c>
      <c r="F7" s="8">
        <v>306050089</v>
      </c>
      <c r="G7" s="8">
        <v>28960789</v>
      </c>
      <c r="H7" s="8">
        <v>28911989</v>
      </c>
      <c r="I7" s="8">
        <v>29714164</v>
      </c>
      <c r="J7" s="8">
        <v>87586942</v>
      </c>
      <c r="K7" s="8">
        <v>19528859</v>
      </c>
      <c r="L7" s="8">
        <v>27520621</v>
      </c>
      <c r="M7" s="8">
        <v>22017876</v>
      </c>
      <c r="N7" s="8">
        <v>69067356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156654298</v>
      </c>
      <c r="X7" s="8">
        <v>153025044</v>
      </c>
      <c r="Y7" s="8">
        <v>3629254</v>
      </c>
      <c r="Z7" s="2">
        <v>2.37</v>
      </c>
      <c r="AA7" s="6">
        <v>306050089</v>
      </c>
    </row>
    <row r="8" spans="1:27" ht="12.75">
      <c r="A8" s="29" t="s">
        <v>35</v>
      </c>
      <c r="B8" s="28"/>
      <c r="C8" s="6">
        <v>97444297</v>
      </c>
      <c r="D8" s="6">
        <v>0</v>
      </c>
      <c r="E8" s="7">
        <v>113659055</v>
      </c>
      <c r="F8" s="8">
        <v>113659055</v>
      </c>
      <c r="G8" s="8">
        <v>8243174</v>
      </c>
      <c r="H8" s="8">
        <v>10093803</v>
      </c>
      <c r="I8" s="8">
        <v>10663345</v>
      </c>
      <c r="J8" s="8">
        <v>29000322</v>
      </c>
      <c r="K8" s="8">
        <v>10722489</v>
      </c>
      <c r="L8" s="8">
        <v>8653728</v>
      </c>
      <c r="M8" s="8">
        <v>10480265</v>
      </c>
      <c r="N8" s="8">
        <v>29856482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58856804</v>
      </c>
      <c r="X8" s="8">
        <v>56829528</v>
      </c>
      <c r="Y8" s="8">
        <v>2027276</v>
      </c>
      <c r="Z8" s="2">
        <v>3.57</v>
      </c>
      <c r="AA8" s="6">
        <v>113659055</v>
      </c>
    </row>
    <row r="9" spans="1:27" ht="12.75">
      <c r="A9" s="29" t="s">
        <v>36</v>
      </c>
      <c r="B9" s="28"/>
      <c r="C9" s="6">
        <v>25047396</v>
      </c>
      <c r="D9" s="6">
        <v>0</v>
      </c>
      <c r="E9" s="7">
        <v>29038135</v>
      </c>
      <c r="F9" s="8">
        <v>29038135</v>
      </c>
      <c r="G9" s="8">
        <v>2516265</v>
      </c>
      <c r="H9" s="8">
        <v>2462564</v>
      </c>
      <c r="I9" s="8">
        <v>2412277</v>
      </c>
      <c r="J9" s="8">
        <v>7391106</v>
      </c>
      <c r="K9" s="8">
        <v>2413752</v>
      </c>
      <c r="L9" s="8">
        <v>2412208</v>
      </c>
      <c r="M9" s="8">
        <v>2411942</v>
      </c>
      <c r="N9" s="8">
        <v>7237902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14629008</v>
      </c>
      <c r="X9" s="8">
        <v>14519070</v>
      </c>
      <c r="Y9" s="8">
        <v>109938</v>
      </c>
      <c r="Z9" s="2">
        <v>0.76</v>
      </c>
      <c r="AA9" s="6">
        <v>29038135</v>
      </c>
    </row>
    <row r="10" spans="1:27" ht="12.75">
      <c r="A10" s="29" t="s">
        <v>37</v>
      </c>
      <c r="B10" s="28"/>
      <c r="C10" s="6">
        <v>27420382</v>
      </c>
      <c r="D10" s="6">
        <v>0</v>
      </c>
      <c r="E10" s="7">
        <v>31655265</v>
      </c>
      <c r="F10" s="30">
        <v>31655265</v>
      </c>
      <c r="G10" s="30">
        <v>2760321</v>
      </c>
      <c r="H10" s="30">
        <v>2638068</v>
      </c>
      <c r="I10" s="30">
        <v>2545609</v>
      </c>
      <c r="J10" s="30">
        <v>7943998</v>
      </c>
      <c r="K10" s="30">
        <v>2521261</v>
      </c>
      <c r="L10" s="30">
        <v>2545896</v>
      </c>
      <c r="M10" s="30">
        <v>2544144</v>
      </c>
      <c r="N10" s="30">
        <v>7611301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15555299</v>
      </c>
      <c r="X10" s="30">
        <v>15827634</v>
      </c>
      <c r="Y10" s="30">
        <v>-272335</v>
      </c>
      <c r="Z10" s="31">
        <v>-1.72</v>
      </c>
      <c r="AA10" s="32">
        <v>31655265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5220541</v>
      </c>
      <c r="D12" s="6">
        <v>0</v>
      </c>
      <c r="E12" s="7">
        <v>4798300</v>
      </c>
      <c r="F12" s="8">
        <v>4798300</v>
      </c>
      <c r="G12" s="8">
        <v>263074</v>
      </c>
      <c r="H12" s="8">
        <v>271596</v>
      </c>
      <c r="I12" s="8">
        <v>271889</v>
      </c>
      <c r="J12" s="8">
        <v>806559</v>
      </c>
      <c r="K12" s="8">
        <v>293697</v>
      </c>
      <c r="L12" s="8">
        <v>297456</v>
      </c>
      <c r="M12" s="8">
        <v>259681</v>
      </c>
      <c r="N12" s="8">
        <v>850834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1657393</v>
      </c>
      <c r="X12" s="8">
        <v>2399394</v>
      </c>
      <c r="Y12" s="8">
        <v>-742001</v>
      </c>
      <c r="Z12" s="2">
        <v>-30.92</v>
      </c>
      <c r="AA12" s="6">
        <v>4798300</v>
      </c>
    </row>
    <row r="13" spans="1:27" ht="12.75">
      <c r="A13" s="27" t="s">
        <v>40</v>
      </c>
      <c r="B13" s="33"/>
      <c r="C13" s="6">
        <v>4487548</v>
      </c>
      <c r="D13" s="6">
        <v>0</v>
      </c>
      <c r="E13" s="7">
        <v>2000000</v>
      </c>
      <c r="F13" s="8">
        <v>2000000</v>
      </c>
      <c r="G13" s="8">
        <v>200747</v>
      </c>
      <c r="H13" s="8">
        <v>235115</v>
      </c>
      <c r="I13" s="8">
        <v>244351</v>
      </c>
      <c r="J13" s="8">
        <v>680213</v>
      </c>
      <c r="K13" s="8">
        <v>234460</v>
      </c>
      <c r="L13" s="8">
        <v>198058</v>
      </c>
      <c r="M13" s="8">
        <v>1196424</v>
      </c>
      <c r="N13" s="8">
        <v>1628942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2309155</v>
      </c>
      <c r="X13" s="8">
        <v>1000002</v>
      </c>
      <c r="Y13" s="8">
        <v>1309153</v>
      </c>
      <c r="Z13" s="2">
        <v>130.92</v>
      </c>
      <c r="AA13" s="6">
        <v>2000000</v>
      </c>
    </row>
    <row r="14" spans="1:27" ht="12.75">
      <c r="A14" s="27" t="s">
        <v>41</v>
      </c>
      <c r="B14" s="33"/>
      <c r="C14" s="6">
        <v>21553848</v>
      </c>
      <c r="D14" s="6">
        <v>0</v>
      </c>
      <c r="E14" s="7">
        <v>17669352</v>
      </c>
      <c r="F14" s="8">
        <v>17669352</v>
      </c>
      <c r="G14" s="8">
        <v>1967028</v>
      </c>
      <c r="H14" s="8">
        <v>2018669</v>
      </c>
      <c r="I14" s="8">
        <v>2031582</v>
      </c>
      <c r="J14" s="8">
        <v>6017279</v>
      </c>
      <c r="K14" s="8">
        <v>2077013</v>
      </c>
      <c r="L14" s="8">
        <v>2141874</v>
      </c>
      <c r="M14" s="8">
        <v>2208568</v>
      </c>
      <c r="N14" s="8">
        <v>6427455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12444734</v>
      </c>
      <c r="X14" s="8">
        <v>8834676</v>
      </c>
      <c r="Y14" s="8">
        <v>3610058</v>
      </c>
      <c r="Z14" s="2">
        <v>40.86</v>
      </c>
      <c r="AA14" s="6">
        <v>17669352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49862407</v>
      </c>
      <c r="D16" s="6">
        <v>0</v>
      </c>
      <c r="E16" s="7">
        <v>45920000</v>
      </c>
      <c r="F16" s="8">
        <v>45920000</v>
      </c>
      <c r="G16" s="8">
        <v>17261</v>
      </c>
      <c r="H16" s="8">
        <v>37867</v>
      </c>
      <c r="I16" s="8">
        <v>43425</v>
      </c>
      <c r="J16" s="8">
        <v>98553</v>
      </c>
      <c r="K16" s="8">
        <v>31182</v>
      </c>
      <c r="L16" s="8">
        <v>13408</v>
      </c>
      <c r="M16" s="8">
        <v>6144</v>
      </c>
      <c r="N16" s="8">
        <v>50734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149287</v>
      </c>
      <c r="X16" s="8">
        <v>22960002</v>
      </c>
      <c r="Y16" s="8">
        <v>-22810715</v>
      </c>
      <c r="Z16" s="2">
        <v>-99.35</v>
      </c>
      <c r="AA16" s="6">
        <v>45920000</v>
      </c>
    </row>
    <row r="17" spans="1:27" ht="12.75">
      <c r="A17" s="27" t="s">
        <v>44</v>
      </c>
      <c r="B17" s="33"/>
      <c r="C17" s="6">
        <v>29165</v>
      </c>
      <c r="D17" s="6">
        <v>0</v>
      </c>
      <c r="E17" s="7">
        <v>25000</v>
      </c>
      <c r="F17" s="8">
        <v>25000</v>
      </c>
      <c r="G17" s="8">
        <v>2036</v>
      </c>
      <c r="H17" s="8">
        <v>2192</v>
      </c>
      <c r="I17" s="8">
        <v>1690</v>
      </c>
      <c r="J17" s="8">
        <v>5918</v>
      </c>
      <c r="K17" s="8">
        <v>5604</v>
      </c>
      <c r="L17" s="8">
        <v>740</v>
      </c>
      <c r="M17" s="8">
        <v>1536</v>
      </c>
      <c r="N17" s="8">
        <v>7880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13798</v>
      </c>
      <c r="X17" s="8">
        <v>12498</v>
      </c>
      <c r="Y17" s="8">
        <v>1300</v>
      </c>
      <c r="Z17" s="2">
        <v>10.4</v>
      </c>
      <c r="AA17" s="6">
        <v>25000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116357815</v>
      </c>
      <c r="D19" s="6">
        <v>0</v>
      </c>
      <c r="E19" s="7">
        <v>131121579</v>
      </c>
      <c r="F19" s="8">
        <v>131121579</v>
      </c>
      <c r="G19" s="8">
        <v>53225000</v>
      </c>
      <c r="H19" s="8">
        <v>0</v>
      </c>
      <c r="I19" s="8">
        <v>0</v>
      </c>
      <c r="J19" s="8">
        <v>53225000</v>
      </c>
      <c r="K19" s="8">
        <v>0</v>
      </c>
      <c r="L19" s="8">
        <v>0</v>
      </c>
      <c r="M19" s="8">
        <v>34858016</v>
      </c>
      <c r="N19" s="8">
        <v>34858016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88083016</v>
      </c>
      <c r="X19" s="8">
        <v>68060790</v>
      </c>
      <c r="Y19" s="8">
        <v>20022226</v>
      </c>
      <c r="Z19" s="2">
        <v>29.42</v>
      </c>
      <c r="AA19" s="6">
        <v>131121579</v>
      </c>
    </row>
    <row r="20" spans="1:27" ht="12.75">
      <c r="A20" s="27" t="s">
        <v>47</v>
      </c>
      <c r="B20" s="33"/>
      <c r="C20" s="6">
        <v>4132510</v>
      </c>
      <c r="D20" s="6">
        <v>0</v>
      </c>
      <c r="E20" s="7">
        <v>2864200</v>
      </c>
      <c r="F20" s="30">
        <v>2864200</v>
      </c>
      <c r="G20" s="30">
        <v>517773</v>
      </c>
      <c r="H20" s="30">
        <v>387854</v>
      </c>
      <c r="I20" s="30">
        <v>317274</v>
      </c>
      <c r="J20" s="30">
        <v>1222901</v>
      </c>
      <c r="K20" s="30">
        <v>1906419</v>
      </c>
      <c r="L20" s="30">
        <v>1013941</v>
      </c>
      <c r="M20" s="30">
        <v>169402</v>
      </c>
      <c r="N20" s="30">
        <v>3089762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4312663</v>
      </c>
      <c r="X20" s="30">
        <v>1431858</v>
      </c>
      <c r="Y20" s="30">
        <v>2880805</v>
      </c>
      <c r="Z20" s="31">
        <v>201.19</v>
      </c>
      <c r="AA20" s="32">
        <v>2864200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731327097</v>
      </c>
      <c r="D22" s="37">
        <f>SUM(D5:D21)</f>
        <v>0</v>
      </c>
      <c r="E22" s="38">
        <f t="shared" si="0"/>
        <v>794958682</v>
      </c>
      <c r="F22" s="39">
        <f t="shared" si="0"/>
        <v>794958682</v>
      </c>
      <c r="G22" s="39">
        <f t="shared" si="0"/>
        <v>107812648</v>
      </c>
      <c r="H22" s="39">
        <f t="shared" si="0"/>
        <v>56183751</v>
      </c>
      <c r="I22" s="39">
        <f t="shared" si="0"/>
        <v>57392079</v>
      </c>
      <c r="J22" s="39">
        <f t="shared" si="0"/>
        <v>221388478</v>
      </c>
      <c r="K22" s="39">
        <f t="shared" si="0"/>
        <v>48874959</v>
      </c>
      <c r="L22" s="39">
        <f t="shared" si="0"/>
        <v>53901437</v>
      </c>
      <c r="M22" s="39">
        <f t="shared" si="0"/>
        <v>85174972</v>
      </c>
      <c r="N22" s="39">
        <f t="shared" si="0"/>
        <v>187951368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409339846</v>
      </c>
      <c r="X22" s="39">
        <f t="shared" si="0"/>
        <v>399979350</v>
      </c>
      <c r="Y22" s="39">
        <f t="shared" si="0"/>
        <v>9360496</v>
      </c>
      <c r="Z22" s="40">
        <f>+IF(X22&lt;&gt;0,+(Y22/X22)*100,0)</f>
        <v>2.3402448151385817</v>
      </c>
      <c r="AA22" s="37">
        <f>SUM(AA5:AA21)</f>
        <v>794958682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128952433</v>
      </c>
      <c r="D25" s="6">
        <v>0</v>
      </c>
      <c r="E25" s="7">
        <v>196166190</v>
      </c>
      <c r="F25" s="8">
        <v>196166190</v>
      </c>
      <c r="G25" s="8">
        <v>13307109</v>
      </c>
      <c r="H25" s="8">
        <v>13286237</v>
      </c>
      <c r="I25" s="8">
        <v>15559492</v>
      </c>
      <c r="J25" s="8">
        <v>42152838</v>
      </c>
      <c r="K25" s="8">
        <v>14086977</v>
      </c>
      <c r="L25" s="8">
        <v>14000692</v>
      </c>
      <c r="M25" s="8">
        <v>14305199</v>
      </c>
      <c r="N25" s="8">
        <v>42392868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84545706</v>
      </c>
      <c r="X25" s="8">
        <v>97583244</v>
      </c>
      <c r="Y25" s="8">
        <v>-13037538</v>
      </c>
      <c r="Z25" s="2">
        <v>-13.36</v>
      </c>
      <c r="AA25" s="6">
        <v>196166190</v>
      </c>
    </row>
    <row r="26" spans="1:27" ht="12.75">
      <c r="A26" s="29" t="s">
        <v>52</v>
      </c>
      <c r="B26" s="28"/>
      <c r="C26" s="6">
        <v>10666066</v>
      </c>
      <c r="D26" s="6">
        <v>0</v>
      </c>
      <c r="E26" s="7">
        <v>12091333</v>
      </c>
      <c r="F26" s="8">
        <v>12091333</v>
      </c>
      <c r="G26" s="8">
        <v>890879</v>
      </c>
      <c r="H26" s="8">
        <v>890879</v>
      </c>
      <c r="I26" s="8">
        <v>890879</v>
      </c>
      <c r="J26" s="8">
        <v>2672637</v>
      </c>
      <c r="K26" s="8">
        <v>890879</v>
      </c>
      <c r="L26" s="8">
        <v>890879</v>
      </c>
      <c r="M26" s="8">
        <v>890879</v>
      </c>
      <c r="N26" s="8">
        <v>2672637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5345274</v>
      </c>
      <c r="X26" s="8">
        <v>6045666</v>
      </c>
      <c r="Y26" s="8">
        <v>-700392</v>
      </c>
      <c r="Z26" s="2">
        <v>-11.59</v>
      </c>
      <c r="AA26" s="6">
        <v>12091333</v>
      </c>
    </row>
    <row r="27" spans="1:27" ht="12.75">
      <c r="A27" s="29" t="s">
        <v>53</v>
      </c>
      <c r="B27" s="28"/>
      <c r="C27" s="6">
        <v>144276592</v>
      </c>
      <c r="D27" s="6">
        <v>0</v>
      </c>
      <c r="E27" s="7">
        <v>137910270</v>
      </c>
      <c r="F27" s="8">
        <v>137910270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17258316</v>
      </c>
      <c r="M27" s="8">
        <v>0</v>
      </c>
      <c r="N27" s="8">
        <v>17258316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17258316</v>
      </c>
      <c r="X27" s="8">
        <v>68955138</v>
      </c>
      <c r="Y27" s="8">
        <v>-51696822</v>
      </c>
      <c r="Z27" s="2">
        <v>-74.97</v>
      </c>
      <c r="AA27" s="6">
        <v>137910270</v>
      </c>
    </row>
    <row r="28" spans="1:27" ht="12.75">
      <c r="A28" s="29" t="s">
        <v>54</v>
      </c>
      <c r="B28" s="28"/>
      <c r="C28" s="6">
        <v>8397106</v>
      </c>
      <c r="D28" s="6">
        <v>0</v>
      </c>
      <c r="E28" s="7">
        <v>38768274</v>
      </c>
      <c r="F28" s="8">
        <v>38768274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1212</v>
      </c>
      <c r="M28" s="8">
        <v>0</v>
      </c>
      <c r="N28" s="8">
        <v>1212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1212</v>
      </c>
      <c r="X28" s="8">
        <v>19384140</v>
      </c>
      <c r="Y28" s="8">
        <v>-19382928</v>
      </c>
      <c r="Z28" s="2">
        <v>-99.99</v>
      </c>
      <c r="AA28" s="6">
        <v>38768274</v>
      </c>
    </row>
    <row r="29" spans="1:27" ht="12.75">
      <c r="A29" s="29" t="s">
        <v>55</v>
      </c>
      <c r="B29" s="28"/>
      <c r="C29" s="6">
        <v>10716156</v>
      </c>
      <c r="D29" s="6">
        <v>0</v>
      </c>
      <c r="E29" s="7">
        <v>9711200</v>
      </c>
      <c r="F29" s="8">
        <v>9711200</v>
      </c>
      <c r="G29" s="8">
        <v>0</v>
      </c>
      <c r="H29" s="8">
        <v>853928</v>
      </c>
      <c r="I29" s="8">
        <v>409927</v>
      </c>
      <c r="J29" s="8">
        <v>1263855</v>
      </c>
      <c r="K29" s="8">
        <v>423591</v>
      </c>
      <c r="L29" s="8">
        <v>409927</v>
      </c>
      <c r="M29" s="8">
        <v>0</v>
      </c>
      <c r="N29" s="8">
        <v>833518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2097373</v>
      </c>
      <c r="X29" s="8">
        <v>4855602</v>
      </c>
      <c r="Y29" s="8">
        <v>-2758229</v>
      </c>
      <c r="Z29" s="2">
        <v>-56.81</v>
      </c>
      <c r="AA29" s="6">
        <v>9711200</v>
      </c>
    </row>
    <row r="30" spans="1:27" ht="12.75">
      <c r="A30" s="29" t="s">
        <v>56</v>
      </c>
      <c r="B30" s="28"/>
      <c r="C30" s="6">
        <v>271447209</v>
      </c>
      <c r="D30" s="6">
        <v>0</v>
      </c>
      <c r="E30" s="7">
        <v>296075022</v>
      </c>
      <c r="F30" s="8">
        <v>296075022</v>
      </c>
      <c r="G30" s="8">
        <v>2622580</v>
      </c>
      <c r="H30" s="8">
        <v>64902322</v>
      </c>
      <c r="I30" s="8">
        <v>8351654</v>
      </c>
      <c r="J30" s="8">
        <v>75876556</v>
      </c>
      <c r="K30" s="8">
        <v>44122165</v>
      </c>
      <c r="L30" s="8">
        <v>6347214</v>
      </c>
      <c r="M30" s="8">
        <v>25401810</v>
      </c>
      <c r="N30" s="8">
        <v>75871189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151747745</v>
      </c>
      <c r="X30" s="8">
        <v>148037514</v>
      </c>
      <c r="Y30" s="8">
        <v>3710231</v>
      </c>
      <c r="Z30" s="2">
        <v>2.51</v>
      </c>
      <c r="AA30" s="6">
        <v>296075022</v>
      </c>
    </row>
    <row r="31" spans="1:27" ht="12.75">
      <c r="A31" s="29" t="s">
        <v>57</v>
      </c>
      <c r="B31" s="28"/>
      <c r="C31" s="6">
        <v>14910410</v>
      </c>
      <c r="D31" s="6">
        <v>0</v>
      </c>
      <c r="E31" s="7">
        <v>22443066</v>
      </c>
      <c r="F31" s="8">
        <v>22443066</v>
      </c>
      <c r="G31" s="8">
        <v>900688</v>
      </c>
      <c r="H31" s="8">
        <v>862807</v>
      </c>
      <c r="I31" s="8">
        <v>1041287</v>
      </c>
      <c r="J31" s="8">
        <v>2804782</v>
      </c>
      <c r="K31" s="8">
        <v>929473</v>
      </c>
      <c r="L31" s="8">
        <v>1216786</v>
      </c>
      <c r="M31" s="8">
        <v>888102</v>
      </c>
      <c r="N31" s="8">
        <v>3034361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5839143</v>
      </c>
      <c r="X31" s="8">
        <v>11221530</v>
      </c>
      <c r="Y31" s="8">
        <v>-5382387</v>
      </c>
      <c r="Z31" s="2">
        <v>-47.96</v>
      </c>
      <c r="AA31" s="6">
        <v>22443066</v>
      </c>
    </row>
    <row r="32" spans="1:27" ht="12.75">
      <c r="A32" s="29" t="s">
        <v>58</v>
      </c>
      <c r="B32" s="28"/>
      <c r="C32" s="6">
        <v>67666196</v>
      </c>
      <c r="D32" s="6">
        <v>0</v>
      </c>
      <c r="E32" s="7">
        <v>55340558</v>
      </c>
      <c r="F32" s="8">
        <v>55340558</v>
      </c>
      <c r="G32" s="8">
        <v>396073</v>
      </c>
      <c r="H32" s="8">
        <v>3912209</v>
      </c>
      <c r="I32" s="8">
        <v>6667691</v>
      </c>
      <c r="J32" s="8">
        <v>10975973</v>
      </c>
      <c r="K32" s="8">
        <v>4362943</v>
      </c>
      <c r="L32" s="8">
        <v>1708705</v>
      </c>
      <c r="M32" s="8">
        <v>5768497</v>
      </c>
      <c r="N32" s="8">
        <v>11840145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22816118</v>
      </c>
      <c r="X32" s="8">
        <v>27670278</v>
      </c>
      <c r="Y32" s="8">
        <v>-4854160</v>
      </c>
      <c r="Z32" s="2">
        <v>-17.54</v>
      </c>
      <c r="AA32" s="6">
        <v>55340558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28198561</v>
      </c>
      <c r="D34" s="6">
        <v>0</v>
      </c>
      <c r="E34" s="7">
        <v>48825421</v>
      </c>
      <c r="F34" s="8">
        <v>48825421</v>
      </c>
      <c r="G34" s="8">
        <v>3225668</v>
      </c>
      <c r="H34" s="8">
        <v>3018349</v>
      </c>
      <c r="I34" s="8">
        <v>2135936</v>
      </c>
      <c r="J34" s="8">
        <v>8379953</v>
      </c>
      <c r="K34" s="8">
        <v>5940574</v>
      </c>
      <c r="L34" s="8">
        <v>4412553</v>
      </c>
      <c r="M34" s="8">
        <v>3866079</v>
      </c>
      <c r="N34" s="8">
        <v>14219206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22599159</v>
      </c>
      <c r="X34" s="8">
        <v>24397560</v>
      </c>
      <c r="Y34" s="8">
        <v>-1798401</v>
      </c>
      <c r="Z34" s="2">
        <v>-7.37</v>
      </c>
      <c r="AA34" s="6">
        <v>48825421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685230729</v>
      </c>
      <c r="D36" s="37">
        <f>SUM(D25:D35)</f>
        <v>0</v>
      </c>
      <c r="E36" s="38">
        <f t="shared" si="1"/>
        <v>817331334</v>
      </c>
      <c r="F36" s="39">
        <f t="shared" si="1"/>
        <v>817331334</v>
      </c>
      <c r="G36" s="39">
        <f t="shared" si="1"/>
        <v>21342997</v>
      </c>
      <c r="H36" s="39">
        <f t="shared" si="1"/>
        <v>87726731</v>
      </c>
      <c r="I36" s="39">
        <f t="shared" si="1"/>
        <v>35056866</v>
      </c>
      <c r="J36" s="39">
        <f t="shared" si="1"/>
        <v>144126594</v>
      </c>
      <c r="K36" s="39">
        <f t="shared" si="1"/>
        <v>70756602</v>
      </c>
      <c r="L36" s="39">
        <f t="shared" si="1"/>
        <v>46246284</v>
      </c>
      <c r="M36" s="39">
        <f t="shared" si="1"/>
        <v>51120566</v>
      </c>
      <c r="N36" s="39">
        <f t="shared" si="1"/>
        <v>168123452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312250046</v>
      </c>
      <c r="X36" s="39">
        <f t="shared" si="1"/>
        <v>408150672</v>
      </c>
      <c r="Y36" s="39">
        <f t="shared" si="1"/>
        <v>-95900626</v>
      </c>
      <c r="Z36" s="40">
        <f>+IF(X36&lt;&gt;0,+(Y36/X36)*100,0)</f>
        <v>-23.496378317858067</v>
      </c>
      <c r="AA36" s="37">
        <f>SUM(AA25:AA35)</f>
        <v>817331334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46096368</v>
      </c>
      <c r="D38" s="50">
        <f>+D22-D36</f>
        <v>0</v>
      </c>
      <c r="E38" s="51">
        <f t="shared" si="2"/>
        <v>-22372652</v>
      </c>
      <c r="F38" s="52">
        <f t="shared" si="2"/>
        <v>-22372652</v>
      </c>
      <c r="G38" s="52">
        <f t="shared" si="2"/>
        <v>86469651</v>
      </c>
      <c r="H38" s="52">
        <f t="shared" si="2"/>
        <v>-31542980</v>
      </c>
      <c r="I38" s="52">
        <f t="shared" si="2"/>
        <v>22335213</v>
      </c>
      <c r="J38" s="52">
        <f t="shared" si="2"/>
        <v>77261884</v>
      </c>
      <c r="K38" s="52">
        <f t="shared" si="2"/>
        <v>-21881643</v>
      </c>
      <c r="L38" s="52">
        <f t="shared" si="2"/>
        <v>7655153</v>
      </c>
      <c r="M38" s="52">
        <f t="shared" si="2"/>
        <v>34054406</v>
      </c>
      <c r="N38" s="52">
        <f t="shared" si="2"/>
        <v>19827916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97089800</v>
      </c>
      <c r="X38" s="52">
        <f>IF(F22=F36,0,X22-X36)</f>
        <v>-8171322</v>
      </c>
      <c r="Y38" s="52">
        <f t="shared" si="2"/>
        <v>105261122</v>
      </c>
      <c r="Z38" s="53">
        <f>+IF(X38&lt;&gt;0,+(Y38/X38)*100,0)</f>
        <v>-1288.1773842714802</v>
      </c>
      <c r="AA38" s="50">
        <f>+AA22-AA36</f>
        <v>-22372652</v>
      </c>
    </row>
    <row r="39" spans="1:27" ht="12.75">
      <c r="A39" s="27" t="s">
        <v>64</v>
      </c>
      <c r="B39" s="33"/>
      <c r="C39" s="6">
        <v>76082853</v>
      </c>
      <c r="D39" s="6">
        <v>0</v>
      </c>
      <c r="E39" s="7">
        <v>76565200</v>
      </c>
      <c r="F39" s="8">
        <v>76565200</v>
      </c>
      <c r="G39" s="8">
        <v>21875000</v>
      </c>
      <c r="H39" s="8">
        <v>0</v>
      </c>
      <c r="I39" s="8">
        <v>0</v>
      </c>
      <c r="J39" s="8">
        <v>21875000</v>
      </c>
      <c r="K39" s="8">
        <v>0</v>
      </c>
      <c r="L39" s="8">
        <v>0</v>
      </c>
      <c r="M39" s="8">
        <v>14697801</v>
      </c>
      <c r="N39" s="8">
        <v>14697801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36572801</v>
      </c>
      <c r="X39" s="8">
        <v>35282598</v>
      </c>
      <c r="Y39" s="8">
        <v>1290203</v>
      </c>
      <c r="Z39" s="2">
        <v>3.66</v>
      </c>
      <c r="AA39" s="6">
        <v>76565200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122179221</v>
      </c>
      <c r="D42" s="59">
        <f>SUM(D38:D41)</f>
        <v>0</v>
      </c>
      <c r="E42" s="60">
        <f t="shared" si="3"/>
        <v>54192548</v>
      </c>
      <c r="F42" s="61">
        <f t="shared" si="3"/>
        <v>54192548</v>
      </c>
      <c r="G42" s="61">
        <f t="shared" si="3"/>
        <v>108344651</v>
      </c>
      <c r="H42" s="61">
        <f t="shared" si="3"/>
        <v>-31542980</v>
      </c>
      <c r="I42" s="61">
        <f t="shared" si="3"/>
        <v>22335213</v>
      </c>
      <c r="J42" s="61">
        <f t="shared" si="3"/>
        <v>99136884</v>
      </c>
      <c r="K42" s="61">
        <f t="shared" si="3"/>
        <v>-21881643</v>
      </c>
      <c r="L42" s="61">
        <f t="shared" si="3"/>
        <v>7655153</v>
      </c>
      <c r="M42" s="61">
        <f t="shared" si="3"/>
        <v>48752207</v>
      </c>
      <c r="N42" s="61">
        <f t="shared" si="3"/>
        <v>34525717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133662601</v>
      </c>
      <c r="X42" s="61">
        <f t="shared" si="3"/>
        <v>27111276</v>
      </c>
      <c r="Y42" s="61">
        <f t="shared" si="3"/>
        <v>106551325</v>
      </c>
      <c r="Z42" s="62">
        <f>+IF(X42&lt;&gt;0,+(Y42/X42)*100,0)</f>
        <v>393.0147920739695</v>
      </c>
      <c r="AA42" s="59">
        <f>SUM(AA38:AA41)</f>
        <v>54192548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122179221</v>
      </c>
      <c r="D44" s="67">
        <f>+D42-D43</f>
        <v>0</v>
      </c>
      <c r="E44" s="68">
        <f t="shared" si="4"/>
        <v>54192548</v>
      </c>
      <c r="F44" s="69">
        <f t="shared" si="4"/>
        <v>54192548</v>
      </c>
      <c r="G44" s="69">
        <f t="shared" si="4"/>
        <v>108344651</v>
      </c>
      <c r="H44" s="69">
        <f t="shared" si="4"/>
        <v>-31542980</v>
      </c>
      <c r="I44" s="69">
        <f t="shared" si="4"/>
        <v>22335213</v>
      </c>
      <c r="J44" s="69">
        <f t="shared" si="4"/>
        <v>99136884</v>
      </c>
      <c r="K44" s="69">
        <f t="shared" si="4"/>
        <v>-21881643</v>
      </c>
      <c r="L44" s="69">
        <f t="shared" si="4"/>
        <v>7655153</v>
      </c>
      <c r="M44" s="69">
        <f t="shared" si="4"/>
        <v>48752207</v>
      </c>
      <c r="N44" s="69">
        <f t="shared" si="4"/>
        <v>34525717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133662601</v>
      </c>
      <c r="X44" s="69">
        <f t="shared" si="4"/>
        <v>27111276</v>
      </c>
      <c r="Y44" s="69">
        <f t="shared" si="4"/>
        <v>106551325</v>
      </c>
      <c r="Z44" s="70">
        <f>+IF(X44&lt;&gt;0,+(Y44/X44)*100,0)</f>
        <v>393.0147920739695</v>
      </c>
      <c r="AA44" s="67">
        <f>+AA42-AA43</f>
        <v>54192548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122179221</v>
      </c>
      <c r="D46" s="59">
        <f>SUM(D44:D45)</f>
        <v>0</v>
      </c>
      <c r="E46" s="60">
        <f t="shared" si="5"/>
        <v>54192548</v>
      </c>
      <c r="F46" s="61">
        <f t="shared" si="5"/>
        <v>54192548</v>
      </c>
      <c r="G46" s="61">
        <f t="shared" si="5"/>
        <v>108344651</v>
      </c>
      <c r="H46" s="61">
        <f t="shared" si="5"/>
        <v>-31542980</v>
      </c>
      <c r="I46" s="61">
        <f t="shared" si="5"/>
        <v>22335213</v>
      </c>
      <c r="J46" s="61">
        <f t="shared" si="5"/>
        <v>99136884</v>
      </c>
      <c r="K46" s="61">
        <f t="shared" si="5"/>
        <v>-21881643</v>
      </c>
      <c r="L46" s="61">
        <f t="shared" si="5"/>
        <v>7655153</v>
      </c>
      <c r="M46" s="61">
        <f t="shared" si="5"/>
        <v>48752207</v>
      </c>
      <c r="N46" s="61">
        <f t="shared" si="5"/>
        <v>34525717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133662601</v>
      </c>
      <c r="X46" s="61">
        <f t="shared" si="5"/>
        <v>27111276</v>
      </c>
      <c r="Y46" s="61">
        <f t="shared" si="5"/>
        <v>106551325</v>
      </c>
      <c r="Z46" s="62">
        <f>+IF(X46&lt;&gt;0,+(Y46/X46)*100,0)</f>
        <v>393.0147920739695</v>
      </c>
      <c r="AA46" s="59">
        <f>SUM(AA44:AA45)</f>
        <v>54192548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122179221</v>
      </c>
      <c r="D48" s="75">
        <f>SUM(D46:D47)</f>
        <v>0</v>
      </c>
      <c r="E48" s="76">
        <f t="shared" si="6"/>
        <v>54192548</v>
      </c>
      <c r="F48" s="77">
        <f t="shared" si="6"/>
        <v>54192548</v>
      </c>
      <c r="G48" s="77">
        <f t="shared" si="6"/>
        <v>108344651</v>
      </c>
      <c r="H48" s="78">
        <f t="shared" si="6"/>
        <v>-31542980</v>
      </c>
      <c r="I48" s="78">
        <f t="shared" si="6"/>
        <v>22335213</v>
      </c>
      <c r="J48" s="78">
        <f t="shared" si="6"/>
        <v>99136884</v>
      </c>
      <c r="K48" s="78">
        <f t="shared" si="6"/>
        <v>-21881643</v>
      </c>
      <c r="L48" s="78">
        <f t="shared" si="6"/>
        <v>7655153</v>
      </c>
      <c r="M48" s="77">
        <f t="shared" si="6"/>
        <v>48752207</v>
      </c>
      <c r="N48" s="77">
        <f t="shared" si="6"/>
        <v>34525717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133662601</v>
      </c>
      <c r="X48" s="78">
        <f t="shared" si="6"/>
        <v>27111276</v>
      </c>
      <c r="Y48" s="78">
        <f t="shared" si="6"/>
        <v>106551325</v>
      </c>
      <c r="Z48" s="79">
        <f>+IF(X48&lt;&gt;0,+(Y48/X48)*100,0)</f>
        <v>393.0147920739695</v>
      </c>
      <c r="AA48" s="80">
        <f>SUM(AA46:AA47)</f>
        <v>54192548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79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358207</v>
      </c>
      <c r="D12" s="6">
        <v>0</v>
      </c>
      <c r="E12" s="7">
        <v>489788</v>
      </c>
      <c r="F12" s="8">
        <v>489788</v>
      </c>
      <c r="G12" s="8">
        <v>18509</v>
      </c>
      <c r="H12" s="8">
        <v>37777</v>
      </c>
      <c r="I12" s="8">
        <v>30665</v>
      </c>
      <c r="J12" s="8">
        <v>86951</v>
      </c>
      <c r="K12" s="8">
        <v>49620</v>
      </c>
      <c r="L12" s="8">
        <v>64803</v>
      </c>
      <c r="M12" s="8">
        <v>-6514</v>
      </c>
      <c r="N12" s="8">
        <v>107909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194860</v>
      </c>
      <c r="X12" s="8">
        <v>244890</v>
      </c>
      <c r="Y12" s="8">
        <v>-50030</v>
      </c>
      <c r="Z12" s="2">
        <v>-20.43</v>
      </c>
      <c r="AA12" s="6">
        <v>489788</v>
      </c>
    </row>
    <row r="13" spans="1:27" ht="12.75">
      <c r="A13" s="27" t="s">
        <v>40</v>
      </c>
      <c r="B13" s="33"/>
      <c r="C13" s="6">
        <v>2835809</v>
      </c>
      <c r="D13" s="6">
        <v>0</v>
      </c>
      <c r="E13" s="7">
        <v>1679991</v>
      </c>
      <c r="F13" s="8">
        <v>1679991</v>
      </c>
      <c r="G13" s="8">
        <v>137073</v>
      </c>
      <c r="H13" s="8">
        <v>376391</v>
      </c>
      <c r="I13" s="8">
        <v>325934</v>
      </c>
      <c r="J13" s="8">
        <v>839398</v>
      </c>
      <c r="K13" s="8">
        <v>231701</v>
      </c>
      <c r="L13" s="8">
        <v>7981</v>
      </c>
      <c r="M13" s="8">
        <v>109992</v>
      </c>
      <c r="N13" s="8">
        <v>349674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1189072</v>
      </c>
      <c r="X13" s="8">
        <v>840000</v>
      </c>
      <c r="Y13" s="8">
        <v>349072</v>
      </c>
      <c r="Z13" s="2">
        <v>41.56</v>
      </c>
      <c r="AA13" s="6">
        <v>1679991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2255000</v>
      </c>
      <c r="D17" s="6">
        <v>0</v>
      </c>
      <c r="E17" s="7">
        <v>1500000</v>
      </c>
      <c r="F17" s="8">
        <v>1500000</v>
      </c>
      <c r="G17" s="8">
        <v>15000</v>
      </c>
      <c r="H17" s="8">
        <v>0</v>
      </c>
      <c r="I17" s="8">
        <v>20000</v>
      </c>
      <c r="J17" s="8">
        <v>35000</v>
      </c>
      <c r="K17" s="8">
        <v>15000</v>
      </c>
      <c r="L17" s="8">
        <v>30000</v>
      </c>
      <c r="M17" s="8">
        <v>-20000</v>
      </c>
      <c r="N17" s="8">
        <v>25000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60000</v>
      </c>
      <c r="X17" s="8">
        <v>750000</v>
      </c>
      <c r="Y17" s="8">
        <v>-690000</v>
      </c>
      <c r="Z17" s="2">
        <v>-92</v>
      </c>
      <c r="AA17" s="6">
        <v>1500000</v>
      </c>
    </row>
    <row r="18" spans="1:27" ht="12.75">
      <c r="A18" s="29" t="s">
        <v>45</v>
      </c>
      <c r="B18" s="28"/>
      <c r="C18" s="6">
        <v>60726808</v>
      </c>
      <c r="D18" s="6">
        <v>0</v>
      </c>
      <c r="E18" s="7">
        <v>83198712</v>
      </c>
      <c r="F18" s="8">
        <v>83198712</v>
      </c>
      <c r="G18" s="8">
        <v>0</v>
      </c>
      <c r="H18" s="8">
        <v>5987752</v>
      </c>
      <c r="I18" s="8">
        <v>5626363</v>
      </c>
      <c r="J18" s="8">
        <v>11614115</v>
      </c>
      <c r="K18" s="8">
        <v>5122994</v>
      </c>
      <c r="L18" s="8">
        <v>0</v>
      </c>
      <c r="M18" s="8">
        <v>11418525</v>
      </c>
      <c r="N18" s="8">
        <v>16541519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28155634</v>
      </c>
      <c r="X18" s="8">
        <v>41599356</v>
      </c>
      <c r="Y18" s="8">
        <v>-13443722</v>
      </c>
      <c r="Z18" s="2">
        <v>-32.32</v>
      </c>
      <c r="AA18" s="6">
        <v>83198712</v>
      </c>
    </row>
    <row r="19" spans="1:27" ht="12.75">
      <c r="A19" s="27" t="s">
        <v>46</v>
      </c>
      <c r="B19" s="33"/>
      <c r="C19" s="6">
        <v>263244374</v>
      </c>
      <c r="D19" s="6">
        <v>0</v>
      </c>
      <c r="E19" s="7">
        <v>277241000</v>
      </c>
      <c r="F19" s="8">
        <v>277241000</v>
      </c>
      <c r="G19" s="8">
        <v>108121000</v>
      </c>
      <c r="H19" s="8">
        <v>7927800</v>
      </c>
      <c r="I19" s="8">
        <v>4083000</v>
      </c>
      <c r="J19" s="8">
        <v>120131800</v>
      </c>
      <c r="K19" s="8">
        <v>-1828200</v>
      </c>
      <c r="L19" s="8">
        <v>5097849</v>
      </c>
      <c r="M19" s="8">
        <v>86303080</v>
      </c>
      <c r="N19" s="8">
        <v>89572729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209704529</v>
      </c>
      <c r="X19" s="8">
        <v>138620502</v>
      </c>
      <c r="Y19" s="8">
        <v>71084027</v>
      </c>
      <c r="Z19" s="2">
        <v>51.28</v>
      </c>
      <c r="AA19" s="6">
        <v>277241000</v>
      </c>
    </row>
    <row r="20" spans="1:27" ht="12.75">
      <c r="A20" s="27" t="s">
        <v>47</v>
      </c>
      <c r="B20" s="33"/>
      <c r="C20" s="6">
        <v>22488498</v>
      </c>
      <c r="D20" s="6">
        <v>0</v>
      </c>
      <c r="E20" s="7">
        <v>11716819</v>
      </c>
      <c r="F20" s="30">
        <v>11716819</v>
      </c>
      <c r="G20" s="30">
        <v>459453</v>
      </c>
      <c r="H20" s="30">
        <v>1408878</v>
      </c>
      <c r="I20" s="30">
        <v>1083296</v>
      </c>
      <c r="J20" s="30">
        <v>2951627</v>
      </c>
      <c r="K20" s="30">
        <v>605501</v>
      </c>
      <c r="L20" s="30">
        <v>1996903</v>
      </c>
      <c r="M20" s="30">
        <v>1078840</v>
      </c>
      <c r="N20" s="30">
        <v>3681244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6632871</v>
      </c>
      <c r="X20" s="30">
        <v>5858412</v>
      </c>
      <c r="Y20" s="30">
        <v>774459</v>
      </c>
      <c r="Z20" s="31">
        <v>13.22</v>
      </c>
      <c r="AA20" s="32">
        <v>11716819</v>
      </c>
    </row>
    <row r="21" spans="1:27" ht="12.75">
      <c r="A21" s="27" t="s">
        <v>48</v>
      </c>
      <c r="B21" s="33"/>
      <c r="C21" s="6">
        <v>87741</v>
      </c>
      <c r="D21" s="6">
        <v>0</v>
      </c>
      <c r="E21" s="7">
        <v>140000</v>
      </c>
      <c r="F21" s="8">
        <v>140000</v>
      </c>
      <c r="G21" s="8">
        <v>0</v>
      </c>
      <c r="H21" s="8">
        <v>0</v>
      </c>
      <c r="I21" s="34">
        <v>0</v>
      </c>
      <c r="J21" s="8">
        <v>0</v>
      </c>
      <c r="K21" s="8">
        <v>63655</v>
      </c>
      <c r="L21" s="8">
        <v>0</v>
      </c>
      <c r="M21" s="8">
        <v>0</v>
      </c>
      <c r="N21" s="8">
        <v>63655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63655</v>
      </c>
      <c r="X21" s="8">
        <v>70002</v>
      </c>
      <c r="Y21" s="8">
        <v>-6347</v>
      </c>
      <c r="Z21" s="2">
        <v>-9.07</v>
      </c>
      <c r="AA21" s="6">
        <v>140000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351996437</v>
      </c>
      <c r="D22" s="37">
        <f>SUM(D5:D21)</f>
        <v>0</v>
      </c>
      <c r="E22" s="38">
        <f t="shared" si="0"/>
        <v>375966310</v>
      </c>
      <c r="F22" s="39">
        <f t="shared" si="0"/>
        <v>375966310</v>
      </c>
      <c r="G22" s="39">
        <f t="shared" si="0"/>
        <v>108751035</v>
      </c>
      <c r="H22" s="39">
        <f t="shared" si="0"/>
        <v>15738598</v>
      </c>
      <c r="I22" s="39">
        <f t="shared" si="0"/>
        <v>11169258</v>
      </c>
      <c r="J22" s="39">
        <f t="shared" si="0"/>
        <v>135658891</v>
      </c>
      <c r="K22" s="39">
        <f t="shared" si="0"/>
        <v>4260271</v>
      </c>
      <c r="L22" s="39">
        <f t="shared" si="0"/>
        <v>7197536</v>
      </c>
      <c r="M22" s="39">
        <f t="shared" si="0"/>
        <v>98883923</v>
      </c>
      <c r="N22" s="39">
        <f t="shared" si="0"/>
        <v>110341730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246000621</v>
      </c>
      <c r="X22" s="39">
        <f t="shared" si="0"/>
        <v>187983162</v>
      </c>
      <c r="Y22" s="39">
        <f t="shared" si="0"/>
        <v>58017459</v>
      </c>
      <c r="Z22" s="40">
        <f>+IF(X22&lt;&gt;0,+(Y22/X22)*100,0)</f>
        <v>30.863114750671127</v>
      </c>
      <c r="AA22" s="37">
        <f>SUM(AA5:AA21)</f>
        <v>375966310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255327151</v>
      </c>
      <c r="D25" s="6">
        <v>0</v>
      </c>
      <c r="E25" s="7">
        <v>252666465</v>
      </c>
      <c r="F25" s="8">
        <v>252666465</v>
      </c>
      <c r="G25" s="8">
        <v>19828856</v>
      </c>
      <c r="H25" s="8">
        <v>23158257</v>
      </c>
      <c r="I25" s="8">
        <v>23565869</v>
      </c>
      <c r="J25" s="8">
        <v>66552982</v>
      </c>
      <c r="K25" s="8">
        <v>21230577</v>
      </c>
      <c r="L25" s="8">
        <v>21622593</v>
      </c>
      <c r="M25" s="8">
        <v>21185880</v>
      </c>
      <c r="N25" s="8">
        <v>64039050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130592032</v>
      </c>
      <c r="X25" s="8">
        <v>126333282</v>
      </c>
      <c r="Y25" s="8">
        <v>4258750</v>
      </c>
      <c r="Z25" s="2">
        <v>3.37</v>
      </c>
      <c r="AA25" s="6">
        <v>252666465</v>
      </c>
    </row>
    <row r="26" spans="1:27" ht="12.75">
      <c r="A26" s="29" t="s">
        <v>52</v>
      </c>
      <c r="B26" s="28"/>
      <c r="C26" s="6">
        <v>12898449</v>
      </c>
      <c r="D26" s="6">
        <v>0</v>
      </c>
      <c r="E26" s="7">
        <v>14027821</v>
      </c>
      <c r="F26" s="8">
        <v>14027821</v>
      </c>
      <c r="G26" s="8">
        <v>1069319</v>
      </c>
      <c r="H26" s="8">
        <v>1057330</v>
      </c>
      <c r="I26" s="8">
        <v>1074270</v>
      </c>
      <c r="J26" s="8">
        <v>3200919</v>
      </c>
      <c r="K26" s="8">
        <v>1040646</v>
      </c>
      <c r="L26" s="8">
        <v>1094538</v>
      </c>
      <c r="M26" s="8">
        <v>1043234</v>
      </c>
      <c r="N26" s="8">
        <v>3178418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6379337</v>
      </c>
      <c r="X26" s="8">
        <v>7013910</v>
      </c>
      <c r="Y26" s="8">
        <v>-634573</v>
      </c>
      <c r="Z26" s="2">
        <v>-9.05</v>
      </c>
      <c r="AA26" s="6">
        <v>14027821</v>
      </c>
    </row>
    <row r="27" spans="1:27" ht="12.75">
      <c r="A27" s="29" t="s">
        <v>53</v>
      </c>
      <c r="B27" s="28"/>
      <c r="C27" s="6">
        <v>44584162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2.75">
      <c r="A28" s="29" t="s">
        <v>54</v>
      </c>
      <c r="B28" s="28"/>
      <c r="C28" s="6">
        <v>25865754</v>
      </c>
      <c r="D28" s="6">
        <v>0</v>
      </c>
      <c r="E28" s="7">
        <v>12099180</v>
      </c>
      <c r="F28" s="8">
        <v>12099180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6049590</v>
      </c>
      <c r="Y28" s="8">
        <v>-6049590</v>
      </c>
      <c r="Z28" s="2">
        <v>-100</v>
      </c>
      <c r="AA28" s="6">
        <v>12099180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7627837</v>
      </c>
      <c r="D31" s="6">
        <v>0</v>
      </c>
      <c r="E31" s="7">
        <v>7453792</v>
      </c>
      <c r="F31" s="8">
        <v>7453792</v>
      </c>
      <c r="G31" s="8">
        <v>371387</v>
      </c>
      <c r="H31" s="8">
        <v>872989</v>
      </c>
      <c r="I31" s="8">
        <v>955753</v>
      </c>
      <c r="J31" s="8">
        <v>2200129</v>
      </c>
      <c r="K31" s="8">
        <v>709876</v>
      </c>
      <c r="L31" s="8">
        <v>361910</v>
      </c>
      <c r="M31" s="8">
        <v>263984</v>
      </c>
      <c r="N31" s="8">
        <v>1335770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3535899</v>
      </c>
      <c r="X31" s="8">
        <v>3726894</v>
      </c>
      <c r="Y31" s="8">
        <v>-190995</v>
      </c>
      <c r="Z31" s="2">
        <v>-5.12</v>
      </c>
      <c r="AA31" s="6">
        <v>7453792</v>
      </c>
    </row>
    <row r="32" spans="1:27" ht="12.75">
      <c r="A32" s="29" t="s">
        <v>58</v>
      </c>
      <c r="B32" s="28"/>
      <c r="C32" s="6">
        <v>52004313</v>
      </c>
      <c r="D32" s="6">
        <v>0</v>
      </c>
      <c r="E32" s="7">
        <v>52816822</v>
      </c>
      <c r="F32" s="8">
        <v>52816822</v>
      </c>
      <c r="G32" s="8">
        <v>1507074</v>
      </c>
      <c r="H32" s="8">
        <v>2587806</v>
      </c>
      <c r="I32" s="8">
        <v>2302602</v>
      </c>
      <c r="J32" s="8">
        <v>6397482</v>
      </c>
      <c r="K32" s="8">
        <v>4358481</v>
      </c>
      <c r="L32" s="8">
        <v>3071012</v>
      </c>
      <c r="M32" s="8">
        <v>3168879</v>
      </c>
      <c r="N32" s="8">
        <v>10598372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16995854</v>
      </c>
      <c r="X32" s="8">
        <v>26408328</v>
      </c>
      <c r="Y32" s="8">
        <v>-9412474</v>
      </c>
      <c r="Z32" s="2">
        <v>-35.64</v>
      </c>
      <c r="AA32" s="6">
        <v>52816822</v>
      </c>
    </row>
    <row r="33" spans="1:27" ht="12.75">
      <c r="A33" s="29" t="s">
        <v>59</v>
      </c>
      <c r="B33" s="28"/>
      <c r="C33" s="6">
        <v>10625460</v>
      </c>
      <c r="D33" s="6">
        <v>0</v>
      </c>
      <c r="E33" s="7">
        <v>9287500</v>
      </c>
      <c r="F33" s="8">
        <v>9287500</v>
      </c>
      <c r="G33" s="8">
        <v>187985</v>
      </c>
      <c r="H33" s="8">
        <v>0</v>
      </c>
      <c r="I33" s="8">
        <v>1928728</v>
      </c>
      <c r="J33" s="8">
        <v>2116713</v>
      </c>
      <c r="K33" s="8">
        <v>194732</v>
      </c>
      <c r="L33" s="8">
        <v>2210464</v>
      </c>
      <c r="M33" s="8">
        <v>178678</v>
      </c>
      <c r="N33" s="8">
        <v>2583874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4700587</v>
      </c>
      <c r="X33" s="8">
        <v>4644000</v>
      </c>
      <c r="Y33" s="8">
        <v>56587</v>
      </c>
      <c r="Z33" s="2">
        <v>1.22</v>
      </c>
      <c r="AA33" s="6">
        <v>9287500</v>
      </c>
    </row>
    <row r="34" spans="1:27" ht="12.75">
      <c r="A34" s="29" t="s">
        <v>60</v>
      </c>
      <c r="B34" s="28"/>
      <c r="C34" s="6">
        <v>38511129</v>
      </c>
      <c r="D34" s="6">
        <v>0</v>
      </c>
      <c r="E34" s="7">
        <v>37859029</v>
      </c>
      <c r="F34" s="8">
        <v>37859029</v>
      </c>
      <c r="G34" s="8">
        <v>5714008</v>
      </c>
      <c r="H34" s="8">
        <v>3484856</v>
      </c>
      <c r="I34" s="8">
        <v>2358904</v>
      </c>
      <c r="J34" s="8">
        <v>11557768</v>
      </c>
      <c r="K34" s="8">
        <v>3485200</v>
      </c>
      <c r="L34" s="8">
        <v>3063272</v>
      </c>
      <c r="M34" s="8">
        <v>2964537</v>
      </c>
      <c r="N34" s="8">
        <v>9513009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21070777</v>
      </c>
      <c r="X34" s="8">
        <v>18929514</v>
      </c>
      <c r="Y34" s="8">
        <v>2141263</v>
      </c>
      <c r="Z34" s="2">
        <v>11.31</v>
      </c>
      <c r="AA34" s="6">
        <v>37859029</v>
      </c>
    </row>
    <row r="35" spans="1:27" ht="12.75">
      <c r="A35" s="27" t="s">
        <v>61</v>
      </c>
      <c r="B35" s="33"/>
      <c r="C35" s="6">
        <v>73884</v>
      </c>
      <c r="D35" s="6">
        <v>0</v>
      </c>
      <c r="E35" s="7">
        <v>40000</v>
      </c>
      <c r="F35" s="8">
        <v>40000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19998</v>
      </c>
      <c r="Y35" s="8">
        <v>-19998</v>
      </c>
      <c r="Z35" s="2">
        <v>-100</v>
      </c>
      <c r="AA35" s="6">
        <v>40000</v>
      </c>
    </row>
    <row r="36" spans="1:27" ht="12.75">
      <c r="A36" s="44" t="s">
        <v>62</v>
      </c>
      <c r="B36" s="36"/>
      <c r="C36" s="37">
        <f aca="true" t="shared" si="1" ref="C36:Y36">SUM(C25:C35)</f>
        <v>447518139</v>
      </c>
      <c r="D36" s="37">
        <f>SUM(D25:D35)</f>
        <v>0</v>
      </c>
      <c r="E36" s="38">
        <f t="shared" si="1"/>
        <v>386250609</v>
      </c>
      <c r="F36" s="39">
        <f t="shared" si="1"/>
        <v>386250609</v>
      </c>
      <c r="G36" s="39">
        <f t="shared" si="1"/>
        <v>28678629</v>
      </c>
      <c r="H36" s="39">
        <f t="shared" si="1"/>
        <v>31161238</v>
      </c>
      <c r="I36" s="39">
        <f t="shared" si="1"/>
        <v>32186126</v>
      </c>
      <c r="J36" s="39">
        <f t="shared" si="1"/>
        <v>92025993</v>
      </c>
      <c r="K36" s="39">
        <f t="shared" si="1"/>
        <v>31019512</v>
      </c>
      <c r="L36" s="39">
        <f t="shared" si="1"/>
        <v>31423789</v>
      </c>
      <c r="M36" s="39">
        <f t="shared" si="1"/>
        <v>28805192</v>
      </c>
      <c r="N36" s="39">
        <f t="shared" si="1"/>
        <v>91248493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183274486</v>
      </c>
      <c r="X36" s="39">
        <f t="shared" si="1"/>
        <v>193125516</v>
      </c>
      <c r="Y36" s="39">
        <f t="shared" si="1"/>
        <v>-9851030</v>
      </c>
      <c r="Z36" s="40">
        <f>+IF(X36&lt;&gt;0,+(Y36/X36)*100,0)</f>
        <v>-5.100843329267791</v>
      </c>
      <c r="AA36" s="37">
        <f>SUM(AA25:AA35)</f>
        <v>386250609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-95521702</v>
      </c>
      <c r="D38" s="50">
        <f>+D22-D36</f>
        <v>0</v>
      </c>
      <c r="E38" s="51">
        <f t="shared" si="2"/>
        <v>-10284299</v>
      </c>
      <c r="F38" s="52">
        <f t="shared" si="2"/>
        <v>-10284299</v>
      </c>
      <c r="G38" s="52">
        <f t="shared" si="2"/>
        <v>80072406</v>
      </c>
      <c r="H38" s="52">
        <f t="shared" si="2"/>
        <v>-15422640</v>
      </c>
      <c r="I38" s="52">
        <f t="shared" si="2"/>
        <v>-21016868</v>
      </c>
      <c r="J38" s="52">
        <f t="shared" si="2"/>
        <v>43632898</v>
      </c>
      <c r="K38" s="52">
        <f t="shared" si="2"/>
        <v>-26759241</v>
      </c>
      <c r="L38" s="52">
        <f t="shared" si="2"/>
        <v>-24226253</v>
      </c>
      <c r="M38" s="52">
        <f t="shared" si="2"/>
        <v>70078731</v>
      </c>
      <c r="N38" s="52">
        <f t="shared" si="2"/>
        <v>19093237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62726135</v>
      </c>
      <c r="X38" s="52">
        <f>IF(F22=F36,0,X22-X36)</f>
        <v>-5142354</v>
      </c>
      <c r="Y38" s="52">
        <f t="shared" si="2"/>
        <v>67868489</v>
      </c>
      <c r="Z38" s="53">
        <f>+IF(X38&lt;&gt;0,+(Y38/X38)*100,0)</f>
        <v>-1319.7941837531994</v>
      </c>
      <c r="AA38" s="50">
        <f>+AA22-AA36</f>
        <v>-10284299</v>
      </c>
    </row>
    <row r="39" spans="1:27" ht="12.75">
      <c r="A39" s="27" t="s">
        <v>64</v>
      </c>
      <c r="B39" s="33"/>
      <c r="C39" s="6">
        <v>6171000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-1705000</v>
      </c>
      <c r="J39" s="8">
        <v>-1705000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-1705000</v>
      </c>
      <c r="X39" s="8"/>
      <c r="Y39" s="8">
        <v>-1705000</v>
      </c>
      <c r="Z39" s="2">
        <v>0</v>
      </c>
      <c r="AA39" s="6">
        <v>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-89350702</v>
      </c>
      <c r="D42" s="59">
        <f>SUM(D38:D41)</f>
        <v>0</v>
      </c>
      <c r="E42" s="60">
        <f t="shared" si="3"/>
        <v>-10284299</v>
      </c>
      <c r="F42" s="61">
        <f t="shared" si="3"/>
        <v>-10284299</v>
      </c>
      <c r="G42" s="61">
        <f t="shared" si="3"/>
        <v>80072406</v>
      </c>
      <c r="H42" s="61">
        <f t="shared" si="3"/>
        <v>-15422640</v>
      </c>
      <c r="I42" s="61">
        <f t="shared" si="3"/>
        <v>-22721868</v>
      </c>
      <c r="J42" s="61">
        <f t="shared" si="3"/>
        <v>41927898</v>
      </c>
      <c r="K42" s="61">
        <f t="shared" si="3"/>
        <v>-26759241</v>
      </c>
      <c r="L42" s="61">
        <f t="shared" si="3"/>
        <v>-24226253</v>
      </c>
      <c r="M42" s="61">
        <f t="shared" si="3"/>
        <v>70078731</v>
      </c>
      <c r="N42" s="61">
        <f t="shared" si="3"/>
        <v>19093237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61021135</v>
      </c>
      <c r="X42" s="61">
        <f t="shared" si="3"/>
        <v>-5142354</v>
      </c>
      <c r="Y42" s="61">
        <f t="shared" si="3"/>
        <v>66163489</v>
      </c>
      <c r="Z42" s="62">
        <f>+IF(X42&lt;&gt;0,+(Y42/X42)*100,0)</f>
        <v>-1286.6381622113142</v>
      </c>
      <c r="AA42" s="59">
        <f>SUM(AA38:AA41)</f>
        <v>-10284299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-89350702</v>
      </c>
      <c r="D44" s="67">
        <f>+D42-D43</f>
        <v>0</v>
      </c>
      <c r="E44" s="68">
        <f t="shared" si="4"/>
        <v>-10284299</v>
      </c>
      <c r="F44" s="69">
        <f t="shared" si="4"/>
        <v>-10284299</v>
      </c>
      <c r="G44" s="69">
        <f t="shared" si="4"/>
        <v>80072406</v>
      </c>
      <c r="H44" s="69">
        <f t="shared" si="4"/>
        <v>-15422640</v>
      </c>
      <c r="I44" s="69">
        <f t="shared" si="4"/>
        <v>-22721868</v>
      </c>
      <c r="J44" s="69">
        <f t="shared" si="4"/>
        <v>41927898</v>
      </c>
      <c r="K44" s="69">
        <f t="shared" si="4"/>
        <v>-26759241</v>
      </c>
      <c r="L44" s="69">
        <f t="shared" si="4"/>
        <v>-24226253</v>
      </c>
      <c r="M44" s="69">
        <f t="shared" si="4"/>
        <v>70078731</v>
      </c>
      <c r="N44" s="69">
        <f t="shared" si="4"/>
        <v>19093237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61021135</v>
      </c>
      <c r="X44" s="69">
        <f t="shared" si="4"/>
        <v>-5142354</v>
      </c>
      <c r="Y44" s="69">
        <f t="shared" si="4"/>
        <v>66163489</v>
      </c>
      <c r="Z44" s="70">
        <f>+IF(X44&lt;&gt;0,+(Y44/X44)*100,0)</f>
        <v>-1286.6381622113142</v>
      </c>
      <c r="AA44" s="67">
        <f>+AA42-AA43</f>
        <v>-10284299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-89350702</v>
      </c>
      <c r="D46" s="59">
        <f>SUM(D44:D45)</f>
        <v>0</v>
      </c>
      <c r="E46" s="60">
        <f t="shared" si="5"/>
        <v>-10284299</v>
      </c>
      <c r="F46" s="61">
        <f t="shared" si="5"/>
        <v>-10284299</v>
      </c>
      <c r="G46" s="61">
        <f t="shared" si="5"/>
        <v>80072406</v>
      </c>
      <c r="H46" s="61">
        <f t="shared" si="5"/>
        <v>-15422640</v>
      </c>
      <c r="I46" s="61">
        <f t="shared" si="5"/>
        <v>-22721868</v>
      </c>
      <c r="J46" s="61">
        <f t="shared" si="5"/>
        <v>41927898</v>
      </c>
      <c r="K46" s="61">
        <f t="shared" si="5"/>
        <v>-26759241</v>
      </c>
      <c r="L46" s="61">
        <f t="shared" si="5"/>
        <v>-24226253</v>
      </c>
      <c r="M46" s="61">
        <f t="shared" si="5"/>
        <v>70078731</v>
      </c>
      <c r="N46" s="61">
        <f t="shared" si="5"/>
        <v>19093237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61021135</v>
      </c>
      <c r="X46" s="61">
        <f t="shared" si="5"/>
        <v>-5142354</v>
      </c>
      <c r="Y46" s="61">
        <f t="shared" si="5"/>
        <v>66163489</v>
      </c>
      <c r="Z46" s="62">
        <f>+IF(X46&lt;&gt;0,+(Y46/X46)*100,0)</f>
        <v>-1286.6381622113142</v>
      </c>
      <c r="AA46" s="59">
        <f>SUM(AA44:AA45)</f>
        <v>-10284299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-89350702</v>
      </c>
      <c r="D48" s="75">
        <f>SUM(D46:D47)</f>
        <v>0</v>
      </c>
      <c r="E48" s="76">
        <f t="shared" si="6"/>
        <v>-10284299</v>
      </c>
      <c r="F48" s="77">
        <f t="shared" si="6"/>
        <v>-10284299</v>
      </c>
      <c r="G48" s="77">
        <f t="shared" si="6"/>
        <v>80072406</v>
      </c>
      <c r="H48" s="78">
        <f t="shared" si="6"/>
        <v>-15422640</v>
      </c>
      <c r="I48" s="78">
        <f t="shared" si="6"/>
        <v>-22721868</v>
      </c>
      <c r="J48" s="78">
        <f t="shared" si="6"/>
        <v>41927898</v>
      </c>
      <c r="K48" s="78">
        <f t="shared" si="6"/>
        <v>-26759241</v>
      </c>
      <c r="L48" s="78">
        <f t="shared" si="6"/>
        <v>-24226253</v>
      </c>
      <c r="M48" s="77">
        <f t="shared" si="6"/>
        <v>70078731</v>
      </c>
      <c r="N48" s="77">
        <f t="shared" si="6"/>
        <v>19093237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61021135</v>
      </c>
      <c r="X48" s="78">
        <f t="shared" si="6"/>
        <v>-5142354</v>
      </c>
      <c r="Y48" s="78">
        <f t="shared" si="6"/>
        <v>66163489</v>
      </c>
      <c r="Z48" s="79">
        <f>+IF(X48&lt;&gt;0,+(Y48/X48)*100,0)</f>
        <v>-1286.6381622113142</v>
      </c>
      <c r="AA48" s="80">
        <f>SUM(AA46:AA47)</f>
        <v>-10284299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80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498821026</v>
      </c>
      <c r="D5" s="6">
        <v>0</v>
      </c>
      <c r="E5" s="7">
        <v>575190303</v>
      </c>
      <c r="F5" s="8">
        <v>575190303</v>
      </c>
      <c r="G5" s="8">
        <v>47489632</v>
      </c>
      <c r="H5" s="8">
        <v>48136572</v>
      </c>
      <c r="I5" s="8">
        <v>47984854</v>
      </c>
      <c r="J5" s="8">
        <v>143611058</v>
      </c>
      <c r="K5" s="8">
        <v>48143948</v>
      </c>
      <c r="L5" s="8">
        <v>47557427</v>
      </c>
      <c r="M5" s="8">
        <v>47895588</v>
      </c>
      <c r="N5" s="8">
        <v>143596963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287208021</v>
      </c>
      <c r="X5" s="8">
        <v>258412610</v>
      </c>
      <c r="Y5" s="8">
        <v>28795411</v>
      </c>
      <c r="Z5" s="2">
        <v>11.14</v>
      </c>
      <c r="AA5" s="6">
        <v>575190303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-2377725</v>
      </c>
      <c r="I6" s="8">
        <v>0</v>
      </c>
      <c r="J6" s="8">
        <v>-2377725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-2377725</v>
      </c>
      <c r="X6" s="8"/>
      <c r="Y6" s="8">
        <v>-2377725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863775566</v>
      </c>
      <c r="D7" s="6">
        <v>0</v>
      </c>
      <c r="E7" s="7">
        <v>948069059</v>
      </c>
      <c r="F7" s="8">
        <v>948069059</v>
      </c>
      <c r="G7" s="8">
        <v>86759936</v>
      </c>
      <c r="H7" s="8">
        <v>87807605</v>
      </c>
      <c r="I7" s="8">
        <v>61163877</v>
      </c>
      <c r="J7" s="8">
        <v>235731418</v>
      </c>
      <c r="K7" s="8">
        <v>74601934</v>
      </c>
      <c r="L7" s="8">
        <v>78648527</v>
      </c>
      <c r="M7" s="8">
        <v>70334387</v>
      </c>
      <c r="N7" s="8">
        <v>223584848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459316266</v>
      </c>
      <c r="X7" s="8">
        <v>452571435</v>
      </c>
      <c r="Y7" s="8">
        <v>6744831</v>
      </c>
      <c r="Z7" s="2">
        <v>1.49</v>
      </c>
      <c r="AA7" s="6">
        <v>948069059</v>
      </c>
    </row>
    <row r="8" spans="1:27" ht="12.75">
      <c r="A8" s="29" t="s">
        <v>35</v>
      </c>
      <c r="B8" s="28"/>
      <c r="C8" s="6">
        <v>273714657</v>
      </c>
      <c r="D8" s="6">
        <v>0</v>
      </c>
      <c r="E8" s="7">
        <v>280490256</v>
      </c>
      <c r="F8" s="8">
        <v>280490256</v>
      </c>
      <c r="G8" s="8">
        <v>25718060</v>
      </c>
      <c r="H8" s="8">
        <v>25497074</v>
      </c>
      <c r="I8" s="8">
        <v>20419612</v>
      </c>
      <c r="J8" s="8">
        <v>71634746</v>
      </c>
      <c r="K8" s="8">
        <v>27455859</v>
      </c>
      <c r="L8" s="8">
        <v>27957136</v>
      </c>
      <c r="M8" s="8">
        <v>26206658</v>
      </c>
      <c r="N8" s="8">
        <v>81619653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153254399</v>
      </c>
      <c r="X8" s="8">
        <v>133900401</v>
      </c>
      <c r="Y8" s="8">
        <v>19353998</v>
      </c>
      <c r="Z8" s="2">
        <v>14.45</v>
      </c>
      <c r="AA8" s="6">
        <v>280490256</v>
      </c>
    </row>
    <row r="9" spans="1:27" ht="12.75">
      <c r="A9" s="29" t="s">
        <v>36</v>
      </c>
      <c r="B9" s="28"/>
      <c r="C9" s="6">
        <v>191170212</v>
      </c>
      <c r="D9" s="6">
        <v>0</v>
      </c>
      <c r="E9" s="7">
        <v>154976549</v>
      </c>
      <c r="F9" s="8">
        <v>154976549</v>
      </c>
      <c r="G9" s="8">
        <v>15347985</v>
      </c>
      <c r="H9" s="8">
        <v>16526828</v>
      </c>
      <c r="I9" s="8">
        <v>17518256</v>
      </c>
      <c r="J9" s="8">
        <v>49393069</v>
      </c>
      <c r="K9" s="8">
        <v>17075260</v>
      </c>
      <c r="L9" s="8">
        <v>18442503</v>
      </c>
      <c r="M9" s="8">
        <v>17609269</v>
      </c>
      <c r="N9" s="8">
        <v>53127032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102520101</v>
      </c>
      <c r="X9" s="8">
        <v>73979799</v>
      </c>
      <c r="Y9" s="8">
        <v>28540302</v>
      </c>
      <c r="Z9" s="2">
        <v>38.58</v>
      </c>
      <c r="AA9" s="6">
        <v>154976549</v>
      </c>
    </row>
    <row r="10" spans="1:27" ht="12.75">
      <c r="A10" s="29" t="s">
        <v>37</v>
      </c>
      <c r="B10" s="28"/>
      <c r="C10" s="6">
        <v>127699974</v>
      </c>
      <c r="D10" s="6">
        <v>0</v>
      </c>
      <c r="E10" s="7">
        <v>152514847</v>
      </c>
      <c r="F10" s="30">
        <v>152514847</v>
      </c>
      <c r="G10" s="30">
        <v>9565655</v>
      </c>
      <c r="H10" s="30">
        <v>11301142</v>
      </c>
      <c r="I10" s="30">
        <v>11226506</v>
      </c>
      <c r="J10" s="30">
        <v>32093303</v>
      </c>
      <c r="K10" s="30">
        <v>11021026</v>
      </c>
      <c r="L10" s="30">
        <v>11252808</v>
      </c>
      <c r="M10" s="30">
        <v>10914063</v>
      </c>
      <c r="N10" s="30">
        <v>33187897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65281200</v>
      </c>
      <c r="X10" s="30">
        <v>72804679</v>
      </c>
      <c r="Y10" s="30">
        <v>-7523479</v>
      </c>
      <c r="Z10" s="31">
        <v>-10.33</v>
      </c>
      <c r="AA10" s="32">
        <v>152514847</v>
      </c>
    </row>
    <row r="11" spans="1:27" ht="12.75">
      <c r="A11" s="29" t="s">
        <v>38</v>
      </c>
      <c r="B11" s="33"/>
      <c r="C11" s="6">
        <v>2926</v>
      </c>
      <c r="D11" s="6">
        <v>0</v>
      </c>
      <c r="E11" s="7">
        <v>34792411</v>
      </c>
      <c r="F11" s="8">
        <v>34792411</v>
      </c>
      <c r="G11" s="8">
        <v>2378195</v>
      </c>
      <c r="H11" s="8">
        <v>457</v>
      </c>
      <c r="I11" s="8">
        <v>98</v>
      </c>
      <c r="J11" s="8">
        <v>2378750</v>
      </c>
      <c r="K11" s="8">
        <v>387</v>
      </c>
      <c r="L11" s="8">
        <v>0</v>
      </c>
      <c r="M11" s="8">
        <v>209</v>
      </c>
      <c r="N11" s="8">
        <v>596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2379346</v>
      </c>
      <c r="X11" s="8">
        <v>16603329</v>
      </c>
      <c r="Y11" s="8">
        <v>-14223983</v>
      </c>
      <c r="Z11" s="2">
        <v>-85.67</v>
      </c>
      <c r="AA11" s="6">
        <v>34792411</v>
      </c>
    </row>
    <row r="12" spans="1:27" ht="12.75">
      <c r="A12" s="29" t="s">
        <v>39</v>
      </c>
      <c r="B12" s="33"/>
      <c r="C12" s="6">
        <v>7571420</v>
      </c>
      <c r="D12" s="6">
        <v>0</v>
      </c>
      <c r="E12" s="7">
        <v>6256441</v>
      </c>
      <c r="F12" s="8">
        <v>6256441</v>
      </c>
      <c r="G12" s="8">
        <v>678178</v>
      </c>
      <c r="H12" s="8">
        <v>498916</v>
      </c>
      <c r="I12" s="8">
        <v>532342</v>
      </c>
      <c r="J12" s="8">
        <v>1709436</v>
      </c>
      <c r="K12" s="8">
        <v>378014</v>
      </c>
      <c r="L12" s="8">
        <v>611441</v>
      </c>
      <c r="M12" s="8">
        <v>572301</v>
      </c>
      <c r="N12" s="8">
        <v>1561756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3271192</v>
      </c>
      <c r="X12" s="8">
        <v>2986583</v>
      </c>
      <c r="Y12" s="8">
        <v>284609</v>
      </c>
      <c r="Z12" s="2">
        <v>9.53</v>
      </c>
      <c r="AA12" s="6">
        <v>6256441</v>
      </c>
    </row>
    <row r="13" spans="1:27" ht="12.75">
      <c r="A13" s="27" t="s">
        <v>40</v>
      </c>
      <c r="B13" s="33"/>
      <c r="C13" s="6">
        <v>8547474</v>
      </c>
      <c r="D13" s="6">
        <v>0</v>
      </c>
      <c r="E13" s="7">
        <v>7455120</v>
      </c>
      <c r="F13" s="8">
        <v>7455120</v>
      </c>
      <c r="G13" s="8">
        <v>0</v>
      </c>
      <c r="H13" s="8">
        <v>867831</v>
      </c>
      <c r="I13" s="8">
        <v>364152</v>
      </c>
      <c r="J13" s="8">
        <v>1231983</v>
      </c>
      <c r="K13" s="8">
        <v>401790</v>
      </c>
      <c r="L13" s="8">
        <v>94870</v>
      </c>
      <c r="M13" s="8">
        <v>1007663</v>
      </c>
      <c r="N13" s="8">
        <v>1504323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2736306</v>
      </c>
      <c r="X13" s="8">
        <v>3558785</v>
      </c>
      <c r="Y13" s="8">
        <v>-822479</v>
      </c>
      <c r="Z13" s="2">
        <v>-23.11</v>
      </c>
      <c r="AA13" s="6">
        <v>7455120</v>
      </c>
    </row>
    <row r="14" spans="1:27" ht="12.75">
      <c r="A14" s="27" t="s">
        <v>41</v>
      </c>
      <c r="B14" s="33"/>
      <c r="C14" s="6">
        <v>39772132</v>
      </c>
      <c r="D14" s="6">
        <v>0</v>
      </c>
      <c r="E14" s="7">
        <v>40193530</v>
      </c>
      <c r="F14" s="8">
        <v>40193530</v>
      </c>
      <c r="G14" s="8">
        <v>3841090</v>
      </c>
      <c r="H14" s="8">
        <v>3215298</v>
      </c>
      <c r="I14" s="8">
        <v>4118718</v>
      </c>
      <c r="J14" s="8">
        <v>11175106</v>
      </c>
      <c r="K14" s="8">
        <v>4153643</v>
      </c>
      <c r="L14" s="8">
        <v>4161115</v>
      </c>
      <c r="M14" s="8">
        <v>4476335</v>
      </c>
      <c r="N14" s="8">
        <v>12791093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23966199</v>
      </c>
      <c r="X14" s="8">
        <v>18953472</v>
      </c>
      <c r="Y14" s="8">
        <v>5012727</v>
      </c>
      <c r="Z14" s="2">
        <v>26.45</v>
      </c>
      <c r="AA14" s="6">
        <v>40193530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71897688</v>
      </c>
      <c r="D16" s="6">
        <v>0</v>
      </c>
      <c r="E16" s="7">
        <v>9031598</v>
      </c>
      <c r="F16" s="8">
        <v>9031598</v>
      </c>
      <c r="G16" s="8">
        <v>240450</v>
      </c>
      <c r="H16" s="8">
        <v>5021442</v>
      </c>
      <c r="I16" s="8">
        <v>2132327</v>
      </c>
      <c r="J16" s="8">
        <v>7394219</v>
      </c>
      <c r="K16" s="8">
        <v>2150364</v>
      </c>
      <c r="L16" s="8">
        <v>2675634</v>
      </c>
      <c r="M16" s="8">
        <v>3806236</v>
      </c>
      <c r="N16" s="8">
        <v>8632234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16026453</v>
      </c>
      <c r="X16" s="8">
        <v>4311335</v>
      </c>
      <c r="Y16" s="8">
        <v>11715118</v>
      </c>
      <c r="Z16" s="2">
        <v>271.73</v>
      </c>
      <c r="AA16" s="6">
        <v>9031598</v>
      </c>
    </row>
    <row r="17" spans="1:27" ht="12.75">
      <c r="A17" s="27" t="s">
        <v>44</v>
      </c>
      <c r="B17" s="33"/>
      <c r="C17" s="6">
        <v>20961</v>
      </c>
      <c r="D17" s="6">
        <v>0</v>
      </c>
      <c r="E17" s="7">
        <v>35245</v>
      </c>
      <c r="F17" s="8">
        <v>35245</v>
      </c>
      <c r="G17" s="8">
        <v>10266</v>
      </c>
      <c r="H17" s="8">
        <v>1366</v>
      </c>
      <c r="I17" s="8">
        <v>4981</v>
      </c>
      <c r="J17" s="8">
        <v>16613</v>
      </c>
      <c r="K17" s="8">
        <v>1455</v>
      </c>
      <c r="L17" s="8">
        <v>1192</v>
      </c>
      <c r="M17" s="8">
        <v>0</v>
      </c>
      <c r="N17" s="8">
        <v>2647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19260</v>
      </c>
      <c r="X17" s="8">
        <v>16824</v>
      </c>
      <c r="Y17" s="8">
        <v>2436</v>
      </c>
      <c r="Z17" s="2">
        <v>14.48</v>
      </c>
      <c r="AA17" s="6">
        <v>35245</v>
      </c>
    </row>
    <row r="18" spans="1:27" ht="12.75">
      <c r="A18" s="29" t="s">
        <v>45</v>
      </c>
      <c r="B18" s="28"/>
      <c r="C18" s="6">
        <v>25621528</v>
      </c>
      <c r="D18" s="6">
        <v>0</v>
      </c>
      <c r="E18" s="7">
        <v>27602988</v>
      </c>
      <c r="F18" s="8">
        <v>27602988</v>
      </c>
      <c r="G18" s="8">
        <v>2036052</v>
      </c>
      <c r="H18" s="8">
        <v>1869058</v>
      </c>
      <c r="I18" s="8">
        <v>1017837</v>
      </c>
      <c r="J18" s="8">
        <v>4922947</v>
      </c>
      <c r="K18" s="8">
        <v>3478886</v>
      </c>
      <c r="L18" s="8">
        <v>1724398</v>
      </c>
      <c r="M18" s="8">
        <v>1321397</v>
      </c>
      <c r="N18" s="8">
        <v>6524681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11447628</v>
      </c>
      <c r="X18" s="8">
        <v>12927981</v>
      </c>
      <c r="Y18" s="8">
        <v>-1480353</v>
      </c>
      <c r="Z18" s="2">
        <v>-11.45</v>
      </c>
      <c r="AA18" s="6">
        <v>27602988</v>
      </c>
    </row>
    <row r="19" spans="1:27" ht="12.75">
      <c r="A19" s="27" t="s">
        <v>46</v>
      </c>
      <c r="B19" s="33"/>
      <c r="C19" s="6">
        <v>342501982</v>
      </c>
      <c r="D19" s="6">
        <v>0</v>
      </c>
      <c r="E19" s="7">
        <v>393900535</v>
      </c>
      <c r="F19" s="8">
        <v>393900535</v>
      </c>
      <c r="G19" s="8">
        <v>157323790</v>
      </c>
      <c r="H19" s="8">
        <v>1387605</v>
      </c>
      <c r="I19" s="8">
        <v>1176748</v>
      </c>
      <c r="J19" s="8">
        <v>159888143</v>
      </c>
      <c r="K19" s="8">
        <v>2527097</v>
      </c>
      <c r="L19" s="8">
        <v>1173355</v>
      </c>
      <c r="M19" s="8">
        <v>124906215</v>
      </c>
      <c r="N19" s="8">
        <v>128606667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288494810</v>
      </c>
      <c r="X19" s="8">
        <v>185017123</v>
      </c>
      <c r="Y19" s="8">
        <v>103477687</v>
      </c>
      <c r="Z19" s="2">
        <v>55.93</v>
      </c>
      <c r="AA19" s="6">
        <v>393900535</v>
      </c>
    </row>
    <row r="20" spans="1:27" ht="12.75">
      <c r="A20" s="27" t="s">
        <v>47</v>
      </c>
      <c r="B20" s="33"/>
      <c r="C20" s="6">
        <v>300341742</v>
      </c>
      <c r="D20" s="6">
        <v>0</v>
      </c>
      <c r="E20" s="7">
        <v>147365146</v>
      </c>
      <c r="F20" s="30">
        <v>147365146</v>
      </c>
      <c r="G20" s="30">
        <v>1692745</v>
      </c>
      <c r="H20" s="30">
        <v>2999690</v>
      </c>
      <c r="I20" s="30">
        <v>3640917</v>
      </c>
      <c r="J20" s="30">
        <v>8333352</v>
      </c>
      <c r="K20" s="30">
        <v>2178969</v>
      </c>
      <c r="L20" s="30">
        <v>1451043</v>
      </c>
      <c r="M20" s="30">
        <v>2867903</v>
      </c>
      <c r="N20" s="30">
        <v>6497915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14831267</v>
      </c>
      <c r="X20" s="30">
        <v>69768679</v>
      </c>
      <c r="Y20" s="30">
        <v>-54937412</v>
      </c>
      <c r="Z20" s="31">
        <v>-78.74</v>
      </c>
      <c r="AA20" s="32">
        <v>147365146</v>
      </c>
    </row>
    <row r="21" spans="1:27" ht="12.75">
      <c r="A21" s="27" t="s">
        <v>48</v>
      </c>
      <c r="B21" s="33"/>
      <c r="C21" s="6">
        <v>-19268</v>
      </c>
      <c r="D21" s="6">
        <v>0</v>
      </c>
      <c r="E21" s="7">
        <v>21000000</v>
      </c>
      <c r="F21" s="8">
        <v>21000000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25925</v>
      </c>
      <c r="M21" s="8">
        <v>0</v>
      </c>
      <c r="N21" s="8">
        <v>25925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25925</v>
      </c>
      <c r="X21" s="8">
        <v>9547225</v>
      </c>
      <c r="Y21" s="8">
        <v>-9521300</v>
      </c>
      <c r="Z21" s="2">
        <v>-99.73</v>
      </c>
      <c r="AA21" s="6">
        <v>21000000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2751440020</v>
      </c>
      <c r="D22" s="37">
        <f>SUM(D5:D21)</f>
        <v>0</v>
      </c>
      <c r="E22" s="38">
        <f t="shared" si="0"/>
        <v>2798874028</v>
      </c>
      <c r="F22" s="39">
        <f t="shared" si="0"/>
        <v>2798874028</v>
      </c>
      <c r="G22" s="39">
        <f t="shared" si="0"/>
        <v>353082034</v>
      </c>
      <c r="H22" s="39">
        <f t="shared" si="0"/>
        <v>202753159</v>
      </c>
      <c r="I22" s="39">
        <f t="shared" si="0"/>
        <v>171301225</v>
      </c>
      <c r="J22" s="39">
        <f t="shared" si="0"/>
        <v>727136418</v>
      </c>
      <c r="K22" s="39">
        <f t="shared" si="0"/>
        <v>193568632</v>
      </c>
      <c r="L22" s="39">
        <f t="shared" si="0"/>
        <v>195777374</v>
      </c>
      <c r="M22" s="39">
        <f t="shared" si="0"/>
        <v>311918224</v>
      </c>
      <c r="N22" s="39">
        <f t="shared" si="0"/>
        <v>701264230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1428400648</v>
      </c>
      <c r="X22" s="39">
        <f t="shared" si="0"/>
        <v>1315360260</v>
      </c>
      <c r="Y22" s="39">
        <f t="shared" si="0"/>
        <v>113040388</v>
      </c>
      <c r="Z22" s="40">
        <f>+IF(X22&lt;&gt;0,+(Y22/X22)*100,0)</f>
        <v>8.593872829942422</v>
      </c>
      <c r="AA22" s="37">
        <f>SUM(AA5:AA21)</f>
        <v>2798874028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692640367</v>
      </c>
      <c r="D25" s="6">
        <v>0</v>
      </c>
      <c r="E25" s="7">
        <v>788931809</v>
      </c>
      <c r="F25" s="8">
        <v>788931809</v>
      </c>
      <c r="G25" s="8">
        <v>55154930</v>
      </c>
      <c r="H25" s="8">
        <v>57472318</v>
      </c>
      <c r="I25" s="8">
        <v>65664397</v>
      </c>
      <c r="J25" s="8">
        <v>178291645</v>
      </c>
      <c r="K25" s="8">
        <v>59169382</v>
      </c>
      <c r="L25" s="8">
        <v>67475838</v>
      </c>
      <c r="M25" s="8">
        <v>61756473</v>
      </c>
      <c r="N25" s="8">
        <v>188401693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366693338</v>
      </c>
      <c r="X25" s="8">
        <v>337234548</v>
      </c>
      <c r="Y25" s="8">
        <v>29458790</v>
      </c>
      <c r="Z25" s="2">
        <v>8.74</v>
      </c>
      <c r="AA25" s="6">
        <v>788931809</v>
      </c>
    </row>
    <row r="26" spans="1:27" ht="12.75">
      <c r="A26" s="29" t="s">
        <v>52</v>
      </c>
      <c r="B26" s="28"/>
      <c r="C26" s="6">
        <v>33340575</v>
      </c>
      <c r="D26" s="6">
        <v>0</v>
      </c>
      <c r="E26" s="7">
        <v>37057176</v>
      </c>
      <c r="F26" s="8">
        <v>37057176</v>
      </c>
      <c r="G26" s="8">
        <v>2768795</v>
      </c>
      <c r="H26" s="8">
        <v>2785181</v>
      </c>
      <c r="I26" s="8">
        <v>2765988</v>
      </c>
      <c r="J26" s="8">
        <v>8319964</v>
      </c>
      <c r="K26" s="8">
        <v>2787545</v>
      </c>
      <c r="L26" s="8">
        <v>2758037</v>
      </c>
      <c r="M26" s="8">
        <v>2783200</v>
      </c>
      <c r="N26" s="8">
        <v>8328782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16648746</v>
      </c>
      <c r="X26" s="8">
        <v>15183348</v>
      </c>
      <c r="Y26" s="8">
        <v>1465398</v>
      </c>
      <c r="Z26" s="2">
        <v>9.65</v>
      </c>
      <c r="AA26" s="6">
        <v>37057176</v>
      </c>
    </row>
    <row r="27" spans="1:27" ht="12.75">
      <c r="A27" s="29" t="s">
        <v>53</v>
      </c>
      <c r="B27" s="28"/>
      <c r="C27" s="6">
        <v>218236064</v>
      </c>
      <c r="D27" s="6">
        <v>0</v>
      </c>
      <c r="E27" s="7">
        <v>104703936</v>
      </c>
      <c r="F27" s="8">
        <v>104703936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-256153</v>
      </c>
      <c r="Y27" s="8">
        <v>256153</v>
      </c>
      <c r="Z27" s="2">
        <v>-100</v>
      </c>
      <c r="AA27" s="6">
        <v>104703936</v>
      </c>
    </row>
    <row r="28" spans="1:27" ht="12.75">
      <c r="A28" s="29" t="s">
        <v>54</v>
      </c>
      <c r="B28" s="28"/>
      <c r="C28" s="6">
        <v>292572440</v>
      </c>
      <c r="D28" s="6">
        <v>0</v>
      </c>
      <c r="E28" s="7">
        <v>289994708</v>
      </c>
      <c r="F28" s="8">
        <v>289994708</v>
      </c>
      <c r="G28" s="8">
        <v>0</v>
      </c>
      <c r="H28" s="8">
        <v>0</v>
      </c>
      <c r="I28" s="8">
        <v>140787</v>
      </c>
      <c r="J28" s="8">
        <v>140787</v>
      </c>
      <c r="K28" s="8">
        <v>68124</v>
      </c>
      <c r="L28" s="8">
        <v>0</v>
      </c>
      <c r="M28" s="8">
        <v>0</v>
      </c>
      <c r="N28" s="8">
        <v>68124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208911</v>
      </c>
      <c r="X28" s="8">
        <v>146529215</v>
      </c>
      <c r="Y28" s="8">
        <v>-146320304</v>
      </c>
      <c r="Z28" s="2">
        <v>-99.86</v>
      </c>
      <c r="AA28" s="6">
        <v>289994708</v>
      </c>
    </row>
    <row r="29" spans="1:27" ht="12.75">
      <c r="A29" s="29" t="s">
        <v>55</v>
      </c>
      <c r="B29" s="28"/>
      <c r="C29" s="6">
        <v>52959596</v>
      </c>
      <c r="D29" s="6">
        <v>0</v>
      </c>
      <c r="E29" s="7">
        <v>45983966</v>
      </c>
      <c r="F29" s="8">
        <v>45983966</v>
      </c>
      <c r="G29" s="8">
        <v>3617411</v>
      </c>
      <c r="H29" s="8">
        <v>3307354</v>
      </c>
      <c r="I29" s="8">
        <v>3206257</v>
      </c>
      <c r="J29" s="8">
        <v>10131022</v>
      </c>
      <c r="K29" s="8">
        <v>3775176</v>
      </c>
      <c r="L29" s="8">
        <v>3547278</v>
      </c>
      <c r="M29" s="8">
        <v>3367099</v>
      </c>
      <c r="N29" s="8">
        <v>10689553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20820575</v>
      </c>
      <c r="X29" s="8">
        <v>33139638</v>
      </c>
      <c r="Y29" s="8">
        <v>-12319063</v>
      </c>
      <c r="Z29" s="2">
        <v>-37.17</v>
      </c>
      <c r="AA29" s="6">
        <v>45983966</v>
      </c>
    </row>
    <row r="30" spans="1:27" ht="12.75">
      <c r="A30" s="29" t="s">
        <v>56</v>
      </c>
      <c r="B30" s="28"/>
      <c r="C30" s="6">
        <v>855924183</v>
      </c>
      <c r="D30" s="6">
        <v>0</v>
      </c>
      <c r="E30" s="7">
        <v>992168188</v>
      </c>
      <c r="F30" s="8">
        <v>992168188</v>
      </c>
      <c r="G30" s="8">
        <v>109477727</v>
      </c>
      <c r="H30" s="8">
        <v>115135896</v>
      </c>
      <c r="I30" s="8">
        <v>28469522</v>
      </c>
      <c r="J30" s="8">
        <v>253083145</v>
      </c>
      <c r="K30" s="8">
        <v>75868891</v>
      </c>
      <c r="L30" s="8">
        <v>82803604</v>
      </c>
      <c r="M30" s="8">
        <v>73338043</v>
      </c>
      <c r="N30" s="8">
        <v>232010538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485093683</v>
      </c>
      <c r="X30" s="8">
        <v>447996533</v>
      </c>
      <c r="Y30" s="8">
        <v>37097150</v>
      </c>
      <c r="Z30" s="2">
        <v>8.28</v>
      </c>
      <c r="AA30" s="6">
        <v>992168188</v>
      </c>
    </row>
    <row r="31" spans="1:27" ht="12.75">
      <c r="A31" s="29" t="s">
        <v>57</v>
      </c>
      <c r="B31" s="28"/>
      <c r="C31" s="6">
        <v>94807891</v>
      </c>
      <c r="D31" s="6">
        <v>0</v>
      </c>
      <c r="E31" s="7">
        <v>20321922</v>
      </c>
      <c r="F31" s="8">
        <v>20321922</v>
      </c>
      <c r="G31" s="8">
        <v>-28542</v>
      </c>
      <c r="H31" s="8">
        <v>5002533</v>
      </c>
      <c r="I31" s="8">
        <v>1197389</v>
      </c>
      <c r="J31" s="8">
        <v>6171380</v>
      </c>
      <c r="K31" s="8">
        <v>9594928</v>
      </c>
      <c r="L31" s="8">
        <v>10608754</v>
      </c>
      <c r="M31" s="8">
        <v>10461241</v>
      </c>
      <c r="N31" s="8">
        <v>30664923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36836303</v>
      </c>
      <c r="X31" s="8">
        <v>38870663</v>
      </c>
      <c r="Y31" s="8">
        <v>-2034360</v>
      </c>
      <c r="Z31" s="2">
        <v>-5.23</v>
      </c>
      <c r="AA31" s="6">
        <v>20321922</v>
      </c>
    </row>
    <row r="32" spans="1:27" ht="12.75">
      <c r="A32" s="29" t="s">
        <v>58</v>
      </c>
      <c r="B32" s="28"/>
      <c r="C32" s="6">
        <v>221946986</v>
      </c>
      <c r="D32" s="6">
        <v>0</v>
      </c>
      <c r="E32" s="7">
        <v>280604403</v>
      </c>
      <c r="F32" s="8">
        <v>280604403</v>
      </c>
      <c r="G32" s="8">
        <v>10855033</v>
      </c>
      <c r="H32" s="8">
        <v>15896409</v>
      </c>
      <c r="I32" s="8">
        <v>22435844</v>
      </c>
      <c r="J32" s="8">
        <v>49187286</v>
      </c>
      <c r="K32" s="8">
        <v>16843969</v>
      </c>
      <c r="L32" s="8">
        <v>22968044</v>
      </c>
      <c r="M32" s="8">
        <v>8621426</v>
      </c>
      <c r="N32" s="8">
        <v>48433439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97620725</v>
      </c>
      <c r="X32" s="8">
        <v>89525134</v>
      </c>
      <c r="Y32" s="8">
        <v>8095591</v>
      </c>
      <c r="Z32" s="2">
        <v>9.04</v>
      </c>
      <c r="AA32" s="6">
        <v>280604403</v>
      </c>
    </row>
    <row r="33" spans="1:27" ht="12.75">
      <c r="A33" s="29" t="s">
        <v>59</v>
      </c>
      <c r="B33" s="28"/>
      <c r="C33" s="6">
        <v>54017656</v>
      </c>
      <c r="D33" s="6">
        <v>0</v>
      </c>
      <c r="E33" s="7">
        <v>4761400</v>
      </c>
      <c r="F33" s="8">
        <v>4761400</v>
      </c>
      <c r="G33" s="8">
        <v>1225340</v>
      </c>
      <c r="H33" s="8">
        <v>5636346</v>
      </c>
      <c r="I33" s="8">
        <v>4063869</v>
      </c>
      <c r="J33" s="8">
        <v>10925555</v>
      </c>
      <c r="K33" s="8">
        <v>3920346</v>
      </c>
      <c r="L33" s="8">
        <v>3716372</v>
      </c>
      <c r="M33" s="8">
        <v>4317762</v>
      </c>
      <c r="N33" s="8">
        <v>11954480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22880035</v>
      </c>
      <c r="X33" s="8">
        <v>30204325</v>
      </c>
      <c r="Y33" s="8">
        <v>-7324290</v>
      </c>
      <c r="Z33" s="2">
        <v>-24.25</v>
      </c>
      <c r="AA33" s="6">
        <v>4761400</v>
      </c>
    </row>
    <row r="34" spans="1:27" ht="12.75">
      <c r="A34" s="29" t="s">
        <v>60</v>
      </c>
      <c r="B34" s="28"/>
      <c r="C34" s="6">
        <v>295982336</v>
      </c>
      <c r="D34" s="6">
        <v>0</v>
      </c>
      <c r="E34" s="7">
        <v>134636114</v>
      </c>
      <c r="F34" s="8">
        <v>134636114</v>
      </c>
      <c r="G34" s="8">
        <v>9785618</v>
      </c>
      <c r="H34" s="8">
        <v>16288170</v>
      </c>
      <c r="I34" s="8">
        <v>22760522</v>
      </c>
      <c r="J34" s="8">
        <v>48834310</v>
      </c>
      <c r="K34" s="8">
        <v>14815148</v>
      </c>
      <c r="L34" s="8">
        <v>18311630</v>
      </c>
      <c r="M34" s="8">
        <v>12454493</v>
      </c>
      <c r="N34" s="8">
        <v>45581271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94415581</v>
      </c>
      <c r="X34" s="8">
        <v>92710730</v>
      </c>
      <c r="Y34" s="8">
        <v>1704851</v>
      </c>
      <c r="Z34" s="2">
        <v>1.84</v>
      </c>
      <c r="AA34" s="6">
        <v>134636114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2812428094</v>
      </c>
      <c r="D36" s="37">
        <f>SUM(D25:D35)</f>
        <v>0</v>
      </c>
      <c r="E36" s="38">
        <f t="shared" si="1"/>
        <v>2699163622</v>
      </c>
      <c r="F36" s="39">
        <f t="shared" si="1"/>
        <v>2699163622</v>
      </c>
      <c r="G36" s="39">
        <f t="shared" si="1"/>
        <v>192856312</v>
      </c>
      <c r="H36" s="39">
        <f t="shared" si="1"/>
        <v>221524207</v>
      </c>
      <c r="I36" s="39">
        <f t="shared" si="1"/>
        <v>150704575</v>
      </c>
      <c r="J36" s="39">
        <f t="shared" si="1"/>
        <v>565085094</v>
      </c>
      <c r="K36" s="39">
        <f t="shared" si="1"/>
        <v>186843509</v>
      </c>
      <c r="L36" s="39">
        <f t="shared" si="1"/>
        <v>212189557</v>
      </c>
      <c r="M36" s="39">
        <f t="shared" si="1"/>
        <v>177099737</v>
      </c>
      <c r="N36" s="39">
        <f t="shared" si="1"/>
        <v>576132803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1141217897</v>
      </c>
      <c r="X36" s="39">
        <f t="shared" si="1"/>
        <v>1231137981</v>
      </c>
      <c r="Y36" s="39">
        <f t="shared" si="1"/>
        <v>-89920084</v>
      </c>
      <c r="Z36" s="40">
        <f>+IF(X36&lt;&gt;0,+(Y36/X36)*100,0)</f>
        <v>-7.30381853112531</v>
      </c>
      <c r="AA36" s="37">
        <f>SUM(AA25:AA35)</f>
        <v>2699163622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-60988074</v>
      </c>
      <c r="D38" s="50">
        <f>+D22-D36</f>
        <v>0</v>
      </c>
      <c r="E38" s="51">
        <f t="shared" si="2"/>
        <v>99710406</v>
      </c>
      <c r="F38" s="52">
        <f t="shared" si="2"/>
        <v>99710406</v>
      </c>
      <c r="G38" s="52">
        <f t="shared" si="2"/>
        <v>160225722</v>
      </c>
      <c r="H38" s="52">
        <f t="shared" si="2"/>
        <v>-18771048</v>
      </c>
      <c r="I38" s="52">
        <f t="shared" si="2"/>
        <v>20596650</v>
      </c>
      <c r="J38" s="52">
        <f t="shared" si="2"/>
        <v>162051324</v>
      </c>
      <c r="K38" s="52">
        <f t="shared" si="2"/>
        <v>6725123</v>
      </c>
      <c r="L38" s="52">
        <f t="shared" si="2"/>
        <v>-16412183</v>
      </c>
      <c r="M38" s="52">
        <f t="shared" si="2"/>
        <v>134818487</v>
      </c>
      <c r="N38" s="52">
        <f t="shared" si="2"/>
        <v>125131427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287182751</v>
      </c>
      <c r="X38" s="52">
        <f>IF(F22=F36,0,X22-X36)</f>
        <v>84222279</v>
      </c>
      <c r="Y38" s="52">
        <f t="shared" si="2"/>
        <v>202960472</v>
      </c>
      <c r="Z38" s="53">
        <f>+IF(X38&lt;&gt;0,+(Y38/X38)*100,0)</f>
        <v>240.98192830901667</v>
      </c>
      <c r="AA38" s="50">
        <f>+AA22-AA36</f>
        <v>99710406</v>
      </c>
    </row>
    <row r="39" spans="1:27" ht="12.75">
      <c r="A39" s="27" t="s">
        <v>64</v>
      </c>
      <c r="B39" s="33"/>
      <c r="C39" s="6">
        <v>282789792</v>
      </c>
      <c r="D39" s="6">
        <v>0</v>
      </c>
      <c r="E39" s="7">
        <v>290132532</v>
      </c>
      <c r="F39" s="8">
        <v>290132532</v>
      </c>
      <c r="G39" s="8">
        <v>1644552</v>
      </c>
      <c r="H39" s="8">
        <v>16249886</v>
      </c>
      <c r="I39" s="8">
        <v>4473021</v>
      </c>
      <c r="J39" s="8">
        <v>22367459</v>
      </c>
      <c r="K39" s="8">
        <v>19102872</v>
      </c>
      <c r="L39" s="8">
        <v>16695094</v>
      </c>
      <c r="M39" s="8">
        <v>45262356</v>
      </c>
      <c r="N39" s="8">
        <v>81060322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103427781</v>
      </c>
      <c r="X39" s="8">
        <v>118134332</v>
      </c>
      <c r="Y39" s="8">
        <v>-14706551</v>
      </c>
      <c r="Z39" s="2">
        <v>-12.45</v>
      </c>
      <c r="AA39" s="6">
        <v>290132532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221801718</v>
      </c>
      <c r="D42" s="59">
        <f>SUM(D38:D41)</f>
        <v>0</v>
      </c>
      <c r="E42" s="60">
        <f t="shared" si="3"/>
        <v>389842938</v>
      </c>
      <c r="F42" s="61">
        <f t="shared" si="3"/>
        <v>389842938</v>
      </c>
      <c r="G42" s="61">
        <f t="shared" si="3"/>
        <v>161870274</v>
      </c>
      <c r="H42" s="61">
        <f t="shared" si="3"/>
        <v>-2521162</v>
      </c>
      <c r="I42" s="61">
        <f t="shared" si="3"/>
        <v>25069671</v>
      </c>
      <c r="J42" s="61">
        <f t="shared" si="3"/>
        <v>184418783</v>
      </c>
      <c r="K42" s="61">
        <f t="shared" si="3"/>
        <v>25827995</v>
      </c>
      <c r="L42" s="61">
        <f t="shared" si="3"/>
        <v>282911</v>
      </c>
      <c r="M42" s="61">
        <f t="shared" si="3"/>
        <v>180080843</v>
      </c>
      <c r="N42" s="61">
        <f t="shared" si="3"/>
        <v>206191749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390610532</v>
      </c>
      <c r="X42" s="61">
        <f t="shared" si="3"/>
        <v>202356611</v>
      </c>
      <c r="Y42" s="61">
        <f t="shared" si="3"/>
        <v>188253921</v>
      </c>
      <c r="Z42" s="62">
        <f>+IF(X42&lt;&gt;0,+(Y42/X42)*100,0)</f>
        <v>93.03077377590594</v>
      </c>
      <c r="AA42" s="59">
        <f>SUM(AA38:AA41)</f>
        <v>389842938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221801718</v>
      </c>
      <c r="D44" s="67">
        <f>+D42-D43</f>
        <v>0</v>
      </c>
      <c r="E44" s="68">
        <f t="shared" si="4"/>
        <v>389842938</v>
      </c>
      <c r="F44" s="69">
        <f t="shared" si="4"/>
        <v>389842938</v>
      </c>
      <c r="G44" s="69">
        <f t="shared" si="4"/>
        <v>161870274</v>
      </c>
      <c r="H44" s="69">
        <f t="shared" si="4"/>
        <v>-2521162</v>
      </c>
      <c r="I44" s="69">
        <f t="shared" si="4"/>
        <v>25069671</v>
      </c>
      <c r="J44" s="69">
        <f t="shared" si="4"/>
        <v>184418783</v>
      </c>
      <c r="K44" s="69">
        <f t="shared" si="4"/>
        <v>25827995</v>
      </c>
      <c r="L44" s="69">
        <f t="shared" si="4"/>
        <v>282911</v>
      </c>
      <c r="M44" s="69">
        <f t="shared" si="4"/>
        <v>180080843</v>
      </c>
      <c r="N44" s="69">
        <f t="shared" si="4"/>
        <v>206191749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390610532</v>
      </c>
      <c r="X44" s="69">
        <f t="shared" si="4"/>
        <v>202356611</v>
      </c>
      <c r="Y44" s="69">
        <f t="shared" si="4"/>
        <v>188253921</v>
      </c>
      <c r="Z44" s="70">
        <f>+IF(X44&lt;&gt;0,+(Y44/X44)*100,0)</f>
        <v>93.03077377590594</v>
      </c>
      <c r="AA44" s="67">
        <f>+AA42-AA43</f>
        <v>389842938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221801718</v>
      </c>
      <c r="D46" s="59">
        <f>SUM(D44:D45)</f>
        <v>0</v>
      </c>
      <c r="E46" s="60">
        <f t="shared" si="5"/>
        <v>389842938</v>
      </c>
      <c r="F46" s="61">
        <f t="shared" si="5"/>
        <v>389842938</v>
      </c>
      <c r="G46" s="61">
        <f t="shared" si="5"/>
        <v>161870274</v>
      </c>
      <c r="H46" s="61">
        <f t="shared" si="5"/>
        <v>-2521162</v>
      </c>
      <c r="I46" s="61">
        <f t="shared" si="5"/>
        <v>25069671</v>
      </c>
      <c r="J46" s="61">
        <f t="shared" si="5"/>
        <v>184418783</v>
      </c>
      <c r="K46" s="61">
        <f t="shared" si="5"/>
        <v>25827995</v>
      </c>
      <c r="L46" s="61">
        <f t="shared" si="5"/>
        <v>282911</v>
      </c>
      <c r="M46" s="61">
        <f t="shared" si="5"/>
        <v>180080843</v>
      </c>
      <c r="N46" s="61">
        <f t="shared" si="5"/>
        <v>206191749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390610532</v>
      </c>
      <c r="X46" s="61">
        <f t="shared" si="5"/>
        <v>202356611</v>
      </c>
      <c r="Y46" s="61">
        <f t="shared" si="5"/>
        <v>188253921</v>
      </c>
      <c r="Z46" s="62">
        <f>+IF(X46&lt;&gt;0,+(Y46/X46)*100,0)</f>
        <v>93.03077377590594</v>
      </c>
      <c r="AA46" s="59">
        <f>SUM(AA44:AA45)</f>
        <v>389842938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221801718</v>
      </c>
      <c r="D48" s="75">
        <f>SUM(D46:D47)</f>
        <v>0</v>
      </c>
      <c r="E48" s="76">
        <f t="shared" si="6"/>
        <v>389842938</v>
      </c>
      <c r="F48" s="77">
        <f t="shared" si="6"/>
        <v>389842938</v>
      </c>
      <c r="G48" s="77">
        <f t="shared" si="6"/>
        <v>161870274</v>
      </c>
      <c r="H48" s="78">
        <f t="shared" si="6"/>
        <v>-2521162</v>
      </c>
      <c r="I48" s="78">
        <f t="shared" si="6"/>
        <v>25069671</v>
      </c>
      <c r="J48" s="78">
        <f t="shared" si="6"/>
        <v>184418783</v>
      </c>
      <c r="K48" s="78">
        <f t="shared" si="6"/>
        <v>25827995</v>
      </c>
      <c r="L48" s="78">
        <f t="shared" si="6"/>
        <v>282911</v>
      </c>
      <c r="M48" s="77">
        <f t="shared" si="6"/>
        <v>180080843</v>
      </c>
      <c r="N48" s="77">
        <f t="shared" si="6"/>
        <v>206191749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390610532</v>
      </c>
      <c r="X48" s="78">
        <f t="shared" si="6"/>
        <v>202356611</v>
      </c>
      <c r="Y48" s="78">
        <f t="shared" si="6"/>
        <v>188253921</v>
      </c>
      <c r="Z48" s="79">
        <f>+IF(X48&lt;&gt;0,+(Y48/X48)*100,0)</f>
        <v>93.03077377590594</v>
      </c>
      <c r="AA48" s="80">
        <f>SUM(AA46:AA47)</f>
        <v>389842938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81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123245454</v>
      </c>
      <c r="D5" s="6">
        <v>0</v>
      </c>
      <c r="E5" s="7">
        <v>185386000</v>
      </c>
      <c r="F5" s="8">
        <v>185386000</v>
      </c>
      <c r="G5" s="8">
        <v>14930641</v>
      </c>
      <c r="H5" s="8">
        <v>15179826</v>
      </c>
      <c r="I5" s="8">
        <v>15079312</v>
      </c>
      <c r="J5" s="8">
        <v>45189779</v>
      </c>
      <c r="K5" s="8">
        <v>14656183</v>
      </c>
      <c r="L5" s="8">
        <v>14700881</v>
      </c>
      <c r="M5" s="8">
        <v>15075363</v>
      </c>
      <c r="N5" s="8">
        <v>44432427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89622206</v>
      </c>
      <c r="X5" s="8">
        <v>92692884</v>
      </c>
      <c r="Y5" s="8">
        <v>-3070678</v>
      </c>
      <c r="Z5" s="2">
        <v>-3.31</v>
      </c>
      <c r="AA5" s="6">
        <v>185386000</v>
      </c>
    </row>
    <row r="6" spans="1:27" ht="12.75">
      <c r="A6" s="27" t="s">
        <v>33</v>
      </c>
      <c r="B6" s="28"/>
      <c r="C6" s="6">
        <v>2850593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248642303</v>
      </c>
      <c r="D7" s="6">
        <v>0</v>
      </c>
      <c r="E7" s="7">
        <v>273707000</v>
      </c>
      <c r="F7" s="8">
        <v>273707000</v>
      </c>
      <c r="G7" s="8">
        <v>22664488</v>
      </c>
      <c r="H7" s="8">
        <v>25132118</v>
      </c>
      <c r="I7" s="8">
        <v>21229542</v>
      </c>
      <c r="J7" s="8">
        <v>69026148</v>
      </c>
      <c r="K7" s="8">
        <v>21906802</v>
      </c>
      <c r="L7" s="8">
        <v>28026185</v>
      </c>
      <c r="M7" s="8">
        <v>19630365</v>
      </c>
      <c r="N7" s="8">
        <v>69563352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138589500</v>
      </c>
      <c r="X7" s="8">
        <v>136853382</v>
      </c>
      <c r="Y7" s="8">
        <v>1736118</v>
      </c>
      <c r="Z7" s="2">
        <v>1.27</v>
      </c>
      <c r="AA7" s="6">
        <v>273707000</v>
      </c>
    </row>
    <row r="8" spans="1:27" ht="12.75">
      <c r="A8" s="29" t="s">
        <v>35</v>
      </c>
      <c r="B8" s="28"/>
      <c r="C8" s="6">
        <v>266419117</v>
      </c>
      <c r="D8" s="6">
        <v>0</v>
      </c>
      <c r="E8" s="7">
        <v>294017000</v>
      </c>
      <c r="F8" s="8">
        <v>294017000</v>
      </c>
      <c r="G8" s="8">
        <v>24885226</v>
      </c>
      <c r="H8" s="8">
        <v>24289620</v>
      </c>
      <c r="I8" s="8">
        <v>28207738</v>
      </c>
      <c r="J8" s="8">
        <v>77382584</v>
      </c>
      <c r="K8" s="8">
        <v>30852282</v>
      </c>
      <c r="L8" s="8">
        <v>32555567</v>
      </c>
      <c r="M8" s="8">
        <v>31238671</v>
      </c>
      <c r="N8" s="8">
        <v>94646520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172029104</v>
      </c>
      <c r="X8" s="8">
        <v>147008634</v>
      </c>
      <c r="Y8" s="8">
        <v>25020470</v>
      </c>
      <c r="Z8" s="2">
        <v>17.02</v>
      </c>
      <c r="AA8" s="6">
        <v>294017000</v>
      </c>
    </row>
    <row r="9" spans="1:27" ht="12.75">
      <c r="A9" s="29" t="s">
        <v>36</v>
      </c>
      <c r="B9" s="28"/>
      <c r="C9" s="6">
        <v>49843061</v>
      </c>
      <c r="D9" s="6">
        <v>0</v>
      </c>
      <c r="E9" s="7">
        <v>29090000</v>
      </c>
      <c r="F9" s="8">
        <v>29090000</v>
      </c>
      <c r="G9" s="8">
        <v>4369599</v>
      </c>
      <c r="H9" s="8">
        <v>4428749</v>
      </c>
      <c r="I9" s="8">
        <v>4717947</v>
      </c>
      <c r="J9" s="8">
        <v>13516295</v>
      </c>
      <c r="K9" s="8">
        <v>4829681</v>
      </c>
      <c r="L9" s="8">
        <v>4955829</v>
      </c>
      <c r="M9" s="8">
        <v>5015195</v>
      </c>
      <c r="N9" s="8">
        <v>14800705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28317000</v>
      </c>
      <c r="X9" s="8">
        <v>14545152</v>
      </c>
      <c r="Y9" s="8">
        <v>13771848</v>
      </c>
      <c r="Z9" s="2">
        <v>94.68</v>
      </c>
      <c r="AA9" s="6">
        <v>29090000</v>
      </c>
    </row>
    <row r="10" spans="1:27" ht="12.75">
      <c r="A10" s="29" t="s">
        <v>37</v>
      </c>
      <c r="B10" s="28"/>
      <c r="C10" s="6">
        <v>64975963</v>
      </c>
      <c r="D10" s="6">
        <v>0</v>
      </c>
      <c r="E10" s="7">
        <v>58477000</v>
      </c>
      <c r="F10" s="30">
        <v>58477000</v>
      </c>
      <c r="G10" s="30">
        <v>5939717</v>
      </c>
      <c r="H10" s="30">
        <v>5883019</v>
      </c>
      <c r="I10" s="30">
        <v>5913922</v>
      </c>
      <c r="J10" s="30">
        <v>17736658</v>
      </c>
      <c r="K10" s="30">
        <v>5693363</v>
      </c>
      <c r="L10" s="30">
        <v>5796846</v>
      </c>
      <c r="M10" s="30">
        <v>5915905</v>
      </c>
      <c r="N10" s="30">
        <v>17406114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35142772</v>
      </c>
      <c r="X10" s="30">
        <v>29238432</v>
      </c>
      <c r="Y10" s="30">
        <v>5904340</v>
      </c>
      <c r="Z10" s="31">
        <v>20.19</v>
      </c>
      <c r="AA10" s="32">
        <v>58477000</v>
      </c>
    </row>
    <row r="11" spans="1:27" ht="12.75">
      <c r="A11" s="29" t="s">
        <v>38</v>
      </c>
      <c r="B11" s="33"/>
      <c r="C11" s="6">
        <v>1240503</v>
      </c>
      <c r="D11" s="6">
        <v>0</v>
      </c>
      <c r="E11" s="7">
        <v>0</v>
      </c>
      <c r="F11" s="8">
        <v>0</v>
      </c>
      <c r="G11" s="8">
        <v>389538</v>
      </c>
      <c r="H11" s="8">
        <v>0</v>
      </c>
      <c r="I11" s="8">
        <v>0</v>
      </c>
      <c r="J11" s="8">
        <v>389538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389538</v>
      </c>
      <c r="X11" s="8"/>
      <c r="Y11" s="8">
        <v>389538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1103697</v>
      </c>
      <c r="D12" s="6">
        <v>0</v>
      </c>
      <c r="E12" s="7">
        <v>2340000</v>
      </c>
      <c r="F12" s="8">
        <v>2340000</v>
      </c>
      <c r="G12" s="8">
        <v>110327</v>
      </c>
      <c r="H12" s="8">
        <v>103865</v>
      </c>
      <c r="I12" s="8">
        <v>109723</v>
      </c>
      <c r="J12" s="8">
        <v>323915</v>
      </c>
      <c r="K12" s="8">
        <v>132976</v>
      </c>
      <c r="L12" s="8">
        <v>97371</v>
      </c>
      <c r="M12" s="8">
        <v>83443</v>
      </c>
      <c r="N12" s="8">
        <v>313790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637705</v>
      </c>
      <c r="X12" s="8">
        <v>1169844</v>
      </c>
      <c r="Y12" s="8">
        <v>-532139</v>
      </c>
      <c r="Z12" s="2">
        <v>-45.49</v>
      </c>
      <c r="AA12" s="6">
        <v>2340000</v>
      </c>
    </row>
    <row r="13" spans="1:27" ht="12.75">
      <c r="A13" s="27" t="s">
        <v>40</v>
      </c>
      <c r="B13" s="33"/>
      <c r="C13" s="6">
        <v>14652376</v>
      </c>
      <c r="D13" s="6">
        <v>0</v>
      </c>
      <c r="E13" s="7">
        <v>6500000</v>
      </c>
      <c r="F13" s="8">
        <v>6500000</v>
      </c>
      <c r="G13" s="8">
        <v>674722</v>
      </c>
      <c r="H13" s="8">
        <v>139006</v>
      </c>
      <c r="I13" s="8">
        <v>94087</v>
      </c>
      <c r="J13" s="8">
        <v>907815</v>
      </c>
      <c r="K13" s="8">
        <v>692628</v>
      </c>
      <c r="L13" s="8">
        <v>689012</v>
      </c>
      <c r="M13" s="8">
        <v>2145798</v>
      </c>
      <c r="N13" s="8">
        <v>3527438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4435253</v>
      </c>
      <c r="X13" s="8">
        <v>3250002</v>
      </c>
      <c r="Y13" s="8">
        <v>1185251</v>
      </c>
      <c r="Z13" s="2">
        <v>36.47</v>
      </c>
      <c r="AA13" s="6">
        <v>6500000</v>
      </c>
    </row>
    <row r="14" spans="1:27" ht="12.75">
      <c r="A14" s="27" t="s">
        <v>41</v>
      </c>
      <c r="B14" s="33"/>
      <c r="C14" s="6">
        <v>89587405</v>
      </c>
      <c r="D14" s="6">
        <v>0</v>
      </c>
      <c r="E14" s="7">
        <v>93004400</v>
      </c>
      <c r="F14" s="8">
        <v>93004400</v>
      </c>
      <c r="G14" s="8">
        <v>8182918</v>
      </c>
      <c r="H14" s="8">
        <v>8917412</v>
      </c>
      <c r="I14" s="8">
        <v>82936</v>
      </c>
      <c r="J14" s="8">
        <v>17183266</v>
      </c>
      <c r="K14" s="8">
        <v>9074559</v>
      </c>
      <c r="L14" s="8">
        <v>8840936</v>
      </c>
      <c r="M14" s="8">
        <v>18343749</v>
      </c>
      <c r="N14" s="8">
        <v>36259244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53442510</v>
      </c>
      <c r="X14" s="8">
        <v>46502202</v>
      </c>
      <c r="Y14" s="8">
        <v>6940308</v>
      </c>
      <c r="Z14" s="2">
        <v>14.92</v>
      </c>
      <c r="AA14" s="6">
        <v>93004400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39585474</v>
      </c>
      <c r="D16" s="6">
        <v>0</v>
      </c>
      <c r="E16" s="7">
        <v>10836000</v>
      </c>
      <c r="F16" s="8">
        <v>10836000</v>
      </c>
      <c r="G16" s="8">
        <v>549230</v>
      </c>
      <c r="H16" s="8">
        <v>467964</v>
      </c>
      <c r="I16" s="8">
        <v>554837</v>
      </c>
      <c r="J16" s="8">
        <v>1572031</v>
      </c>
      <c r="K16" s="8">
        <v>688199</v>
      </c>
      <c r="L16" s="8">
        <v>571331</v>
      </c>
      <c r="M16" s="8">
        <v>496926</v>
      </c>
      <c r="N16" s="8">
        <v>1756456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3328487</v>
      </c>
      <c r="X16" s="8">
        <v>5417820</v>
      </c>
      <c r="Y16" s="8">
        <v>-2089333</v>
      </c>
      <c r="Z16" s="2">
        <v>-38.56</v>
      </c>
      <c r="AA16" s="6">
        <v>10836000</v>
      </c>
    </row>
    <row r="17" spans="1:27" ht="12.75">
      <c r="A17" s="27" t="s">
        <v>44</v>
      </c>
      <c r="B17" s="33"/>
      <c r="C17" s="6">
        <v>10607468</v>
      </c>
      <c r="D17" s="6">
        <v>0</v>
      </c>
      <c r="E17" s="7">
        <v>16397000</v>
      </c>
      <c r="F17" s="8">
        <v>16397000</v>
      </c>
      <c r="G17" s="8">
        <v>3080984</v>
      </c>
      <c r="H17" s="8">
        <v>3386056</v>
      </c>
      <c r="I17" s="8">
        <v>2464904</v>
      </c>
      <c r="J17" s="8">
        <v>8931944</v>
      </c>
      <c r="K17" s="8">
        <v>4114989</v>
      </c>
      <c r="L17" s="8">
        <v>3068363</v>
      </c>
      <c r="M17" s="8">
        <v>2018898</v>
      </c>
      <c r="N17" s="8">
        <v>9202250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18134194</v>
      </c>
      <c r="X17" s="8">
        <v>8198502</v>
      </c>
      <c r="Y17" s="8">
        <v>9935692</v>
      </c>
      <c r="Z17" s="2">
        <v>121.19</v>
      </c>
      <c r="AA17" s="6">
        <v>16397000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266400707</v>
      </c>
      <c r="D19" s="6">
        <v>0</v>
      </c>
      <c r="E19" s="7">
        <v>227399000</v>
      </c>
      <c r="F19" s="8">
        <v>227399000</v>
      </c>
      <c r="G19" s="8">
        <v>78447000</v>
      </c>
      <c r="H19" s="8">
        <v>6495000</v>
      </c>
      <c r="I19" s="8">
        <v>29317000</v>
      </c>
      <c r="J19" s="8">
        <v>114259000</v>
      </c>
      <c r="K19" s="8">
        <v>0</v>
      </c>
      <c r="L19" s="8">
        <v>0</v>
      </c>
      <c r="M19" s="8">
        <v>61017000</v>
      </c>
      <c r="N19" s="8">
        <v>61017000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175276000</v>
      </c>
      <c r="X19" s="8">
        <v>151599334</v>
      </c>
      <c r="Y19" s="8">
        <v>23676666</v>
      </c>
      <c r="Z19" s="2">
        <v>15.62</v>
      </c>
      <c r="AA19" s="6">
        <v>227399000</v>
      </c>
    </row>
    <row r="20" spans="1:27" ht="12.75">
      <c r="A20" s="27" t="s">
        <v>47</v>
      </c>
      <c r="B20" s="33"/>
      <c r="C20" s="6">
        <v>5469460</v>
      </c>
      <c r="D20" s="6">
        <v>0</v>
      </c>
      <c r="E20" s="7">
        <v>6226000</v>
      </c>
      <c r="F20" s="30">
        <v>6226000</v>
      </c>
      <c r="G20" s="30">
        <v>270917</v>
      </c>
      <c r="H20" s="30">
        <v>1036183</v>
      </c>
      <c r="I20" s="30">
        <v>648840</v>
      </c>
      <c r="J20" s="30">
        <v>1955940</v>
      </c>
      <c r="K20" s="30">
        <v>325454</v>
      </c>
      <c r="L20" s="30">
        <v>743720</v>
      </c>
      <c r="M20" s="30">
        <v>294201</v>
      </c>
      <c r="N20" s="30">
        <v>1363375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3319315</v>
      </c>
      <c r="X20" s="30">
        <v>3112950</v>
      </c>
      <c r="Y20" s="30">
        <v>206365</v>
      </c>
      <c r="Z20" s="31">
        <v>6.63</v>
      </c>
      <c r="AA20" s="32">
        <v>6226000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117900</v>
      </c>
      <c r="H21" s="8">
        <v>0</v>
      </c>
      <c r="I21" s="34">
        <v>0</v>
      </c>
      <c r="J21" s="8">
        <v>117900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117900</v>
      </c>
      <c r="X21" s="8"/>
      <c r="Y21" s="8">
        <v>117900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1184623581</v>
      </c>
      <c r="D22" s="37">
        <f>SUM(D5:D21)</f>
        <v>0</v>
      </c>
      <c r="E22" s="38">
        <f t="shared" si="0"/>
        <v>1203379400</v>
      </c>
      <c r="F22" s="39">
        <f t="shared" si="0"/>
        <v>1203379400</v>
      </c>
      <c r="G22" s="39">
        <f t="shared" si="0"/>
        <v>164613207</v>
      </c>
      <c r="H22" s="39">
        <f t="shared" si="0"/>
        <v>95458818</v>
      </c>
      <c r="I22" s="39">
        <f t="shared" si="0"/>
        <v>108420788</v>
      </c>
      <c r="J22" s="39">
        <f t="shared" si="0"/>
        <v>368492813</v>
      </c>
      <c r="K22" s="39">
        <f t="shared" si="0"/>
        <v>92967116</v>
      </c>
      <c r="L22" s="39">
        <f t="shared" si="0"/>
        <v>100046041</v>
      </c>
      <c r="M22" s="39">
        <f t="shared" si="0"/>
        <v>161275514</v>
      </c>
      <c r="N22" s="39">
        <f t="shared" si="0"/>
        <v>354288671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722781484</v>
      </c>
      <c r="X22" s="39">
        <f t="shared" si="0"/>
        <v>639589138</v>
      </c>
      <c r="Y22" s="39">
        <f t="shared" si="0"/>
        <v>83192346</v>
      </c>
      <c r="Z22" s="40">
        <f>+IF(X22&lt;&gt;0,+(Y22/X22)*100,0)</f>
        <v>13.00715428972779</v>
      </c>
      <c r="AA22" s="37">
        <f>SUM(AA5:AA21)</f>
        <v>1203379400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327449987</v>
      </c>
      <c r="D25" s="6">
        <v>0</v>
      </c>
      <c r="E25" s="7">
        <v>380433027</v>
      </c>
      <c r="F25" s="8">
        <v>380433027</v>
      </c>
      <c r="G25" s="8">
        <v>24252740</v>
      </c>
      <c r="H25" s="8">
        <v>27620686</v>
      </c>
      <c r="I25" s="8">
        <v>25332047</v>
      </c>
      <c r="J25" s="8">
        <v>77205473</v>
      </c>
      <c r="K25" s="8">
        <v>26827781</v>
      </c>
      <c r="L25" s="8">
        <v>25626046</v>
      </c>
      <c r="M25" s="8">
        <v>27904754</v>
      </c>
      <c r="N25" s="8">
        <v>80358581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157564054</v>
      </c>
      <c r="X25" s="8">
        <v>190216488</v>
      </c>
      <c r="Y25" s="8">
        <v>-32652434</v>
      </c>
      <c r="Z25" s="2">
        <v>-17.17</v>
      </c>
      <c r="AA25" s="6">
        <v>380433027</v>
      </c>
    </row>
    <row r="26" spans="1:27" ht="12.75">
      <c r="A26" s="29" t="s">
        <v>52</v>
      </c>
      <c r="B26" s="28"/>
      <c r="C26" s="6">
        <v>21053410</v>
      </c>
      <c r="D26" s="6">
        <v>0</v>
      </c>
      <c r="E26" s="7">
        <v>23361000</v>
      </c>
      <c r="F26" s="8">
        <v>23361000</v>
      </c>
      <c r="G26" s="8">
        <v>1830166</v>
      </c>
      <c r="H26" s="8">
        <v>1920815</v>
      </c>
      <c r="I26" s="8">
        <v>1913069</v>
      </c>
      <c r="J26" s="8">
        <v>5664050</v>
      </c>
      <c r="K26" s="8">
        <v>1913069</v>
      </c>
      <c r="L26" s="8">
        <v>2817315</v>
      </c>
      <c r="M26" s="8">
        <v>1701992</v>
      </c>
      <c r="N26" s="8">
        <v>6432376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12096426</v>
      </c>
      <c r="X26" s="8">
        <v>11680464</v>
      </c>
      <c r="Y26" s="8">
        <v>415962</v>
      </c>
      <c r="Z26" s="2">
        <v>3.56</v>
      </c>
      <c r="AA26" s="6">
        <v>23361000</v>
      </c>
    </row>
    <row r="27" spans="1:27" ht="12.75">
      <c r="A27" s="29" t="s">
        <v>53</v>
      </c>
      <c r="B27" s="28"/>
      <c r="C27" s="6">
        <v>405181886</v>
      </c>
      <c r="D27" s="6">
        <v>0</v>
      </c>
      <c r="E27" s="7">
        <v>241760000</v>
      </c>
      <c r="F27" s="8">
        <v>241760000</v>
      </c>
      <c r="G27" s="8">
        <v>0</v>
      </c>
      <c r="H27" s="8">
        <v>20486550</v>
      </c>
      <c r="I27" s="8">
        <v>20146700</v>
      </c>
      <c r="J27" s="8">
        <v>40633250</v>
      </c>
      <c r="K27" s="8">
        <v>20146700</v>
      </c>
      <c r="L27" s="8">
        <v>20146700</v>
      </c>
      <c r="M27" s="8">
        <v>20146500</v>
      </c>
      <c r="N27" s="8">
        <v>60439900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101073150</v>
      </c>
      <c r="X27" s="8">
        <v>120880200</v>
      </c>
      <c r="Y27" s="8">
        <v>-19807050</v>
      </c>
      <c r="Z27" s="2">
        <v>-16.39</v>
      </c>
      <c r="AA27" s="6">
        <v>241760000</v>
      </c>
    </row>
    <row r="28" spans="1:27" ht="12.75">
      <c r="A28" s="29" t="s">
        <v>54</v>
      </c>
      <c r="B28" s="28"/>
      <c r="C28" s="6">
        <v>118941741</v>
      </c>
      <c r="D28" s="6">
        <v>0</v>
      </c>
      <c r="E28" s="7">
        <v>28360780</v>
      </c>
      <c r="F28" s="8">
        <v>28360780</v>
      </c>
      <c r="G28" s="8">
        <v>0</v>
      </c>
      <c r="H28" s="8">
        <v>2363423</v>
      </c>
      <c r="I28" s="8">
        <v>2363423</v>
      </c>
      <c r="J28" s="8">
        <v>4726846</v>
      </c>
      <c r="K28" s="8">
        <v>2363423</v>
      </c>
      <c r="L28" s="8">
        <v>2363423</v>
      </c>
      <c r="M28" s="8">
        <v>41295885</v>
      </c>
      <c r="N28" s="8">
        <v>46022731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50749577</v>
      </c>
      <c r="X28" s="8">
        <v>14180538</v>
      </c>
      <c r="Y28" s="8">
        <v>36569039</v>
      </c>
      <c r="Z28" s="2">
        <v>257.88</v>
      </c>
      <c r="AA28" s="6">
        <v>28360780</v>
      </c>
    </row>
    <row r="29" spans="1:27" ht="12.75">
      <c r="A29" s="29" t="s">
        <v>55</v>
      </c>
      <c r="B29" s="28"/>
      <c r="C29" s="6">
        <v>31643222</v>
      </c>
      <c r="D29" s="6">
        <v>0</v>
      </c>
      <c r="E29" s="7">
        <v>22600000</v>
      </c>
      <c r="F29" s="8">
        <v>22600000</v>
      </c>
      <c r="G29" s="8">
        <v>0</v>
      </c>
      <c r="H29" s="8">
        <v>1688615</v>
      </c>
      <c r="I29" s="8">
        <v>3862591</v>
      </c>
      <c r="J29" s="8">
        <v>5551206</v>
      </c>
      <c r="K29" s="8">
        <v>2146376</v>
      </c>
      <c r="L29" s="8">
        <v>2858734</v>
      </c>
      <c r="M29" s="8">
        <v>6115381</v>
      </c>
      <c r="N29" s="8">
        <v>11120491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16671697</v>
      </c>
      <c r="X29" s="8">
        <v>11299998</v>
      </c>
      <c r="Y29" s="8">
        <v>5371699</v>
      </c>
      <c r="Z29" s="2">
        <v>47.54</v>
      </c>
      <c r="AA29" s="6">
        <v>22600000</v>
      </c>
    </row>
    <row r="30" spans="1:27" ht="12.75">
      <c r="A30" s="29" t="s">
        <v>56</v>
      </c>
      <c r="B30" s="28"/>
      <c r="C30" s="6">
        <v>426708983</v>
      </c>
      <c r="D30" s="6">
        <v>0</v>
      </c>
      <c r="E30" s="7">
        <v>473253464</v>
      </c>
      <c r="F30" s="8">
        <v>473253464</v>
      </c>
      <c r="G30" s="8">
        <v>0</v>
      </c>
      <c r="H30" s="8">
        <v>60721305</v>
      </c>
      <c r="I30" s="8">
        <v>74612931</v>
      </c>
      <c r="J30" s="8">
        <v>135334236</v>
      </c>
      <c r="K30" s="8">
        <v>40154884</v>
      </c>
      <c r="L30" s="8">
        <v>39771067</v>
      </c>
      <c r="M30" s="8">
        <v>53982305</v>
      </c>
      <c r="N30" s="8">
        <v>133908256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269242492</v>
      </c>
      <c r="X30" s="8">
        <v>250626284</v>
      </c>
      <c r="Y30" s="8">
        <v>18616208</v>
      </c>
      <c r="Z30" s="2">
        <v>7.43</v>
      </c>
      <c r="AA30" s="6">
        <v>473253464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913000</v>
      </c>
      <c r="F31" s="8">
        <v>913000</v>
      </c>
      <c r="G31" s="8">
        <v>260887</v>
      </c>
      <c r="H31" s="8">
        <v>0</v>
      </c>
      <c r="I31" s="8">
        <v>0</v>
      </c>
      <c r="J31" s="8">
        <v>260887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260887</v>
      </c>
      <c r="X31" s="8">
        <v>456450</v>
      </c>
      <c r="Y31" s="8">
        <v>-195563</v>
      </c>
      <c r="Z31" s="2">
        <v>-42.84</v>
      </c>
      <c r="AA31" s="6">
        <v>913000</v>
      </c>
    </row>
    <row r="32" spans="1:27" ht="12.75">
      <c r="A32" s="29" t="s">
        <v>58</v>
      </c>
      <c r="B32" s="28"/>
      <c r="C32" s="6">
        <v>73060323</v>
      </c>
      <c r="D32" s="6">
        <v>0</v>
      </c>
      <c r="E32" s="7">
        <v>155092580</v>
      </c>
      <c r="F32" s="8">
        <v>155092580</v>
      </c>
      <c r="G32" s="8">
        <v>678107</v>
      </c>
      <c r="H32" s="8">
        <v>3314237</v>
      </c>
      <c r="I32" s="8">
        <v>3860619</v>
      </c>
      <c r="J32" s="8">
        <v>7852963</v>
      </c>
      <c r="K32" s="8">
        <v>10915571</v>
      </c>
      <c r="L32" s="8">
        <v>5242978</v>
      </c>
      <c r="M32" s="8">
        <v>10768500</v>
      </c>
      <c r="N32" s="8">
        <v>26927049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34780012</v>
      </c>
      <c r="X32" s="8">
        <v>77600685</v>
      </c>
      <c r="Y32" s="8">
        <v>-42820673</v>
      </c>
      <c r="Z32" s="2">
        <v>-55.18</v>
      </c>
      <c r="AA32" s="6">
        <v>155092580</v>
      </c>
    </row>
    <row r="33" spans="1:27" ht="12.75">
      <c r="A33" s="29" t="s">
        <v>59</v>
      </c>
      <c r="B33" s="28"/>
      <c r="C33" s="6">
        <v>6607705</v>
      </c>
      <c r="D33" s="6">
        <v>0</v>
      </c>
      <c r="E33" s="7">
        <v>1465000</v>
      </c>
      <c r="F33" s="8">
        <v>1465000</v>
      </c>
      <c r="G33" s="8">
        <v>497151</v>
      </c>
      <c r="H33" s="8">
        <v>0</v>
      </c>
      <c r="I33" s="8">
        <v>512722</v>
      </c>
      <c r="J33" s="8">
        <v>1009873</v>
      </c>
      <c r="K33" s="8">
        <v>748260</v>
      </c>
      <c r="L33" s="8">
        <v>0</v>
      </c>
      <c r="M33" s="8">
        <v>1720805</v>
      </c>
      <c r="N33" s="8">
        <v>2469065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3478938</v>
      </c>
      <c r="X33" s="8">
        <v>732360</v>
      </c>
      <c r="Y33" s="8">
        <v>2746578</v>
      </c>
      <c r="Z33" s="2">
        <v>375.03</v>
      </c>
      <c r="AA33" s="6">
        <v>1465000</v>
      </c>
    </row>
    <row r="34" spans="1:27" ht="12.75">
      <c r="A34" s="29" t="s">
        <v>60</v>
      </c>
      <c r="B34" s="28"/>
      <c r="C34" s="6">
        <v>87076243</v>
      </c>
      <c r="D34" s="6">
        <v>0</v>
      </c>
      <c r="E34" s="7">
        <v>59950231</v>
      </c>
      <c r="F34" s="8">
        <v>59950231</v>
      </c>
      <c r="G34" s="8">
        <v>591127</v>
      </c>
      <c r="H34" s="8">
        <v>2086830</v>
      </c>
      <c r="I34" s="8">
        <v>8357956</v>
      </c>
      <c r="J34" s="8">
        <v>11035913</v>
      </c>
      <c r="K34" s="8">
        <v>4333630</v>
      </c>
      <c r="L34" s="8">
        <v>5496747</v>
      </c>
      <c r="M34" s="8">
        <v>6409828</v>
      </c>
      <c r="N34" s="8">
        <v>16240205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27276118</v>
      </c>
      <c r="X34" s="8">
        <v>29421212</v>
      </c>
      <c r="Y34" s="8">
        <v>-2145094</v>
      </c>
      <c r="Z34" s="2">
        <v>-7.29</v>
      </c>
      <c r="AA34" s="6">
        <v>59950231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1497723500</v>
      </c>
      <c r="D36" s="37">
        <f>SUM(D25:D35)</f>
        <v>0</v>
      </c>
      <c r="E36" s="38">
        <f t="shared" si="1"/>
        <v>1387189082</v>
      </c>
      <c r="F36" s="39">
        <f t="shared" si="1"/>
        <v>1387189082</v>
      </c>
      <c r="G36" s="39">
        <f t="shared" si="1"/>
        <v>28110178</v>
      </c>
      <c r="H36" s="39">
        <f t="shared" si="1"/>
        <v>120202461</v>
      </c>
      <c r="I36" s="39">
        <f t="shared" si="1"/>
        <v>140962058</v>
      </c>
      <c r="J36" s="39">
        <f t="shared" si="1"/>
        <v>289274697</v>
      </c>
      <c r="K36" s="39">
        <f t="shared" si="1"/>
        <v>109549694</v>
      </c>
      <c r="L36" s="39">
        <f t="shared" si="1"/>
        <v>104323010</v>
      </c>
      <c r="M36" s="39">
        <f t="shared" si="1"/>
        <v>170045950</v>
      </c>
      <c r="N36" s="39">
        <f t="shared" si="1"/>
        <v>383918654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673193351</v>
      </c>
      <c r="X36" s="39">
        <f t="shared" si="1"/>
        <v>707094679</v>
      </c>
      <c r="Y36" s="39">
        <f t="shared" si="1"/>
        <v>-33901328</v>
      </c>
      <c r="Z36" s="40">
        <f>+IF(X36&lt;&gt;0,+(Y36/X36)*100,0)</f>
        <v>-4.794453841449427</v>
      </c>
      <c r="AA36" s="37">
        <f>SUM(AA25:AA35)</f>
        <v>1387189082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-313099919</v>
      </c>
      <c r="D38" s="50">
        <f>+D22-D36</f>
        <v>0</v>
      </c>
      <c r="E38" s="51">
        <f t="shared" si="2"/>
        <v>-183809682</v>
      </c>
      <c r="F38" s="52">
        <f t="shared" si="2"/>
        <v>-183809682</v>
      </c>
      <c r="G38" s="52">
        <f t="shared" si="2"/>
        <v>136503029</v>
      </c>
      <c r="H38" s="52">
        <f t="shared" si="2"/>
        <v>-24743643</v>
      </c>
      <c r="I38" s="52">
        <f t="shared" si="2"/>
        <v>-32541270</v>
      </c>
      <c r="J38" s="52">
        <f t="shared" si="2"/>
        <v>79218116</v>
      </c>
      <c r="K38" s="52">
        <f t="shared" si="2"/>
        <v>-16582578</v>
      </c>
      <c r="L38" s="52">
        <f t="shared" si="2"/>
        <v>-4276969</v>
      </c>
      <c r="M38" s="52">
        <f t="shared" si="2"/>
        <v>-8770436</v>
      </c>
      <c r="N38" s="52">
        <f t="shared" si="2"/>
        <v>-29629983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49588133</v>
      </c>
      <c r="X38" s="52">
        <f>IF(F22=F36,0,X22-X36)</f>
        <v>-67505541</v>
      </c>
      <c r="Y38" s="52">
        <f t="shared" si="2"/>
        <v>117093674</v>
      </c>
      <c r="Z38" s="53">
        <f>+IF(X38&lt;&gt;0,+(Y38/X38)*100,0)</f>
        <v>-173.45787066575764</v>
      </c>
      <c r="AA38" s="50">
        <f>+AA22-AA36</f>
        <v>-183809682</v>
      </c>
    </row>
    <row r="39" spans="1:27" ht="12.75">
      <c r="A39" s="27" t="s">
        <v>64</v>
      </c>
      <c r="B39" s="33"/>
      <c r="C39" s="6">
        <v>106135292</v>
      </c>
      <c r="D39" s="6">
        <v>0</v>
      </c>
      <c r="E39" s="7">
        <v>202838000</v>
      </c>
      <c r="F39" s="8">
        <v>202838000</v>
      </c>
      <c r="G39" s="8">
        <v>0</v>
      </c>
      <c r="H39" s="8">
        <v>20000000</v>
      </c>
      <c r="I39" s="8">
        <v>4968190</v>
      </c>
      <c r="J39" s="8">
        <v>24968190</v>
      </c>
      <c r="K39" s="8">
        <v>15185854</v>
      </c>
      <c r="L39" s="8">
        <v>30223000</v>
      </c>
      <c r="M39" s="8">
        <v>3500000</v>
      </c>
      <c r="N39" s="8">
        <v>48908854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73877044</v>
      </c>
      <c r="X39" s="8">
        <v>135225334</v>
      </c>
      <c r="Y39" s="8">
        <v>-61348290</v>
      </c>
      <c r="Z39" s="2">
        <v>-45.37</v>
      </c>
      <c r="AA39" s="6">
        <v>202838000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-206964627</v>
      </c>
      <c r="D42" s="59">
        <f>SUM(D38:D41)</f>
        <v>0</v>
      </c>
      <c r="E42" s="60">
        <f t="shared" si="3"/>
        <v>19028318</v>
      </c>
      <c r="F42" s="61">
        <f t="shared" si="3"/>
        <v>19028318</v>
      </c>
      <c r="G42" s="61">
        <f t="shared" si="3"/>
        <v>136503029</v>
      </c>
      <c r="H42" s="61">
        <f t="shared" si="3"/>
        <v>-4743643</v>
      </c>
      <c r="I42" s="61">
        <f t="shared" si="3"/>
        <v>-27573080</v>
      </c>
      <c r="J42" s="61">
        <f t="shared" si="3"/>
        <v>104186306</v>
      </c>
      <c r="K42" s="61">
        <f t="shared" si="3"/>
        <v>-1396724</v>
      </c>
      <c r="L42" s="61">
        <f t="shared" si="3"/>
        <v>25946031</v>
      </c>
      <c r="M42" s="61">
        <f t="shared" si="3"/>
        <v>-5270436</v>
      </c>
      <c r="N42" s="61">
        <f t="shared" si="3"/>
        <v>19278871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123465177</v>
      </c>
      <c r="X42" s="61">
        <f t="shared" si="3"/>
        <v>67719793</v>
      </c>
      <c r="Y42" s="61">
        <f t="shared" si="3"/>
        <v>55745384</v>
      </c>
      <c r="Z42" s="62">
        <f>+IF(X42&lt;&gt;0,+(Y42/X42)*100,0)</f>
        <v>82.31771175083185</v>
      </c>
      <c r="AA42" s="59">
        <f>SUM(AA38:AA41)</f>
        <v>19028318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-206964627</v>
      </c>
      <c r="D44" s="67">
        <f>+D42-D43</f>
        <v>0</v>
      </c>
      <c r="E44" s="68">
        <f t="shared" si="4"/>
        <v>19028318</v>
      </c>
      <c r="F44" s="69">
        <f t="shared" si="4"/>
        <v>19028318</v>
      </c>
      <c r="G44" s="69">
        <f t="shared" si="4"/>
        <v>136503029</v>
      </c>
      <c r="H44" s="69">
        <f t="shared" si="4"/>
        <v>-4743643</v>
      </c>
      <c r="I44" s="69">
        <f t="shared" si="4"/>
        <v>-27573080</v>
      </c>
      <c r="J44" s="69">
        <f t="shared" si="4"/>
        <v>104186306</v>
      </c>
      <c r="K44" s="69">
        <f t="shared" si="4"/>
        <v>-1396724</v>
      </c>
      <c r="L44" s="69">
        <f t="shared" si="4"/>
        <v>25946031</v>
      </c>
      <c r="M44" s="69">
        <f t="shared" si="4"/>
        <v>-5270436</v>
      </c>
      <c r="N44" s="69">
        <f t="shared" si="4"/>
        <v>19278871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123465177</v>
      </c>
      <c r="X44" s="69">
        <f t="shared" si="4"/>
        <v>67719793</v>
      </c>
      <c r="Y44" s="69">
        <f t="shared" si="4"/>
        <v>55745384</v>
      </c>
      <c r="Z44" s="70">
        <f>+IF(X44&lt;&gt;0,+(Y44/X44)*100,0)</f>
        <v>82.31771175083185</v>
      </c>
      <c r="AA44" s="67">
        <f>+AA42-AA43</f>
        <v>19028318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-206964627</v>
      </c>
      <c r="D46" s="59">
        <f>SUM(D44:D45)</f>
        <v>0</v>
      </c>
      <c r="E46" s="60">
        <f t="shared" si="5"/>
        <v>19028318</v>
      </c>
      <c r="F46" s="61">
        <f t="shared" si="5"/>
        <v>19028318</v>
      </c>
      <c r="G46" s="61">
        <f t="shared" si="5"/>
        <v>136503029</v>
      </c>
      <c r="H46" s="61">
        <f t="shared" si="5"/>
        <v>-4743643</v>
      </c>
      <c r="I46" s="61">
        <f t="shared" si="5"/>
        <v>-27573080</v>
      </c>
      <c r="J46" s="61">
        <f t="shared" si="5"/>
        <v>104186306</v>
      </c>
      <c r="K46" s="61">
        <f t="shared" si="5"/>
        <v>-1396724</v>
      </c>
      <c r="L46" s="61">
        <f t="shared" si="5"/>
        <v>25946031</v>
      </c>
      <c r="M46" s="61">
        <f t="shared" si="5"/>
        <v>-5270436</v>
      </c>
      <c r="N46" s="61">
        <f t="shared" si="5"/>
        <v>19278871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123465177</v>
      </c>
      <c r="X46" s="61">
        <f t="shared" si="5"/>
        <v>67719793</v>
      </c>
      <c r="Y46" s="61">
        <f t="shared" si="5"/>
        <v>55745384</v>
      </c>
      <c r="Z46" s="62">
        <f>+IF(X46&lt;&gt;0,+(Y46/X46)*100,0)</f>
        <v>82.31771175083185</v>
      </c>
      <c r="AA46" s="59">
        <f>SUM(AA44:AA45)</f>
        <v>19028318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-206964627</v>
      </c>
      <c r="D48" s="75">
        <f>SUM(D46:D47)</f>
        <v>0</v>
      </c>
      <c r="E48" s="76">
        <f t="shared" si="6"/>
        <v>19028318</v>
      </c>
      <c r="F48" s="77">
        <f t="shared" si="6"/>
        <v>19028318</v>
      </c>
      <c r="G48" s="77">
        <f t="shared" si="6"/>
        <v>136503029</v>
      </c>
      <c r="H48" s="78">
        <f t="shared" si="6"/>
        <v>-4743643</v>
      </c>
      <c r="I48" s="78">
        <f t="shared" si="6"/>
        <v>-27573080</v>
      </c>
      <c r="J48" s="78">
        <f t="shared" si="6"/>
        <v>104186306</v>
      </c>
      <c r="K48" s="78">
        <f t="shared" si="6"/>
        <v>-1396724</v>
      </c>
      <c r="L48" s="78">
        <f t="shared" si="6"/>
        <v>25946031</v>
      </c>
      <c r="M48" s="77">
        <f t="shared" si="6"/>
        <v>-5270436</v>
      </c>
      <c r="N48" s="77">
        <f t="shared" si="6"/>
        <v>19278871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123465177</v>
      </c>
      <c r="X48" s="78">
        <f t="shared" si="6"/>
        <v>67719793</v>
      </c>
      <c r="Y48" s="78">
        <f t="shared" si="6"/>
        <v>55745384</v>
      </c>
      <c r="Z48" s="79">
        <f>+IF(X48&lt;&gt;0,+(Y48/X48)*100,0)</f>
        <v>82.31771175083185</v>
      </c>
      <c r="AA48" s="80">
        <f>SUM(AA46:AA47)</f>
        <v>19028318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2019-01-31T14:19:27Z</dcterms:created>
  <dcterms:modified xsi:type="dcterms:W3CDTF">2019-01-31T14:19:27Z</dcterms:modified>
  <cp:category/>
  <cp:version/>
  <cp:contentType/>
  <cp:contentStatus/>
</cp:coreProperties>
</file>