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  <sheet name="Summary" sheetId="55" r:id="rId55"/>
  </sheets>
  <definedNames>
    <definedName name="_xlnm.Print_Area" localSheetId="5">'DC21'!$A$1:$AA$57</definedName>
    <definedName name="_xlnm.Print_Area" localSheetId="13">'DC22'!$A$1:$AA$57</definedName>
    <definedName name="_xlnm.Print_Area" localSheetId="17">'DC23'!$A$1:$AA$57</definedName>
    <definedName name="_xlnm.Print_Area" localSheetId="22">'DC24'!$A$1:$AA$57</definedName>
    <definedName name="_xlnm.Print_Area" localSheetId="26">'DC25'!$A$1:$AA$57</definedName>
    <definedName name="_xlnm.Print_Area" localSheetId="32">'DC26'!$A$1:$AA$57</definedName>
    <definedName name="_xlnm.Print_Area" localSheetId="37">'DC27'!$A$1:$AA$57</definedName>
    <definedName name="_xlnm.Print_Area" localSheetId="43">'DC28'!$A$1:$AA$57</definedName>
    <definedName name="_xlnm.Print_Area" localSheetId="48">'DC29'!$A$1:$AA$57</definedName>
    <definedName name="_xlnm.Print_Area" localSheetId="53">'DC43'!$A$1:$AA$57</definedName>
    <definedName name="_xlnm.Print_Area" localSheetId="0">'ETH'!$A$1:$AA$57</definedName>
    <definedName name="_xlnm.Print_Area" localSheetId="1">'KZN212'!$A$1:$AA$57</definedName>
    <definedName name="_xlnm.Print_Area" localSheetId="2">'KZN213'!$A$1:$AA$57</definedName>
    <definedName name="_xlnm.Print_Area" localSheetId="3">'KZN214'!$A$1:$AA$57</definedName>
    <definedName name="_xlnm.Print_Area" localSheetId="4">'KZN216'!$A$1:$AA$57</definedName>
    <definedName name="_xlnm.Print_Area" localSheetId="6">'KZN221'!$A$1:$AA$57</definedName>
    <definedName name="_xlnm.Print_Area" localSheetId="7">'KZN222'!$A$1:$AA$57</definedName>
    <definedName name="_xlnm.Print_Area" localSheetId="8">'KZN223'!$A$1:$AA$57</definedName>
    <definedName name="_xlnm.Print_Area" localSheetId="9">'KZN224'!$A$1:$AA$57</definedName>
    <definedName name="_xlnm.Print_Area" localSheetId="10">'KZN225'!$A$1:$AA$57</definedName>
    <definedName name="_xlnm.Print_Area" localSheetId="11">'KZN226'!$A$1:$AA$57</definedName>
    <definedName name="_xlnm.Print_Area" localSheetId="12">'KZN227'!$A$1:$AA$57</definedName>
    <definedName name="_xlnm.Print_Area" localSheetId="14">'KZN235'!$A$1:$AA$57</definedName>
    <definedName name="_xlnm.Print_Area" localSheetId="15">'KZN237'!$A$1:$AA$57</definedName>
    <definedName name="_xlnm.Print_Area" localSheetId="16">'KZN238'!$A$1:$AA$57</definedName>
    <definedName name="_xlnm.Print_Area" localSheetId="18">'KZN241'!$A$1:$AA$57</definedName>
    <definedName name="_xlnm.Print_Area" localSheetId="19">'KZN242'!$A$1:$AA$57</definedName>
    <definedName name="_xlnm.Print_Area" localSheetId="20">'KZN244'!$A$1:$AA$57</definedName>
    <definedName name="_xlnm.Print_Area" localSheetId="21">'KZN245'!$A$1:$AA$57</definedName>
    <definedName name="_xlnm.Print_Area" localSheetId="23">'KZN252'!$A$1:$AA$57</definedName>
    <definedName name="_xlnm.Print_Area" localSheetId="24">'KZN253'!$A$1:$AA$57</definedName>
    <definedName name="_xlnm.Print_Area" localSheetId="25">'KZN254'!$A$1:$AA$57</definedName>
    <definedName name="_xlnm.Print_Area" localSheetId="27">'KZN261'!$A$1:$AA$57</definedName>
    <definedName name="_xlnm.Print_Area" localSheetId="28">'KZN262'!$A$1:$AA$57</definedName>
    <definedName name="_xlnm.Print_Area" localSheetId="29">'KZN263'!$A$1:$AA$57</definedName>
    <definedName name="_xlnm.Print_Area" localSheetId="30">'KZN265'!$A$1:$AA$57</definedName>
    <definedName name="_xlnm.Print_Area" localSheetId="31">'KZN266'!$A$1:$AA$57</definedName>
    <definedName name="_xlnm.Print_Area" localSheetId="33">'KZN271'!$A$1:$AA$57</definedName>
    <definedName name="_xlnm.Print_Area" localSheetId="34">'KZN272'!$A$1:$AA$57</definedName>
    <definedName name="_xlnm.Print_Area" localSheetId="35">'KZN275'!$A$1:$AA$57</definedName>
    <definedName name="_xlnm.Print_Area" localSheetId="36">'KZN276'!$A$1:$AA$57</definedName>
    <definedName name="_xlnm.Print_Area" localSheetId="38">'KZN281'!$A$1:$AA$57</definedName>
    <definedName name="_xlnm.Print_Area" localSheetId="39">'KZN282'!$A$1:$AA$57</definedName>
    <definedName name="_xlnm.Print_Area" localSheetId="40">'KZN284'!$A$1:$AA$57</definedName>
    <definedName name="_xlnm.Print_Area" localSheetId="41">'KZN285'!$A$1:$AA$57</definedName>
    <definedName name="_xlnm.Print_Area" localSheetId="42">'KZN286'!$A$1:$AA$57</definedName>
    <definedName name="_xlnm.Print_Area" localSheetId="44">'KZN291'!$A$1:$AA$57</definedName>
    <definedName name="_xlnm.Print_Area" localSheetId="45">'KZN292'!$A$1:$AA$57</definedName>
    <definedName name="_xlnm.Print_Area" localSheetId="46">'KZN293'!$A$1:$AA$57</definedName>
    <definedName name="_xlnm.Print_Area" localSheetId="47">'KZN294'!$A$1:$AA$57</definedName>
    <definedName name="_xlnm.Print_Area" localSheetId="49">'KZN433'!$A$1:$AA$57</definedName>
    <definedName name="_xlnm.Print_Area" localSheetId="50">'KZN434'!$A$1:$AA$57</definedName>
    <definedName name="_xlnm.Print_Area" localSheetId="51">'KZN435'!$A$1:$AA$57</definedName>
    <definedName name="_xlnm.Print_Area" localSheetId="52">'KZN436'!$A$1:$AA$57</definedName>
    <definedName name="_xlnm.Print_Area" localSheetId="54">'Summary'!$A$1:$AA$57</definedName>
  </definedNames>
  <calcPr fullCalcOnLoad="1"/>
</workbook>
</file>

<file path=xl/sharedStrings.xml><?xml version="1.0" encoding="utf-8"?>
<sst xmlns="http://schemas.openxmlformats.org/spreadsheetml/2006/main" count="4180" uniqueCount="129">
  <si>
    <t>Kwazulu-Natal: eThekwini(ETH)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</si>
  <si>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</si>
  <si>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</si>
  <si>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</si>
  <si>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</si>
  <si>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</si>
  <si>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</si>
  <si>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</si>
  <si>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</si>
  <si>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</si>
  <si>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</si>
  <si>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</si>
  <si>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</si>
  <si>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</si>
  <si>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</si>
  <si>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</si>
  <si>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</si>
  <si>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</si>
  <si>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</si>
  <si>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</si>
  <si>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</si>
  <si>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</si>
  <si>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</si>
  <si>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</si>
  <si>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</si>
  <si>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</si>
  <si>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</si>
  <si>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</si>
  <si>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</si>
  <si>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</si>
  <si>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</si>
  <si>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</si>
  <si>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</si>
  <si>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</si>
  <si>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</si>
  <si>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</si>
  <si>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</si>
  <si>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</si>
  <si>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</si>
  <si>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</si>
  <si>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</si>
  <si>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</si>
  <si>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</si>
  <si>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</si>
  <si>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</si>
  <si>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</si>
  <si>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</si>
  <si>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</si>
  <si>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</si>
  <si>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</si>
  <si>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</si>
  <si>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</si>
  <si>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</si>
  <si>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</si>
  <si>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</si>
  <si>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</si>
  <si>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</si>
  <si>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</si>
  <si>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</si>
  <si>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</si>
  <si>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</si>
  <si>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</si>
  <si>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</si>
  <si>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</si>
  <si>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</si>
  <si>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</si>
  <si>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</si>
  <si>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</si>
  <si>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</si>
  <si>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</si>
  <si>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</si>
  <si>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</si>
  <si>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</si>
  <si>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</si>
  <si>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C4 Quarterly Budget Statement - Financial Performance (rev and expend) ( All ) for 2nd Quarter ended 31 December 2018 (Figures Finalised as at 2019/01/30)</t>
  </si>
  <si>
    <t>Kwazulu-Natal: Umzumbe(KZN213) - Table C4 Quarterly Budget Statement - Financial Performance (rev and expend) ( All ) for 2nd Quarter ended 31 December 2018 (Figures Finalised as at 2019/01/30)</t>
  </si>
  <si>
    <t>Kwazulu-Natal: uMuziwabantu(KZN214) - Table C4 Quarterly Budget Statement - Financial Performance (rev and expend) ( All ) for 2nd Quarter ended 31 December 2018 (Figures Finalised as at 2019/01/30)</t>
  </si>
  <si>
    <t>Kwazulu-Natal: Ray Nkonyeni(KZN216) - Table C4 Quarterly Budget Statement - Financial Performance (rev and expend) ( All ) for 2nd Quarter ended 31 December 2018 (Figures Finalised as at 2019/01/30)</t>
  </si>
  <si>
    <t>Kwazulu-Natal: Ugu(DC21) - Table C4 Quarterly Budget Statement - Financial Performance (rev and expend) ( All ) for 2nd Quarter ended 31 December 2018 (Figures Finalised as at 2019/01/30)</t>
  </si>
  <si>
    <t>Kwazulu-Natal: uMshwathi(KZN221) - Table C4 Quarterly Budget Statement - Financial Performance (rev and expend) ( All ) for 2nd Quarter ended 31 December 2018 (Figures Finalised as at 2019/01/30)</t>
  </si>
  <si>
    <t>Kwazulu-Natal: uMngeni(KZN222) - Table C4 Quarterly Budget Statement - Financial Performance (rev and expend) ( All ) for 2nd Quarter ended 31 December 2018 (Figures Finalised as at 2019/01/30)</t>
  </si>
  <si>
    <t>Kwazulu-Natal: Mpofana(KZN223) - Table C4 Quarterly Budget Statement - Financial Performance (rev and expend) ( All ) for 2nd Quarter ended 31 December 2018 (Figures Finalised as at 2019/01/30)</t>
  </si>
  <si>
    <t>Kwazulu-Natal: Impendle(KZN224) - Table C4 Quarterly Budget Statement - Financial Performance (rev and expend) ( All ) for 2nd Quarter ended 31 December 2018 (Figures Finalised as at 2019/01/30)</t>
  </si>
  <si>
    <t>Kwazulu-Natal: Msunduzi(KZN225) - Table C4 Quarterly Budget Statement - Financial Performance (rev and expend) ( All ) for 2nd Quarter ended 31 December 2018 (Figures Finalised as at 2019/01/30)</t>
  </si>
  <si>
    <t>Kwazulu-Natal: Mkhambathini(KZN226) - Table C4 Quarterly Budget Statement - Financial Performance (rev and expend) ( All ) for 2nd Quarter ended 31 December 2018 (Figures Finalised as at 2019/01/30)</t>
  </si>
  <si>
    <t>Kwazulu-Natal: Richmond(KZN227) - Table C4 Quarterly Budget Statement - Financial Performance (rev and expend) ( All ) for 2nd Quarter ended 31 December 2018 (Figures Finalised as at 2019/01/30)</t>
  </si>
  <si>
    <t>Kwazulu-Natal: uMgungundlovu(DC22) - Table C4 Quarterly Budget Statement - Financial Performance (rev and expend) ( All ) for 2nd Quarter ended 31 December 2018 (Figures Finalised as at 2019/01/30)</t>
  </si>
  <si>
    <t>Kwazulu-Natal: Okhahlamba(KZN235) - Table C4 Quarterly Budget Statement - Financial Performance (rev and expend) ( All ) for 2nd Quarter ended 31 December 2018 (Figures Finalised as at 2019/01/30)</t>
  </si>
  <si>
    <t>Kwazulu-Natal: Inkosi Langalibalele(KZN237) - Table C4 Quarterly Budget Statement - Financial Performance (rev and expend) ( All ) for 2nd Quarter ended 31 December 2018 (Figures Finalised as at 2019/01/30)</t>
  </si>
  <si>
    <t>Kwazulu-Natal: Alfred Duma(KZN238) - Table C4 Quarterly Budget Statement - Financial Performance (rev and expend) ( All ) for 2nd Quarter ended 31 December 2018 (Figures Finalised as at 2019/01/30)</t>
  </si>
  <si>
    <t>Kwazulu-Natal: Uthukela(DC23) - Table C4 Quarterly Budget Statement - Financial Performance (rev and expend) ( All ) for 2nd Quarter ended 31 December 2018 (Figures Finalised as at 2019/01/30)</t>
  </si>
  <si>
    <t>Kwazulu-Natal: Endumeni(KZN241) - Table C4 Quarterly Budget Statement - Financial Performance (rev and expend) ( All ) for 2nd Quarter ended 31 December 2018 (Figures Finalised as at 2019/01/30)</t>
  </si>
  <si>
    <t>Kwazulu-Natal: Nquthu(KZN242) - Table C4 Quarterly Budget Statement - Financial Performance (rev and expend) ( All ) for 2nd Quarter ended 31 December 2018 (Figures Finalised as at 2019/01/30)</t>
  </si>
  <si>
    <t>Kwazulu-Natal: Msinga(KZN244) - Table C4 Quarterly Budget Statement - Financial Performance (rev and expend) ( All ) for 2nd Quarter ended 31 December 2018 (Figures Finalised as at 2019/01/30)</t>
  </si>
  <si>
    <t>Kwazulu-Natal: Umvoti(KZN245) - Table C4 Quarterly Budget Statement - Financial Performance (rev and expend) ( All ) for 2nd Quarter ended 31 December 2018 (Figures Finalised as at 2019/01/30)</t>
  </si>
  <si>
    <t>Kwazulu-Natal: Umzinyathi(DC24) - Table C4 Quarterly Budget Statement - Financial Performance (rev and expend) ( All ) for 2nd Quarter ended 31 December 2018 (Figures Finalised as at 2019/01/30)</t>
  </si>
  <si>
    <t>Kwazulu-Natal: Newcastle(KZN252) - Table C4 Quarterly Budget Statement - Financial Performance (rev and expend) ( All ) for 2nd Quarter ended 31 December 2018 (Figures Finalised as at 2019/01/30)</t>
  </si>
  <si>
    <t>Kwazulu-Natal: Emadlangeni(KZN253) - Table C4 Quarterly Budget Statement - Financial Performance (rev and expend) ( All ) for 2nd Quarter ended 31 December 2018 (Figures Finalised as at 2019/01/30)</t>
  </si>
  <si>
    <t>Kwazulu-Natal: Dannhauser(KZN254) - Table C4 Quarterly Budget Statement - Financial Performance (rev and expend) ( All ) for 2nd Quarter ended 31 December 2018 (Figures Finalised as at 2019/01/30)</t>
  </si>
  <si>
    <t>Kwazulu-Natal: Amajuba(DC25) - Table C4 Quarterly Budget Statement - Financial Performance (rev and expend) ( All ) for 2nd Quarter ended 31 December 2018 (Figures Finalised as at 2019/01/30)</t>
  </si>
  <si>
    <t>Kwazulu-Natal: eDumbe(KZN261) - Table C4 Quarterly Budget Statement - Financial Performance (rev and expend) ( All ) for 2nd Quarter ended 31 December 2018 (Figures Finalised as at 2019/01/30)</t>
  </si>
  <si>
    <t>Kwazulu-Natal: uPhongolo(KZN262) - Table C4 Quarterly Budget Statement - Financial Performance (rev and expend) ( All ) for 2nd Quarter ended 31 December 2018 (Figures Finalised as at 2019/01/30)</t>
  </si>
  <si>
    <t>Kwazulu-Natal: Abaqulusi(KZN263) - Table C4 Quarterly Budget Statement - Financial Performance (rev and expend) ( All ) for 2nd Quarter ended 31 December 2018 (Figures Finalised as at 2019/01/30)</t>
  </si>
  <si>
    <t>Kwazulu-Natal: Nongoma(KZN265) - Table C4 Quarterly Budget Statement - Financial Performance (rev and expend) ( All ) for 2nd Quarter ended 31 December 2018 (Figures Finalised as at 2019/01/30)</t>
  </si>
  <si>
    <t>Kwazulu-Natal: Ulundi(KZN266) - Table C4 Quarterly Budget Statement - Financial Performance (rev and expend) ( All ) for 2nd Quarter ended 31 December 2018 (Figures Finalised as at 2019/01/30)</t>
  </si>
  <si>
    <t>Kwazulu-Natal: Zululand(DC26) - Table C4 Quarterly Budget Statement - Financial Performance (rev and expend) ( All ) for 2nd Quarter ended 31 December 2018 (Figures Finalised as at 2019/01/30)</t>
  </si>
  <si>
    <t>Kwazulu-Natal: Umhlabuyalingana(KZN271) - Table C4 Quarterly Budget Statement - Financial Performance (rev and expend) ( All ) for 2nd Quarter ended 31 December 2018 (Figures Finalised as at 2019/01/30)</t>
  </si>
  <si>
    <t>Kwazulu-Natal: Jozini(KZN272) - Table C4 Quarterly Budget Statement - Financial Performance (rev and expend) ( All ) for 2nd Quarter ended 31 December 2018 (Figures Finalised as at 2019/01/30)</t>
  </si>
  <si>
    <t>Kwazulu-Natal: Mtubatuba(KZN275) - Table C4 Quarterly Budget Statement - Financial Performance (rev and expend) ( All ) for 2nd Quarter ended 31 December 2018 (Figures Finalised as at 2019/01/30)</t>
  </si>
  <si>
    <t>Kwazulu-Natal: Hlabisa Big Five(KZN276) - Table C4 Quarterly Budget Statement - Financial Performance (rev and expend) ( All ) for 2nd Quarter ended 31 December 2018 (Figures Finalised as at 2019/01/30)</t>
  </si>
  <si>
    <t>Kwazulu-Natal: Umkhanyakude(DC27) - Table C4 Quarterly Budget Statement - Financial Performance (rev and expend) ( All ) for 2nd Quarter ended 31 December 2018 (Figures Finalised as at 2019/01/30)</t>
  </si>
  <si>
    <t>Kwazulu-Natal: Mfolozi(KZN281) - Table C4 Quarterly Budget Statement - Financial Performance (rev and expend) ( All ) for 2nd Quarter ended 31 December 2018 (Figures Finalised as at 2019/01/30)</t>
  </si>
  <si>
    <t>Kwazulu-Natal: uMhlathuze(KZN282) - Table C4 Quarterly Budget Statement - Financial Performance (rev and expend) ( All ) for 2nd Quarter ended 31 December 2018 (Figures Finalised as at 2019/01/30)</t>
  </si>
  <si>
    <t>Kwazulu-Natal: uMlalazi(KZN284) - Table C4 Quarterly Budget Statement - Financial Performance (rev and expend) ( All ) for 2nd Quarter ended 31 December 2018 (Figures Finalised as at 2019/01/30)</t>
  </si>
  <si>
    <t>Kwazulu-Natal: Mthonjaneni(KZN285) - Table C4 Quarterly Budget Statement - Financial Performance (rev and expend) ( All ) for 2nd Quarter ended 31 December 2018 (Figures Finalised as at 2019/01/30)</t>
  </si>
  <si>
    <t>Kwazulu-Natal: Nkandla(KZN286) - Table C4 Quarterly Budget Statement - Financial Performance (rev and expend) ( All ) for 2nd Quarter ended 31 December 2018 (Figures Finalised as at 2019/01/30)</t>
  </si>
  <si>
    <t>Kwazulu-Natal: King Cetshwayo(DC28) - Table C4 Quarterly Budget Statement - Financial Performance (rev and expend) ( All ) for 2nd Quarter ended 31 December 2018 (Figures Finalised as at 2019/01/30)</t>
  </si>
  <si>
    <t>Kwazulu-Natal: Mandeni(KZN291) - Table C4 Quarterly Budget Statement - Financial Performance (rev and expend) ( All ) for 2nd Quarter ended 31 December 2018 (Figures Finalised as at 2019/01/30)</t>
  </si>
  <si>
    <t>Kwazulu-Natal: KwaDukuza(KZN292) - Table C4 Quarterly Budget Statement - Financial Performance (rev and expend) ( All ) for 2nd Quarter ended 31 December 2018 (Figures Finalised as at 2019/01/30)</t>
  </si>
  <si>
    <t>Kwazulu-Natal: Ndwedwe(KZN293) - Table C4 Quarterly Budget Statement - Financial Performance (rev and expend) ( All ) for 2nd Quarter ended 31 December 2018 (Figures Finalised as at 2019/01/30)</t>
  </si>
  <si>
    <t>Kwazulu-Natal: Maphumulo(KZN294) - Table C4 Quarterly Budget Statement - Financial Performance (rev and expend) ( All ) for 2nd Quarter ended 31 December 2018 (Figures Finalised as at 2019/01/30)</t>
  </si>
  <si>
    <t>Kwazulu-Natal: iLembe(DC29) - Table C4 Quarterly Budget Statement - Financial Performance (rev and expend) ( All ) for 2nd Quarter ended 31 December 2018 (Figures Finalised as at 2019/01/30)</t>
  </si>
  <si>
    <t>Kwazulu-Natal: Greater Kokstad(KZN433) - Table C4 Quarterly Budget Statement - Financial Performance (rev and expend) ( All ) for 2nd Quarter ended 31 December 2018 (Figures Finalised as at 2019/01/30)</t>
  </si>
  <si>
    <t>Kwazulu-Natal: Ubuhlebezwe(KZN434) - Table C4 Quarterly Budget Statement - Financial Performance (rev and expend) ( All ) for 2nd Quarter ended 31 December 2018 (Figures Finalised as at 2019/01/30)</t>
  </si>
  <si>
    <t>Kwazulu-Natal: Umzimkhulu(KZN435) - Table C4 Quarterly Budget Statement - Financial Performance (rev and expend) ( All ) for 2nd Quarter ended 31 December 2018 (Figures Finalised as at 2019/01/30)</t>
  </si>
  <si>
    <t>Kwazulu-Natal: Dr Nkosazana Dlamini Zuma(KZN436) - Table C4 Quarterly Budget Statement - Financial Performance (rev and expend) ( All ) for 2nd Quarter ended 31 December 2018 (Figures Finalised as at 2019/01/30)</t>
  </si>
  <si>
    <t>Kwazulu-Natal: Harry Gwala(DC43)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</si>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</sst>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7673348799</v>
      </c>
      <c r="D5" s="6">
        <v>0</v>
      </c>
      <c r="E5" s="7">
        <v>7497289350</v>
      </c>
      <c r="F5" s="8">
        <v>7497289350</v>
      </c>
      <c r="G5" s="8">
        <v>713206093</v>
      </c>
      <c r="H5" s="8">
        <v>713206093</v>
      </c>
      <c r="I5" s="8">
        <v>439325210</v>
      </c>
      <c r="J5" s="8">
        <v>1865737396</v>
      </c>
      <c r="K5" s="8">
        <v>536020106</v>
      </c>
      <c r="L5" s="8">
        <v>667322237</v>
      </c>
      <c r="M5" s="8">
        <v>651699998</v>
      </c>
      <c r="N5" s="8">
        <v>1855042341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3720779737</v>
      </c>
      <c r="X5" s="8">
        <v>3428125685</v>
      </c>
      <c r="Y5" s="8">
        <v>292654052</v>
      </c>
      <c r="Z5" s="2">
        <v>8.54</v>
      </c>
      <c r="AA5" s="6">
        <v>7497289350</v>
      </c>
    </row>
    <row r="6" spans="1:27" ht="13.5">
      <c r="A6" s="23" t="s">
        <v>33</v>
      </c>
      <c r="B6" s="24"/>
      <c r="C6" s="6">
        <v>149141241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12226264463</v>
      </c>
      <c r="D7" s="6">
        <v>0</v>
      </c>
      <c r="E7" s="7">
        <v>13124495750</v>
      </c>
      <c r="F7" s="8">
        <v>13124495750</v>
      </c>
      <c r="G7" s="8">
        <v>1074738407</v>
      </c>
      <c r="H7" s="8">
        <v>1218387459</v>
      </c>
      <c r="I7" s="8">
        <v>516040727</v>
      </c>
      <c r="J7" s="8">
        <v>2809166593</v>
      </c>
      <c r="K7" s="8">
        <v>1510495140</v>
      </c>
      <c r="L7" s="8">
        <v>1070394422</v>
      </c>
      <c r="M7" s="8">
        <v>585333462</v>
      </c>
      <c r="N7" s="8">
        <v>3166223024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5975389617</v>
      </c>
      <c r="X7" s="8">
        <v>5698791870</v>
      </c>
      <c r="Y7" s="8">
        <v>276597747</v>
      </c>
      <c r="Z7" s="2">
        <v>4.85</v>
      </c>
      <c r="AA7" s="6">
        <v>13124495750</v>
      </c>
    </row>
    <row r="8" spans="1:27" ht="13.5">
      <c r="A8" s="25" t="s">
        <v>35</v>
      </c>
      <c r="B8" s="24"/>
      <c r="C8" s="6">
        <v>3345292317</v>
      </c>
      <c r="D8" s="6">
        <v>0</v>
      </c>
      <c r="E8" s="7">
        <v>4409603550</v>
      </c>
      <c r="F8" s="8">
        <v>4409603550</v>
      </c>
      <c r="G8" s="8">
        <v>358771546</v>
      </c>
      <c r="H8" s="8">
        <v>225754729</v>
      </c>
      <c r="I8" s="8">
        <v>460504162</v>
      </c>
      <c r="J8" s="8">
        <v>1045030437</v>
      </c>
      <c r="K8" s="8">
        <v>512226710</v>
      </c>
      <c r="L8" s="8">
        <v>453331849</v>
      </c>
      <c r="M8" s="8">
        <v>403601284</v>
      </c>
      <c r="N8" s="8">
        <v>1369159843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2414190280</v>
      </c>
      <c r="X8" s="8">
        <v>1789822192</v>
      </c>
      <c r="Y8" s="8">
        <v>624368088</v>
      </c>
      <c r="Z8" s="2">
        <v>34.88</v>
      </c>
      <c r="AA8" s="6">
        <v>4409603550</v>
      </c>
    </row>
    <row r="9" spans="1:27" ht="13.5">
      <c r="A9" s="25" t="s">
        <v>36</v>
      </c>
      <c r="B9" s="24"/>
      <c r="C9" s="6">
        <v>933361108</v>
      </c>
      <c r="D9" s="6">
        <v>0</v>
      </c>
      <c r="E9" s="7">
        <v>1075289740</v>
      </c>
      <c r="F9" s="8">
        <v>1075289740</v>
      </c>
      <c r="G9" s="8">
        <v>82946347</v>
      </c>
      <c r="H9" s="8">
        <v>60708514</v>
      </c>
      <c r="I9" s="8">
        <v>47950830</v>
      </c>
      <c r="J9" s="8">
        <v>191605691</v>
      </c>
      <c r="K9" s="8">
        <v>154416468</v>
      </c>
      <c r="L9" s="8">
        <v>118778202</v>
      </c>
      <c r="M9" s="8">
        <v>124596707</v>
      </c>
      <c r="N9" s="8">
        <v>397791377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589397068</v>
      </c>
      <c r="X9" s="8">
        <v>485125233</v>
      </c>
      <c r="Y9" s="8">
        <v>104271835</v>
      </c>
      <c r="Z9" s="2">
        <v>21.49</v>
      </c>
      <c r="AA9" s="6">
        <v>1075289740</v>
      </c>
    </row>
    <row r="10" spans="1:27" ht="13.5">
      <c r="A10" s="25" t="s">
        <v>37</v>
      </c>
      <c r="B10" s="24"/>
      <c r="C10" s="6">
        <v>654538973</v>
      </c>
      <c r="D10" s="6">
        <v>0</v>
      </c>
      <c r="E10" s="7">
        <v>727158390</v>
      </c>
      <c r="F10" s="26">
        <v>727158390</v>
      </c>
      <c r="G10" s="26">
        <v>48214586</v>
      </c>
      <c r="H10" s="26">
        <v>50251837</v>
      </c>
      <c r="I10" s="26">
        <v>63950182</v>
      </c>
      <c r="J10" s="26">
        <v>162416605</v>
      </c>
      <c r="K10" s="26">
        <v>53321683</v>
      </c>
      <c r="L10" s="26">
        <v>66574598</v>
      </c>
      <c r="M10" s="26">
        <v>61187625</v>
      </c>
      <c r="N10" s="26">
        <v>181083906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343500511</v>
      </c>
      <c r="X10" s="26">
        <v>304569834</v>
      </c>
      <c r="Y10" s="26">
        <v>38930677</v>
      </c>
      <c r="Z10" s="27">
        <v>12.78</v>
      </c>
      <c r="AA10" s="28">
        <v>727158390</v>
      </c>
    </row>
    <row r="11" spans="1:27" ht="13.5">
      <c r="A11" s="25" t="s">
        <v>38</v>
      </c>
      <c r="B11" s="29"/>
      <c r="C11" s="6">
        <v>20679665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109918896</v>
      </c>
      <c r="Y11" s="8">
        <v>-109918896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760040737</v>
      </c>
      <c r="D12" s="6">
        <v>0</v>
      </c>
      <c r="E12" s="7">
        <v>951324880</v>
      </c>
      <c r="F12" s="8">
        <v>951324880</v>
      </c>
      <c r="G12" s="8">
        <v>26608828</v>
      </c>
      <c r="H12" s="8">
        <v>76434269</v>
      </c>
      <c r="I12" s="8">
        <v>105930406</v>
      </c>
      <c r="J12" s="8">
        <v>208973503</v>
      </c>
      <c r="K12" s="8">
        <v>55575297</v>
      </c>
      <c r="L12" s="8">
        <v>70782364</v>
      </c>
      <c r="M12" s="8">
        <v>71611284</v>
      </c>
      <c r="N12" s="8">
        <v>197968945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406942448</v>
      </c>
      <c r="X12" s="8">
        <v>315643148</v>
      </c>
      <c r="Y12" s="8">
        <v>91299300</v>
      </c>
      <c r="Z12" s="2">
        <v>28.92</v>
      </c>
      <c r="AA12" s="6">
        <v>951324880</v>
      </c>
    </row>
    <row r="13" spans="1:27" ht="13.5">
      <c r="A13" s="23" t="s">
        <v>40</v>
      </c>
      <c r="B13" s="29"/>
      <c r="C13" s="6">
        <v>598037821</v>
      </c>
      <c r="D13" s="6">
        <v>0</v>
      </c>
      <c r="E13" s="7">
        <v>455655090</v>
      </c>
      <c r="F13" s="8">
        <v>455655090</v>
      </c>
      <c r="G13" s="8">
        <v>88061185</v>
      </c>
      <c r="H13" s="8">
        <v>47588677</v>
      </c>
      <c r="I13" s="8">
        <v>-17647854</v>
      </c>
      <c r="J13" s="8">
        <v>118002008</v>
      </c>
      <c r="K13" s="8">
        <v>45288701</v>
      </c>
      <c r="L13" s="8">
        <v>37509105</v>
      </c>
      <c r="M13" s="8">
        <v>55222972</v>
      </c>
      <c r="N13" s="8">
        <v>138020778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256022786</v>
      </c>
      <c r="X13" s="8">
        <v>248849994</v>
      </c>
      <c r="Y13" s="8">
        <v>7172792</v>
      </c>
      <c r="Z13" s="2">
        <v>2.88</v>
      </c>
      <c r="AA13" s="6">
        <v>455655090</v>
      </c>
    </row>
    <row r="14" spans="1:27" ht="13.5">
      <c r="A14" s="23" t="s">
        <v>41</v>
      </c>
      <c r="B14" s="29"/>
      <c r="C14" s="6">
        <v>306623480</v>
      </c>
      <c r="D14" s="6">
        <v>0</v>
      </c>
      <c r="E14" s="7">
        <v>342903090</v>
      </c>
      <c r="F14" s="8">
        <v>342903090</v>
      </c>
      <c r="G14" s="8">
        <v>582129508</v>
      </c>
      <c r="H14" s="8">
        <v>49875297</v>
      </c>
      <c r="I14" s="8">
        <v>47569361</v>
      </c>
      <c r="J14" s="8">
        <v>679574166</v>
      </c>
      <c r="K14" s="8">
        <v>23579279</v>
      </c>
      <c r="L14" s="8">
        <v>65080411</v>
      </c>
      <c r="M14" s="8">
        <v>42929742</v>
      </c>
      <c r="N14" s="8">
        <v>131589432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811163598</v>
      </c>
      <c r="X14" s="8">
        <v>70544135</v>
      </c>
      <c r="Y14" s="8">
        <v>740619463</v>
      </c>
      <c r="Z14" s="2">
        <v>1049.87</v>
      </c>
      <c r="AA14" s="6">
        <v>342903090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435931076</v>
      </c>
      <c r="D16" s="6">
        <v>0</v>
      </c>
      <c r="E16" s="7">
        <v>72791160</v>
      </c>
      <c r="F16" s="8">
        <v>72791160</v>
      </c>
      <c r="G16" s="8">
        <v>-59689995</v>
      </c>
      <c r="H16" s="8">
        <v>32104984</v>
      </c>
      <c r="I16" s="8">
        <v>-22983743</v>
      </c>
      <c r="J16" s="8">
        <v>-50568754</v>
      </c>
      <c r="K16" s="8">
        <v>-41025756</v>
      </c>
      <c r="L16" s="8">
        <v>-48715799</v>
      </c>
      <c r="M16" s="8">
        <v>-20750723</v>
      </c>
      <c r="N16" s="8">
        <v>-110492278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-161061032</v>
      </c>
      <c r="X16" s="8">
        <v>28608423</v>
      </c>
      <c r="Y16" s="8">
        <v>-189669455</v>
      </c>
      <c r="Z16" s="2">
        <v>-662.98</v>
      </c>
      <c r="AA16" s="6">
        <v>72791160</v>
      </c>
    </row>
    <row r="17" spans="1:27" ht="13.5">
      <c r="A17" s="23" t="s">
        <v>44</v>
      </c>
      <c r="B17" s="29"/>
      <c r="C17" s="6">
        <v>37082367</v>
      </c>
      <c r="D17" s="6">
        <v>0</v>
      </c>
      <c r="E17" s="7">
        <v>40688420</v>
      </c>
      <c r="F17" s="8">
        <v>40688420</v>
      </c>
      <c r="G17" s="8">
        <v>3508312</v>
      </c>
      <c r="H17" s="8">
        <v>892876</v>
      </c>
      <c r="I17" s="8">
        <v>3169488</v>
      </c>
      <c r="J17" s="8">
        <v>7570676</v>
      </c>
      <c r="K17" s="8">
        <v>2958489</v>
      </c>
      <c r="L17" s="8">
        <v>3152276</v>
      </c>
      <c r="M17" s="8">
        <v>3027401</v>
      </c>
      <c r="N17" s="8">
        <v>9138166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16708842</v>
      </c>
      <c r="X17" s="8">
        <v>13991409</v>
      </c>
      <c r="Y17" s="8">
        <v>2717433</v>
      </c>
      <c r="Z17" s="2">
        <v>19.42</v>
      </c>
      <c r="AA17" s="6">
        <v>40688420</v>
      </c>
    </row>
    <row r="18" spans="1:27" ht="13.5">
      <c r="A18" s="25" t="s">
        <v>45</v>
      </c>
      <c r="B18" s="24"/>
      <c r="C18" s="6">
        <v>11785177</v>
      </c>
      <c r="D18" s="6">
        <v>0</v>
      </c>
      <c r="E18" s="7">
        <v>15531610</v>
      </c>
      <c r="F18" s="8">
        <v>15531610</v>
      </c>
      <c r="G18" s="8">
        <v>1073843</v>
      </c>
      <c r="H18" s="8">
        <v>0</v>
      </c>
      <c r="I18" s="8">
        <v>1051887</v>
      </c>
      <c r="J18" s="8">
        <v>2125730</v>
      </c>
      <c r="K18" s="8">
        <v>946670</v>
      </c>
      <c r="L18" s="8">
        <v>1136052</v>
      </c>
      <c r="M18" s="8">
        <v>1165314</v>
      </c>
      <c r="N18" s="8">
        <v>3248036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5373766</v>
      </c>
      <c r="X18" s="8">
        <v>5427024</v>
      </c>
      <c r="Y18" s="8">
        <v>-53258</v>
      </c>
      <c r="Z18" s="2">
        <v>-0.98</v>
      </c>
      <c r="AA18" s="6">
        <v>15531610</v>
      </c>
    </row>
    <row r="19" spans="1:27" ht="13.5">
      <c r="A19" s="23" t="s">
        <v>46</v>
      </c>
      <c r="B19" s="29"/>
      <c r="C19" s="6">
        <v>5333729577</v>
      </c>
      <c r="D19" s="6">
        <v>0</v>
      </c>
      <c r="E19" s="7">
        <v>5736951310</v>
      </c>
      <c r="F19" s="8">
        <v>5736951310</v>
      </c>
      <c r="G19" s="8">
        <v>1205681549</v>
      </c>
      <c r="H19" s="8">
        <v>800100172</v>
      </c>
      <c r="I19" s="8">
        <v>-44315919</v>
      </c>
      <c r="J19" s="8">
        <v>1961465802</v>
      </c>
      <c r="K19" s="8">
        <v>60511171</v>
      </c>
      <c r="L19" s="8">
        <v>448753</v>
      </c>
      <c r="M19" s="8">
        <v>1794467668</v>
      </c>
      <c r="N19" s="8">
        <v>1855427592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3816893394</v>
      </c>
      <c r="X19" s="8">
        <v>3555414982</v>
      </c>
      <c r="Y19" s="8">
        <v>261478412</v>
      </c>
      <c r="Z19" s="2">
        <v>7.35</v>
      </c>
      <c r="AA19" s="6">
        <v>5736951310</v>
      </c>
    </row>
    <row r="20" spans="1:27" ht="13.5">
      <c r="A20" s="23" t="s">
        <v>47</v>
      </c>
      <c r="B20" s="29"/>
      <c r="C20" s="6">
        <v>573536184</v>
      </c>
      <c r="D20" s="6">
        <v>0</v>
      </c>
      <c r="E20" s="7">
        <v>703864150</v>
      </c>
      <c r="F20" s="26">
        <v>703864150</v>
      </c>
      <c r="G20" s="26">
        <v>55260217</v>
      </c>
      <c r="H20" s="26">
        <v>43268748</v>
      </c>
      <c r="I20" s="26">
        <v>48439659</v>
      </c>
      <c r="J20" s="26">
        <v>146968624</v>
      </c>
      <c r="K20" s="26">
        <v>70753014</v>
      </c>
      <c r="L20" s="26">
        <v>38019716</v>
      </c>
      <c r="M20" s="26">
        <v>89088620</v>
      </c>
      <c r="N20" s="26">
        <v>197861350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344829974</v>
      </c>
      <c r="X20" s="26">
        <v>138464775</v>
      </c>
      <c r="Y20" s="26">
        <v>206365199</v>
      </c>
      <c r="Z20" s="27">
        <v>149.04</v>
      </c>
      <c r="AA20" s="28">
        <v>703864150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21916090</v>
      </c>
      <c r="F21" s="8">
        <v>21916090</v>
      </c>
      <c r="G21" s="8">
        <v>0</v>
      </c>
      <c r="H21" s="8">
        <v>899540</v>
      </c>
      <c r="I21" s="30">
        <v>77899</v>
      </c>
      <c r="J21" s="8">
        <v>977439</v>
      </c>
      <c r="K21" s="8">
        <v>264512</v>
      </c>
      <c r="L21" s="8">
        <v>130070</v>
      </c>
      <c r="M21" s="8">
        <v>31970</v>
      </c>
      <c r="N21" s="8">
        <v>426552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1403991</v>
      </c>
      <c r="X21" s="8">
        <v>1778588</v>
      </c>
      <c r="Y21" s="8">
        <v>-374597</v>
      </c>
      <c r="Z21" s="2">
        <v>-21.06</v>
      </c>
      <c r="AA21" s="6">
        <v>21916090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33059392985</v>
      </c>
      <c r="D22" s="33">
        <f>SUM(D5:D21)</f>
        <v>0</v>
      </c>
      <c r="E22" s="34">
        <f t="shared" si="0"/>
        <v>35175462580</v>
      </c>
      <c r="F22" s="35">
        <f t="shared" si="0"/>
        <v>35175462580</v>
      </c>
      <c r="G22" s="35">
        <f t="shared" si="0"/>
        <v>4180510426</v>
      </c>
      <c r="H22" s="35">
        <f t="shared" si="0"/>
        <v>3319473195</v>
      </c>
      <c r="I22" s="35">
        <f t="shared" si="0"/>
        <v>1649062295</v>
      </c>
      <c r="J22" s="35">
        <f t="shared" si="0"/>
        <v>9149045916</v>
      </c>
      <c r="K22" s="35">
        <f t="shared" si="0"/>
        <v>2985331484</v>
      </c>
      <c r="L22" s="35">
        <f t="shared" si="0"/>
        <v>2543944256</v>
      </c>
      <c r="M22" s="35">
        <f t="shared" si="0"/>
        <v>3863213324</v>
      </c>
      <c r="N22" s="35">
        <f t="shared" si="0"/>
        <v>9392489064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18541534980</v>
      </c>
      <c r="X22" s="35">
        <f t="shared" si="0"/>
        <v>16195076188</v>
      </c>
      <c r="Y22" s="35">
        <f t="shared" si="0"/>
        <v>2346458792</v>
      </c>
      <c r="Z22" s="36">
        <f>+IF(X22&lt;&gt;0,+(Y22/X22)*100,0)</f>
        <v>14.488717217265368</v>
      </c>
      <c r="AA22" s="33">
        <f>SUM(AA5:AA21)</f>
        <v>35175462580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10081933431</v>
      </c>
      <c r="D25" s="6">
        <v>0</v>
      </c>
      <c r="E25" s="7">
        <v>10470211079</v>
      </c>
      <c r="F25" s="8">
        <v>10470211079</v>
      </c>
      <c r="G25" s="8">
        <v>748498694</v>
      </c>
      <c r="H25" s="8">
        <v>744462320</v>
      </c>
      <c r="I25" s="8">
        <v>831138352</v>
      </c>
      <c r="J25" s="8">
        <v>2324099366</v>
      </c>
      <c r="K25" s="8">
        <v>812044511</v>
      </c>
      <c r="L25" s="8">
        <v>1257429260</v>
      </c>
      <c r="M25" s="8">
        <v>813267085</v>
      </c>
      <c r="N25" s="8">
        <v>2882740856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5206840222</v>
      </c>
      <c r="X25" s="8">
        <v>4355704184</v>
      </c>
      <c r="Y25" s="8">
        <v>851136038</v>
      </c>
      <c r="Z25" s="2">
        <v>19.54</v>
      </c>
      <c r="AA25" s="6">
        <v>10470211079</v>
      </c>
    </row>
    <row r="26" spans="1:27" ht="13.5">
      <c r="A26" s="25" t="s">
        <v>52</v>
      </c>
      <c r="B26" s="24"/>
      <c r="C26" s="6">
        <v>119344337</v>
      </c>
      <c r="D26" s="6">
        <v>0</v>
      </c>
      <c r="E26" s="7">
        <v>132014290</v>
      </c>
      <c r="F26" s="8">
        <v>132014290</v>
      </c>
      <c r="G26" s="8">
        <v>10205403</v>
      </c>
      <c r="H26" s="8">
        <v>10116011</v>
      </c>
      <c r="I26" s="8">
        <v>7576708</v>
      </c>
      <c r="J26" s="8">
        <v>27898122</v>
      </c>
      <c r="K26" s="8">
        <v>10137148</v>
      </c>
      <c r="L26" s="8">
        <v>10216740</v>
      </c>
      <c r="M26" s="8">
        <v>13092117</v>
      </c>
      <c r="N26" s="8">
        <v>33446005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61344127</v>
      </c>
      <c r="X26" s="8">
        <v>51475676</v>
      </c>
      <c r="Y26" s="8">
        <v>9868451</v>
      </c>
      <c r="Z26" s="2">
        <v>19.17</v>
      </c>
      <c r="AA26" s="6">
        <v>132014290</v>
      </c>
    </row>
    <row r="27" spans="1:27" ht="13.5">
      <c r="A27" s="25" t="s">
        <v>53</v>
      </c>
      <c r="B27" s="24"/>
      <c r="C27" s="6">
        <v>2076465141</v>
      </c>
      <c r="D27" s="6">
        <v>0</v>
      </c>
      <c r="E27" s="7">
        <v>891524760</v>
      </c>
      <c r="F27" s="8">
        <v>891524760</v>
      </c>
      <c r="G27" s="8">
        <v>74</v>
      </c>
      <c r="H27" s="8">
        <v>238791</v>
      </c>
      <c r="I27" s="8">
        <v>371150</v>
      </c>
      <c r="J27" s="8">
        <v>610015</v>
      </c>
      <c r="K27" s="8">
        <v>651128</v>
      </c>
      <c r="L27" s="8">
        <v>1126673</v>
      </c>
      <c r="M27" s="8">
        <v>72952</v>
      </c>
      <c r="N27" s="8">
        <v>1850753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2460768</v>
      </c>
      <c r="X27" s="8">
        <v>306083077</v>
      </c>
      <c r="Y27" s="8">
        <v>-303622309</v>
      </c>
      <c r="Z27" s="2">
        <v>-99.2</v>
      </c>
      <c r="AA27" s="6">
        <v>891524760</v>
      </c>
    </row>
    <row r="28" spans="1:27" ht="13.5">
      <c r="A28" s="25" t="s">
        <v>54</v>
      </c>
      <c r="B28" s="24"/>
      <c r="C28" s="6">
        <v>2361953070</v>
      </c>
      <c r="D28" s="6">
        <v>0</v>
      </c>
      <c r="E28" s="7">
        <v>2554436226</v>
      </c>
      <c r="F28" s="8">
        <v>2554436226</v>
      </c>
      <c r="G28" s="8">
        <v>213010344</v>
      </c>
      <c r="H28" s="8">
        <v>206394732</v>
      </c>
      <c r="I28" s="8">
        <v>209602032</v>
      </c>
      <c r="J28" s="8">
        <v>629007108</v>
      </c>
      <c r="K28" s="8">
        <v>212455481</v>
      </c>
      <c r="L28" s="8">
        <v>212447394</v>
      </c>
      <c r="M28" s="8">
        <v>221059468</v>
      </c>
      <c r="N28" s="8">
        <v>645962343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1274969451</v>
      </c>
      <c r="X28" s="8">
        <v>1005746427</v>
      </c>
      <c r="Y28" s="8">
        <v>269223024</v>
      </c>
      <c r="Z28" s="2">
        <v>26.77</v>
      </c>
      <c r="AA28" s="6">
        <v>2554436226</v>
      </c>
    </row>
    <row r="29" spans="1:27" ht="13.5">
      <c r="A29" s="25" t="s">
        <v>55</v>
      </c>
      <c r="B29" s="24"/>
      <c r="C29" s="6">
        <v>852319879</v>
      </c>
      <c r="D29" s="6">
        <v>0</v>
      </c>
      <c r="E29" s="7">
        <v>857778878</v>
      </c>
      <c r="F29" s="8">
        <v>857778878</v>
      </c>
      <c r="G29" s="8">
        <v>106395716</v>
      </c>
      <c r="H29" s="8">
        <v>80266</v>
      </c>
      <c r="I29" s="8">
        <v>-111603273</v>
      </c>
      <c r="J29" s="8">
        <v>-5127291</v>
      </c>
      <c r="K29" s="8">
        <v>3985891</v>
      </c>
      <c r="L29" s="8">
        <v>73443</v>
      </c>
      <c r="M29" s="8">
        <v>350132637</v>
      </c>
      <c r="N29" s="8">
        <v>354191971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349064680</v>
      </c>
      <c r="X29" s="8">
        <v>283504451</v>
      </c>
      <c r="Y29" s="8">
        <v>65560229</v>
      </c>
      <c r="Z29" s="2">
        <v>23.12</v>
      </c>
      <c r="AA29" s="6">
        <v>857778878</v>
      </c>
    </row>
    <row r="30" spans="1:27" ht="13.5">
      <c r="A30" s="25" t="s">
        <v>56</v>
      </c>
      <c r="B30" s="24"/>
      <c r="C30" s="6">
        <v>10433650343</v>
      </c>
      <c r="D30" s="6">
        <v>0</v>
      </c>
      <c r="E30" s="7">
        <v>11290762340</v>
      </c>
      <c r="F30" s="8">
        <v>11290762340</v>
      </c>
      <c r="G30" s="8">
        <v>1200119701</v>
      </c>
      <c r="H30" s="8">
        <v>1262621771</v>
      </c>
      <c r="I30" s="8">
        <v>125381507</v>
      </c>
      <c r="J30" s="8">
        <v>2588122979</v>
      </c>
      <c r="K30" s="8">
        <v>1459515130</v>
      </c>
      <c r="L30" s="8">
        <v>916986079</v>
      </c>
      <c r="M30" s="8">
        <v>797175959</v>
      </c>
      <c r="N30" s="8">
        <v>3173677168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5761800147</v>
      </c>
      <c r="X30" s="8">
        <v>5666505221</v>
      </c>
      <c r="Y30" s="8">
        <v>95294926</v>
      </c>
      <c r="Z30" s="2">
        <v>1.68</v>
      </c>
      <c r="AA30" s="6">
        <v>11290762340</v>
      </c>
    </row>
    <row r="31" spans="1:27" ht="13.5">
      <c r="A31" s="25" t="s">
        <v>57</v>
      </c>
      <c r="B31" s="24"/>
      <c r="C31" s="6">
        <v>980987140</v>
      </c>
      <c r="D31" s="6">
        <v>0</v>
      </c>
      <c r="E31" s="7">
        <v>1193594698</v>
      </c>
      <c r="F31" s="8">
        <v>1193594698</v>
      </c>
      <c r="G31" s="8">
        <v>81141303</v>
      </c>
      <c r="H31" s="8">
        <v>82921879</v>
      </c>
      <c r="I31" s="8">
        <v>-51922442</v>
      </c>
      <c r="J31" s="8">
        <v>112140740</v>
      </c>
      <c r="K31" s="8">
        <v>238258990</v>
      </c>
      <c r="L31" s="8">
        <v>93903915</v>
      </c>
      <c r="M31" s="8">
        <v>97139980</v>
      </c>
      <c r="N31" s="8">
        <v>429302885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541443625</v>
      </c>
      <c r="X31" s="8">
        <v>220629239</v>
      </c>
      <c r="Y31" s="8">
        <v>320814386</v>
      </c>
      <c r="Z31" s="2">
        <v>145.41</v>
      </c>
      <c r="AA31" s="6">
        <v>1193594698</v>
      </c>
    </row>
    <row r="32" spans="1:27" ht="13.5">
      <c r="A32" s="25" t="s">
        <v>58</v>
      </c>
      <c r="B32" s="24"/>
      <c r="C32" s="6">
        <v>4433017189</v>
      </c>
      <c r="D32" s="6">
        <v>0</v>
      </c>
      <c r="E32" s="7">
        <v>5148311086</v>
      </c>
      <c r="F32" s="8">
        <v>5148311086</v>
      </c>
      <c r="G32" s="8">
        <v>295325028</v>
      </c>
      <c r="H32" s="8">
        <v>366878872</v>
      </c>
      <c r="I32" s="8">
        <v>172132327</v>
      </c>
      <c r="J32" s="8">
        <v>834336227</v>
      </c>
      <c r="K32" s="8">
        <v>579931454</v>
      </c>
      <c r="L32" s="8">
        <v>258410149</v>
      </c>
      <c r="M32" s="8">
        <v>414529694</v>
      </c>
      <c r="N32" s="8">
        <v>1252871297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2087207524</v>
      </c>
      <c r="X32" s="8">
        <v>1958550367</v>
      </c>
      <c r="Y32" s="8">
        <v>128657157</v>
      </c>
      <c r="Z32" s="2">
        <v>6.57</v>
      </c>
      <c r="AA32" s="6">
        <v>5148311086</v>
      </c>
    </row>
    <row r="33" spans="1:27" ht="13.5">
      <c r="A33" s="25" t="s">
        <v>59</v>
      </c>
      <c r="B33" s="24"/>
      <c r="C33" s="6">
        <v>397900690</v>
      </c>
      <c r="D33" s="6">
        <v>0</v>
      </c>
      <c r="E33" s="7">
        <v>481898000</v>
      </c>
      <c r="F33" s="8">
        <v>481898000</v>
      </c>
      <c r="G33" s="8">
        <v>7692046</v>
      </c>
      <c r="H33" s="8">
        <v>40718937</v>
      </c>
      <c r="I33" s="8">
        <v>38395246</v>
      </c>
      <c r="J33" s="8">
        <v>86806229</v>
      </c>
      <c r="K33" s="8">
        <v>35637679</v>
      </c>
      <c r="L33" s="8">
        <v>39301668</v>
      </c>
      <c r="M33" s="8">
        <v>27052997</v>
      </c>
      <c r="N33" s="8">
        <v>101992344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188798573</v>
      </c>
      <c r="X33" s="8">
        <v>216617355</v>
      </c>
      <c r="Y33" s="8">
        <v>-27818782</v>
      </c>
      <c r="Z33" s="2">
        <v>-12.84</v>
      </c>
      <c r="AA33" s="6">
        <v>481898000</v>
      </c>
    </row>
    <row r="34" spans="1:27" ht="13.5">
      <c r="A34" s="25" t="s">
        <v>60</v>
      </c>
      <c r="B34" s="24"/>
      <c r="C34" s="6">
        <v>1991819702</v>
      </c>
      <c r="D34" s="6">
        <v>0</v>
      </c>
      <c r="E34" s="7">
        <v>2205640763</v>
      </c>
      <c r="F34" s="8">
        <v>2205640763</v>
      </c>
      <c r="G34" s="8">
        <v>173164006</v>
      </c>
      <c r="H34" s="8">
        <v>174091029</v>
      </c>
      <c r="I34" s="8">
        <v>-10177871</v>
      </c>
      <c r="J34" s="8">
        <v>337077164</v>
      </c>
      <c r="K34" s="8">
        <v>238763473</v>
      </c>
      <c r="L34" s="8">
        <v>218841748</v>
      </c>
      <c r="M34" s="8">
        <v>155356473</v>
      </c>
      <c r="N34" s="8">
        <v>612961694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950038858</v>
      </c>
      <c r="X34" s="8">
        <v>1006967770</v>
      </c>
      <c r="Y34" s="8">
        <v>-56928912</v>
      </c>
      <c r="Z34" s="2">
        <v>-5.65</v>
      </c>
      <c r="AA34" s="6">
        <v>2205640763</v>
      </c>
    </row>
    <row r="35" spans="1:27" ht="13.5">
      <c r="A35" s="23" t="s">
        <v>61</v>
      </c>
      <c r="B35" s="29"/>
      <c r="C35" s="6">
        <v>4619424</v>
      </c>
      <c r="D35" s="6">
        <v>0</v>
      </c>
      <c r="E35" s="7">
        <v>939150</v>
      </c>
      <c r="F35" s="8">
        <v>939150</v>
      </c>
      <c r="G35" s="8">
        <v>0</v>
      </c>
      <c r="H35" s="8">
        <v>-3158</v>
      </c>
      <c r="I35" s="8">
        <v>-188</v>
      </c>
      <c r="J35" s="8">
        <v>-3346</v>
      </c>
      <c r="K35" s="8">
        <v>1353</v>
      </c>
      <c r="L35" s="8">
        <v>0</v>
      </c>
      <c r="M35" s="8">
        <v>1703</v>
      </c>
      <c r="N35" s="8">
        <v>3056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-290</v>
      </c>
      <c r="X35" s="8">
        <v>127885</v>
      </c>
      <c r="Y35" s="8">
        <v>-128175</v>
      </c>
      <c r="Z35" s="2">
        <v>-100.23</v>
      </c>
      <c r="AA35" s="6">
        <v>939150</v>
      </c>
    </row>
    <row r="36" spans="1:27" ht="12.75">
      <c r="A36" s="40" t="s">
        <v>62</v>
      </c>
      <c r="B36" s="32"/>
      <c r="C36" s="33">
        <f aca="true" t="shared" si="1" ref="C36:Y36">SUM(C25:C35)</f>
        <v>33734010346</v>
      </c>
      <c r="D36" s="33">
        <f>SUM(D25:D35)</f>
        <v>0</v>
      </c>
      <c r="E36" s="34">
        <f t="shared" si="1"/>
        <v>35227111270</v>
      </c>
      <c r="F36" s="35">
        <f t="shared" si="1"/>
        <v>35227111270</v>
      </c>
      <c r="G36" s="35">
        <f t="shared" si="1"/>
        <v>2835552315</v>
      </c>
      <c r="H36" s="35">
        <f t="shared" si="1"/>
        <v>2888521450</v>
      </c>
      <c r="I36" s="35">
        <f t="shared" si="1"/>
        <v>1210893548</v>
      </c>
      <c r="J36" s="35">
        <f t="shared" si="1"/>
        <v>6934967313</v>
      </c>
      <c r="K36" s="35">
        <f t="shared" si="1"/>
        <v>3591382238</v>
      </c>
      <c r="L36" s="35">
        <f t="shared" si="1"/>
        <v>3008737069</v>
      </c>
      <c r="M36" s="35">
        <f t="shared" si="1"/>
        <v>2888881065</v>
      </c>
      <c r="N36" s="35">
        <f t="shared" si="1"/>
        <v>9489000372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16423967685</v>
      </c>
      <c r="X36" s="35">
        <f t="shared" si="1"/>
        <v>15071911652</v>
      </c>
      <c r="Y36" s="35">
        <f t="shared" si="1"/>
        <v>1352056033</v>
      </c>
      <c r="Z36" s="36">
        <f>+IF(X36&lt;&gt;0,+(Y36/X36)*100,0)</f>
        <v>8.970700361162121</v>
      </c>
      <c r="AA36" s="33">
        <f>SUM(AA25:AA35)</f>
        <v>35227111270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-674617361</v>
      </c>
      <c r="D38" s="46">
        <f>+D22-D36</f>
        <v>0</v>
      </c>
      <c r="E38" s="47">
        <f t="shared" si="2"/>
        <v>-51648690</v>
      </c>
      <c r="F38" s="48">
        <f t="shared" si="2"/>
        <v>-51648690</v>
      </c>
      <c r="G38" s="48">
        <f t="shared" si="2"/>
        <v>1344958111</v>
      </c>
      <c r="H38" s="48">
        <f t="shared" si="2"/>
        <v>430951745</v>
      </c>
      <c r="I38" s="48">
        <f t="shared" si="2"/>
        <v>438168747</v>
      </c>
      <c r="J38" s="48">
        <f t="shared" si="2"/>
        <v>2214078603</v>
      </c>
      <c r="K38" s="48">
        <f t="shared" si="2"/>
        <v>-606050754</v>
      </c>
      <c r="L38" s="48">
        <f t="shared" si="2"/>
        <v>-464792813</v>
      </c>
      <c r="M38" s="48">
        <f t="shared" si="2"/>
        <v>974332259</v>
      </c>
      <c r="N38" s="48">
        <f t="shared" si="2"/>
        <v>-96511308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2117567295</v>
      </c>
      <c r="X38" s="48">
        <f>IF(F22=F36,0,X22-X36)</f>
        <v>1123164536</v>
      </c>
      <c r="Y38" s="48">
        <f t="shared" si="2"/>
        <v>994402759</v>
      </c>
      <c r="Z38" s="49">
        <f>+IF(X38&lt;&gt;0,+(Y38/X38)*100,0)</f>
        <v>88.53580460628076</v>
      </c>
      <c r="AA38" s="46">
        <f>+AA22-AA36</f>
        <v>-51648690</v>
      </c>
    </row>
    <row r="39" spans="1:27" ht="13.5">
      <c r="A39" s="23" t="s">
        <v>64</v>
      </c>
      <c r="B39" s="29"/>
      <c r="C39" s="6">
        <v>2640455917</v>
      </c>
      <c r="D39" s="6">
        <v>0</v>
      </c>
      <c r="E39" s="7">
        <v>3493321800</v>
      </c>
      <c r="F39" s="8">
        <v>3493321800</v>
      </c>
      <c r="G39" s="8">
        <v>0</v>
      </c>
      <c r="H39" s="8">
        <v>64697000</v>
      </c>
      <c r="I39" s="8">
        <v>63377083</v>
      </c>
      <c r="J39" s="8">
        <v>128074083</v>
      </c>
      <c r="K39" s="8">
        <v>30247000</v>
      </c>
      <c r="L39" s="8">
        <v>46354015</v>
      </c>
      <c r="M39" s="8">
        <v>65924576</v>
      </c>
      <c r="N39" s="8">
        <v>142525591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270599674</v>
      </c>
      <c r="X39" s="8">
        <v>1284644259</v>
      </c>
      <c r="Y39" s="8">
        <v>-1014044585</v>
      </c>
      <c r="Z39" s="2">
        <v>-78.94</v>
      </c>
      <c r="AA39" s="6">
        <v>3493321800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1965838556</v>
      </c>
      <c r="D42" s="55">
        <f>SUM(D38:D41)</f>
        <v>0</v>
      </c>
      <c r="E42" s="56">
        <f t="shared" si="3"/>
        <v>3441673110</v>
      </c>
      <c r="F42" s="57">
        <f t="shared" si="3"/>
        <v>3441673110</v>
      </c>
      <c r="G42" s="57">
        <f t="shared" si="3"/>
        <v>1344958111</v>
      </c>
      <c r="H42" s="57">
        <f t="shared" si="3"/>
        <v>495648745</v>
      </c>
      <c r="I42" s="57">
        <f t="shared" si="3"/>
        <v>501545830</v>
      </c>
      <c r="J42" s="57">
        <f t="shared" si="3"/>
        <v>2342152686</v>
      </c>
      <c r="K42" s="57">
        <f t="shared" si="3"/>
        <v>-575803754</v>
      </c>
      <c r="L42" s="57">
        <f t="shared" si="3"/>
        <v>-418438798</v>
      </c>
      <c r="M42" s="57">
        <f t="shared" si="3"/>
        <v>1040256835</v>
      </c>
      <c r="N42" s="57">
        <f t="shared" si="3"/>
        <v>46014283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2388166969</v>
      </c>
      <c r="X42" s="57">
        <f t="shared" si="3"/>
        <v>2407808795</v>
      </c>
      <c r="Y42" s="57">
        <f t="shared" si="3"/>
        <v>-19641826</v>
      </c>
      <c r="Z42" s="58">
        <f>+IF(X42&lt;&gt;0,+(Y42/X42)*100,0)</f>
        <v>-0.8157552227896069</v>
      </c>
      <c r="AA42" s="55">
        <f>SUM(AA38:AA41)</f>
        <v>3441673110</v>
      </c>
    </row>
    <row r="43" spans="1:27" ht="13.5">
      <c r="A43" s="23" t="s">
        <v>68</v>
      </c>
      <c r="B43" s="29"/>
      <c r="C43" s="50">
        <v>435000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1965403556</v>
      </c>
      <c r="D44" s="63">
        <f>+D42-D43</f>
        <v>0</v>
      </c>
      <c r="E44" s="64">
        <f t="shared" si="4"/>
        <v>3441673110</v>
      </c>
      <c r="F44" s="65">
        <f t="shared" si="4"/>
        <v>3441673110</v>
      </c>
      <c r="G44" s="65">
        <f t="shared" si="4"/>
        <v>1344958111</v>
      </c>
      <c r="H44" s="65">
        <f t="shared" si="4"/>
        <v>495648745</v>
      </c>
      <c r="I44" s="65">
        <f t="shared" si="4"/>
        <v>501545830</v>
      </c>
      <c r="J44" s="65">
        <f t="shared" si="4"/>
        <v>2342152686</v>
      </c>
      <c r="K44" s="65">
        <f t="shared" si="4"/>
        <v>-575803754</v>
      </c>
      <c r="L44" s="65">
        <f t="shared" si="4"/>
        <v>-418438798</v>
      </c>
      <c r="M44" s="65">
        <f t="shared" si="4"/>
        <v>1040256835</v>
      </c>
      <c r="N44" s="65">
        <f t="shared" si="4"/>
        <v>46014283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2388166969</v>
      </c>
      <c r="X44" s="65">
        <f t="shared" si="4"/>
        <v>2407808795</v>
      </c>
      <c r="Y44" s="65">
        <f t="shared" si="4"/>
        <v>-19641826</v>
      </c>
      <c r="Z44" s="66">
        <f>+IF(X44&lt;&gt;0,+(Y44/X44)*100,0)</f>
        <v>-0.8157552227896069</v>
      </c>
      <c r="AA44" s="63">
        <f>+AA42-AA43</f>
        <v>3441673110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1965403556</v>
      </c>
      <c r="D46" s="55">
        <f>SUM(D44:D45)</f>
        <v>0</v>
      </c>
      <c r="E46" s="56">
        <f t="shared" si="5"/>
        <v>3441673110</v>
      </c>
      <c r="F46" s="57">
        <f t="shared" si="5"/>
        <v>3441673110</v>
      </c>
      <c r="G46" s="57">
        <f t="shared" si="5"/>
        <v>1344958111</v>
      </c>
      <c r="H46" s="57">
        <f t="shared" si="5"/>
        <v>495648745</v>
      </c>
      <c r="I46" s="57">
        <f t="shared" si="5"/>
        <v>501545830</v>
      </c>
      <c r="J46" s="57">
        <f t="shared" si="5"/>
        <v>2342152686</v>
      </c>
      <c r="K46" s="57">
        <f t="shared" si="5"/>
        <v>-575803754</v>
      </c>
      <c r="L46" s="57">
        <f t="shared" si="5"/>
        <v>-418438798</v>
      </c>
      <c r="M46" s="57">
        <f t="shared" si="5"/>
        <v>1040256835</v>
      </c>
      <c r="N46" s="57">
        <f t="shared" si="5"/>
        <v>46014283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2388166969</v>
      </c>
      <c r="X46" s="57">
        <f t="shared" si="5"/>
        <v>2407808795</v>
      </c>
      <c r="Y46" s="57">
        <f t="shared" si="5"/>
        <v>-19641826</v>
      </c>
      <c r="Z46" s="58">
        <f>+IF(X46&lt;&gt;0,+(Y46/X46)*100,0)</f>
        <v>-0.8157552227896069</v>
      </c>
      <c r="AA46" s="55">
        <f>SUM(AA44:AA45)</f>
        <v>3441673110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1965403556</v>
      </c>
      <c r="D48" s="71">
        <f>SUM(D46:D47)</f>
        <v>0</v>
      </c>
      <c r="E48" s="72">
        <f t="shared" si="6"/>
        <v>3441673110</v>
      </c>
      <c r="F48" s="73">
        <f t="shared" si="6"/>
        <v>3441673110</v>
      </c>
      <c r="G48" s="73">
        <f t="shared" si="6"/>
        <v>1344958111</v>
      </c>
      <c r="H48" s="74">
        <f t="shared" si="6"/>
        <v>495648745</v>
      </c>
      <c r="I48" s="74">
        <f t="shared" si="6"/>
        <v>501545830</v>
      </c>
      <c r="J48" s="74">
        <f t="shared" si="6"/>
        <v>2342152686</v>
      </c>
      <c r="K48" s="74">
        <f t="shared" si="6"/>
        <v>-575803754</v>
      </c>
      <c r="L48" s="74">
        <f t="shared" si="6"/>
        <v>-418438798</v>
      </c>
      <c r="M48" s="73">
        <f t="shared" si="6"/>
        <v>1040256835</v>
      </c>
      <c r="N48" s="73">
        <f t="shared" si="6"/>
        <v>46014283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2388166969</v>
      </c>
      <c r="X48" s="74">
        <f t="shared" si="6"/>
        <v>2407808795</v>
      </c>
      <c r="Y48" s="74">
        <f t="shared" si="6"/>
        <v>-19641826</v>
      </c>
      <c r="Z48" s="75">
        <f>+IF(X48&lt;&gt;0,+(Y48/X48)*100,0)</f>
        <v>-0.8157552227896069</v>
      </c>
      <c r="AA48" s="76">
        <f>SUM(AA46:AA47)</f>
        <v>3441673110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4694465</v>
      </c>
      <c r="D5" s="6">
        <v>0</v>
      </c>
      <c r="E5" s="7">
        <v>5173609</v>
      </c>
      <c r="F5" s="8">
        <v>5173609</v>
      </c>
      <c r="G5" s="8">
        <v>273185</v>
      </c>
      <c r="H5" s="8">
        <v>202740</v>
      </c>
      <c r="I5" s="8">
        <v>493103</v>
      </c>
      <c r="J5" s="8">
        <v>969028</v>
      </c>
      <c r="K5" s="8">
        <v>497559</v>
      </c>
      <c r="L5" s="8">
        <v>199921</v>
      </c>
      <c r="M5" s="8">
        <v>207209</v>
      </c>
      <c r="N5" s="8">
        <v>904689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1873717</v>
      </c>
      <c r="X5" s="8">
        <v>2585599</v>
      </c>
      <c r="Y5" s="8">
        <v>-711882</v>
      </c>
      <c r="Z5" s="2">
        <v>-27.53</v>
      </c>
      <c r="AA5" s="6">
        <v>5173609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-22917</v>
      </c>
      <c r="Y7" s="8">
        <v>22917</v>
      </c>
      <c r="Z7" s="2">
        <v>-100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57364</v>
      </c>
      <c r="F10" s="26">
        <v>57364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36850</v>
      </c>
      <c r="Y10" s="26">
        <v>-36850</v>
      </c>
      <c r="Z10" s="27">
        <v>-100</v>
      </c>
      <c r="AA10" s="28">
        <v>57364</v>
      </c>
    </row>
    <row r="11" spans="1:27" ht="13.5">
      <c r="A11" s="25" t="s">
        <v>38</v>
      </c>
      <c r="B11" s="29"/>
      <c r="C11" s="6">
        <v>66396</v>
      </c>
      <c r="D11" s="6">
        <v>0</v>
      </c>
      <c r="E11" s="7">
        <v>-275000</v>
      </c>
      <c r="F11" s="8">
        <v>-275000</v>
      </c>
      <c r="G11" s="8">
        <v>5009</v>
      </c>
      <c r="H11" s="8">
        <v>5075</v>
      </c>
      <c r="I11" s="8">
        <v>5075</v>
      </c>
      <c r="J11" s="8">
        <v>15159</v>
      </c>
      <c r="K11" s="8">
        <v>5075</v>
      </c>
      <c r="L11" s="8">
        <v>5075</v>
      </c>
      <c r="M11" s="8">
        <v>5075</v>
      </c>
      <c r="N11" s="8">
        <v>15225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30384</v>
      </c>
      <c r="X11" s="8"/>
      <c r="Y11" s="8">
        <v>30384</v>
      </c>
      <c r="Z11" s="2">
        <v>0</v>
      </c>
      <c r="AA11" s="6">
        <v>-275000</v>
      </c>
    </row>
    <row r="12" spans="1:27" ht="13.5">
      <c r="A12" s="25" t="s">
        <v>39</v>
      </c>
      <c r="B12" s="29"/>
      <c r="C12" s="6">
        <v>689580</v>
      </c>
      <c r="D12" s="6">
        <v>0</v>
      </c>
      <c r="E12" s="7">
        <v>644621</v>
      </c>
      <c r="F12" s="8">
        <v>644621</v>
      </c>
      <c r="G12" s="8">
        <v>2074</v>
      </c>
      <c r="H12" s="8">
        <v>3684</v>
      </c>
      <c r="I12" s="8">
        <v>2079</v>
      </c>
      <c r="J12" s="8">
        <v>7837</v>
      </c>
      <c r="K12" s="8">
        <v>0</v>
      </c>
      <c r="L12" s="8">
        <v>4049</v>
      </c>
      <c r="M12" s="8">
        <v>1640</v>
      </c>
      <c r="N12" s="8">
        <v>5689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13526</v>
      </c>
      <c r="X12" s="8">
        <v>322308</v>
      </c>
      <c r="Y12" s="8">
        <v>-308782</v>
      </c>
      <c r="Z12" s="2">
        <v>-95.8</v>
      </c>
      <c r="AA12" s="6">
        <v>644621</v>
      </c>
    </row>
    <row r="13" spans="1:27" ht="13.5">
      <c r="A13" s="23" t="s">
        <v>40</v>
      </c>
      <c r="B13" s="29"/>
      <c r="C13" s="6">
        <v>904275</v>
      </c>
      <c r="D13" s="6">
        <v>0</v>
      </c>
      <c r="E13" s="7">
        <v>837200</v>
      </c>
      <c r="F13" s="8">
        <v>837200</v>
      </c>
      <c r="G13" s="8">
        <v>60916</v>
      </c>
      <c r="H13" s="8">
        <v>77486</v>
      </c>
      <c r="I13" s="8">
        <v>230664</v>
      </c>
      <c r="J13" s="8">
        <v>369066</v>
      </c>
      <c r="K13" s="8">
        <v>157590</v>
      </c>
      <c r="L13" s="8">
        <v>78961</v>
      </c>
      <c r="M13" s="8">
        <v>0</v>
      </c>
      <c r="N13" s="8">
        <v>236551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605617</v>
      </c>
      <c r="X13" s="8">
        <v>429922</v>
      </c>
      <c r="Y13" s="8">
        <v>175695</v>
      </c>
      <c r="Z13" s="2">
        <v>40.87</v>
      </c>
      <c r="AA13" s="6">
        <v>837200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363120</v>
      </c>
      <c r="F14" s="8">
        <v>363120</v>
      </c>
      <c r="G14" s="8">
        <v>0</v>
      </c>
      <c r="H14" s="8">
        <v>0</v>
      </c>
      <c r="I14" s="8">
        <v>0</v>
      </c>
      <c r="J14" s="8">
        <v>0</v>
      </c>
      <c r="K14" s="8">
        <v>16275</v>
      </c>
      <c r="L14" s="8">
        <v>0</v>
      </c>
      <c r="M14" s="8">
        <v>0</v>
      </c>
      <c r="N14" s="8">
        <v>16275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16275</v>
      </c>
      <c r="X14" s="8">
        <v>181560</v>
      </c>
      <c r="Y14" s="8">
        <v>-165285</v>
      </c>
      <c r="Z14" s="2">
        <v>-91.04</v>
      </c>
      <c r="AA14" s="6">
        <v>363120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1350</v>
      </c>
      <c r="D16" s="6">
        <v>0</v>
      </c>
      <c r="E16" s="7">
        <v>44363</v>
      </c>
      <c r="F16" s="8">
        <v>44363</v>
      </c>
      <c r="G16" s="8">
        <v>0</v>
      </c>
      <c r="H16" s="8">
        <v>0</v>
      </c>
      <c r="I16" s="8">
        <v>130</v>
      </c>
      <c r="J16" s="8">
        <v>130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130</v>
      </c>
      <c r="X16" s="8">
        <v>22182</v>
      </c>
      <c r="Y16" s="8">
        <v>-22052</v>
      </c>
      <c r="Z16" s="2">
        <v>-99.41</v>
      </c>
      <c r="AA16" s="6">
        <v>44363</v>
      </c>
    </row>
    <row r="17" spans="1:27" ht="13.5">
      <c r="A17" s="23" t="s">
        <v>44</v>
      </c>
      <c r="B17" s="29"/>
      <c r="C17" s="6">
        <v>78230</v>
      </c>
      <c r="D17" s="6">
        <v>0</v>
      </c>
      <c r="E17" s="7">
        <v>35626</v>
      </c>
      <c r="F17" s="8">
        <v>35626</v>
      </c>
      <c r="G17" s="8">
        <v>7458</v>
      </c>
      <c r="H17" s="8">
        <v>9093</v>
      </c>
      <c r="I17" s="8">
        <v>6193</v>
      </c>
      <c r="J17" s="8">
        <v>22744</v>
      </c>
      <c r="K17" s="8">
        <v>13254</v>
      </c>
      <c r="L17" s="8">
        <v>9705</v>
      </c>
      <c r="M17" s="8">
        <v>6524</v>
      </c>
      <c r="N17" s="8">
        <v>29483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52227</v>
      </c>
      <c r="X17" s="8">
        <v>17814</v>
      </c>
      <c r="Y17" s="8">
        <v>34413</v>
      </c>
      <c r="Z17" s="2">
        <v>193.18</v>
      </c>
      <c r="AA17" s="6">
        <v>35626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52600</v>
      </c>
      <c r="F18" s="8">
        <v>52600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48218</v>
      </c>
      <c r="Y18" s="8">
        <v>-48218</v>
      </c>
      <c r="Z18" s="2">
        <v>-100</v>
      </c>
      <c r="AA18" s="6">
        <v>52600</v>
      </c>
    </row>
    <row r="19" spans="1:27" ht="13.5">
      <c r="A19" s="23" t="s">
        <v>46</v>
      </c>
      <c r="B19" s="29"/>
      <c r="C19" s="6">
        <v>36457526</v>
      </c>
      <c r="D19" s="6">
        <v>0</v>
      </c>
      <c r="E19" s="7">
        <v>37582000</v>
      </c>
      <c r="F19" s="8">
        <v>37582000</v>
      </c>
      <c r="G19" s="8">
        <v>0</v>
      </c>
      <c r="H19" s="8">
        <v>0</v>
      </c>
      <c r="I19" s="8">
        <v>0</v>
      </c>
      <c r="J19" s="8">
        <v>0</v>
      </c>
      <c r="K19" s="8">
        <v>285973</v>
      </c>
      <c r="L19" s="8">
        <v>0</v>
      </c>
      <c r="M19" s="8">
        <v>12445109</v>
      </c>
      <c r="N19" s="8">
        <v>12731082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12731082</v>
      </c>
      <c r="X19" s="8">
        <v>26312334</v>
      </c>
      <c r="Y19" s="8">
        <v>-13581252</v>
      </c>
      <c r="Z19" s="2">
        <v>-51.62</v>
      </c>
      <c r="AA19" s="6">
        <v>37582000</v>
      </c>
    </row>
    <row r="20" spans="1:27" ht="13.5">
      <c r="A20" s="23" t="s">
        <v>47</v>
      </c>
      <c r="B20" s="29"/>
      <c r="C20" s="6">
        <v>2595080</v>
      </c>
      <c r="D20" s="6">
        <v>0</v>
      </c>
      <c r="E20" s="7">
        <v>158160</v>
      </c>
      <c r="F20" s="26">
        <v>158160</v>
      </c>
      <c r="G20" s="26">
        <v>13605235</v>
      </c>
      <c r="H20" s="26">
        <v>16110</v>
      </c>
      <c r="I20" s="26">
        <v>3342943</v>
      </c>
      <c r="J20" s="26">
        <v>16964288</v>
      </c>
      <c r="K20" s="26">
        <v>2254292</v>
      </c>
      <c r="L20" s="26">
        <v>5945</v>
      </c>
      <c r="M20" s="26">
        <v>8035</v>
      </c>
      <c r="N20" s="26">
        <v>2268272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19232560</v>
      </c>
      <c r="X20" s="26">
        <v>57165</v>
      </c>
      <c r="Y20" s="26">
        <v>19175395</v>
      </c>
      <c r="Z20" s="27">
        <v>33543.94</v>
      </c>
      <c r="AA20" s="28">
        <v>158160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45486902</v>
      </c>
      <c r="D22" s="33">
        <f>SUM(D5:D21)</f>
        <v>0</v>
      </c>
      <c r="E22" s="34">
        <f t="shared" si="0"/>
        <v>44673663</v>
      </c>
      <c r="F22" s="35">
        <f t="shared" si="0"/>
        <v>44673663</v>
      </c>
      <c r="G22" s="35">
        <f t="shared" si="0"/>
        <v>13953877</v>
      </c>
      <c r="H22" s="35">
        <f t="shared" si="0"/>
        <v>314188</v>
      </c>
      <c r="I22" s="35">
        <f t="shared" si="0"/>
        <v>4080187</v>
      </c>
      <c r="J22" s="35">
        <f t="shared" si="0"/>
        <v>18348252</v>
      </c>
      <c r="K22" s="35">
        <f t="shared" si="0"/>
        <v>3230018</v>
      </c>
      <c r="L22" s="35">
        <f t="shared" si="0"/>
        <v>303656</v>
      </c>
      <c r="M22" s="35">
        <f t="shared" si="0"/>
        <v>12673592</v>
      </c>
      <c r="N22" s="35">
        <f t="shared" si="0"/>
        <v>16207266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34555518</v>
      </c>
      <c r="X22" s="35">
        <f t="shared" si="0"/>
        <v>29991035</v>
      </c>
      <c r="Y22" s="35">
        <f t="shared" si="0"/>
        <v>4564483</v>
      </c>
      <c r="Z22" s="36">
        <f>+IF(X22&lt;&gt;0,+(Y22/X22)*100,0)</f>
        <v>15.219491424687412</v>
      </c>
      <c r="AA22" s="33">
        <f>SUM(AA5:AA21)</f>
        <v>44673663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25201668</v>
      </c>
      <c r="D25" s="6">
        <v>0</v>
      </c>
      <c r="E25" s="7">
        <v>26956988</v>
      </c>
      <c r="F25" s="8">
        <v>26956988</v>
      </c>
      <c r="G25" s="8">
        <v>731389</v>
      </c>
      <c r="H25" s="8">
        <v>-1635</v>
      </c>
      <c r="I25" s="8">
        <v>6985418</v>
      </c>
      <c r="J25" s="8">
        <v>7715172</v>
      </c>
      <c r="K25" s="8">
        <v>2343373</v>
      </c>
      <c r="L25" s="8">
        <v>3521779</v>
      </c>
      <c r="M25" s="8">
        <v>2805282</v>
      </c>
      <c r="N25" s="8">
        <v>8670434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16385606</v>
      </c>
      <c r="X25" s="8">
        <v>13698346</v>
      </c>
      <c r="Y25" s="8">
        <v>2687260</v>
      </c>
      <c r="Z25" s="2">
        <v>19.62</v>
      </c>
      <c r="AA25" s="6">
        <v>26956988</v>
      </c>
    </row>
    <row r="26" spans="1:27" ht="13.5">
      <c r="A26" s="25" t="s">
        <v>52</v>
      </c>
      <c r="B26" s="24"/>
      <c r="C26" s="6">
        <v>2394492</v>
      </c>
      <c r="D26" s="6">
        <v>0</v>
      </c>
      <c r="E26" s="7">
        <v>2553230</v>
      </c>
      <c r="F26" s="8">
        <v>2553230</v>
      </c>
      <c r="G26" s="8">
        <v>200544</v>
      </c>
      <c r="H26" s="8">
        <v>0</v>
      </c>
      <c r="I26" s="8">
        <v>601632</v>
      </c>
      <c r="J26" s="8">
        <v>802176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802176</v>
      </c>
      <c r="X26" s="8">
        <v>1267884</v>
      </c>
      <c r="Y26" s="8">
        <v>-465708</v>
      </c>
      <c r="Z26" s="2">
        <v>-36.73</v>
      </c>
      <c r="AA26" s="6">
        <v>2553230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1552083</v>
      </c>
      <c r="F27" s="8">
        <v>1552083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1478530</v>
      </c>
      <c r="Y27" s="8">
        <v>-1478530</v>
      </c>
      <c r="Z27" s="2">
        <v>-100</v>
      </c>
      <c r="AA27" s="6">
        <v>1552083</v>
      </c>
    </row>
    <row r="28" spans="1:27" ht="13.5">
      <c r="A28" s="25" t="s">
        <v>54</v>
      </c>
      <c r="B28" s="24"/>
      <c r="C28" s="6">
        <v>18714909</v>
      </c>
      <c r="D28" s="6">
        <v>0</v>
      </c>
      <c r="E28" s="7">
        <v>8417400</v>
      </c>
      <c r="F28" s="8">
        <v>8417400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4476010</v>
      </c>
      <c r="Y28" s="8">
        <v>-4476010</v>
      </c>
      <c r="Z28" s="2">
        <v>-100</v>
      </c>
      <c r="AA28" s="6">
        <v>8417400</v>
      </c>
    </row>
    <row r="29" spans="1:27" ht="13.5">
      <c r="A29" s="25" t="s">
        <v>55</v>
      </c>
      <c r="B29" s="24"/>
      <c r="C29" s="6">
        <v>201950</v>
      </c>
      <c r="D29" s="6">
        <v>0</v>
      </c>
      <c r="E29" s="7">
        <v>91875</v>
      </c>
      <c r="F29" s="8">
        <v>91875</v>
      </c>
      <c r="G29" s="8">
        <v>0</v>
      </c>
      <c r="H29" s="8">
        <v>0</v>
      </c>
      <c r="I29" s="8">
        <v>9774</v>
      </c>
      <c r="J29" s="8">
        <v>9774</v>
      </c>
      <c r="K29" s="8">
        <v>8911</v>
      </c>
      <c r="L29" s="8">
        <v>8203</v>
      </c>
      <c r="M29" s="8">
        <v>8203</v>
      </c>
      <c r="N29" s="8">
        <v>25317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35091</v>
      </c>
      <c r="X29" s="8">
        <v>45936</v>
      </c>
      <c r="Y29" s="8">
        <v>-10845</v>
      </c>
      <c r="Z29" s="2">
        <v>-23.61</v>
      </c>
      <c r="AA29" s="6">
        <v>91875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5348470</v>
      </c>
      <c r="D32" s="6">
        <v>0</v>
      </c>
      <c r="E32" s="7">
        <v>5386374</v>
      </c>
      <c r="F32" s="8">
        <v>5386374</v>
      </c>
      <c r="G32" s="8">
        <v>92713</v>
      </c>
      <c r="H32" s="8">
        <v>137039</v>
      </c>
      <c r="I32" s="8">
        <v>490620</v>
      </c>
      <c r="J32" s="8">
        <v>720372</v>
      </c>
      <c r="K32" s="8">
        <v>161040</v>
      </c>
      <c r="L32" s="8">
        <v>51601</v>
      </c>
      <c r="M32" s="8">
        <v>342410</v>
      </c>
      <c r="N32" s="8">
        <v>555051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1275423</v>
      </c>
      <c r="X32" s="8">
        <v>2615515</v>
      </c>
      <c r="Y32" s="8">
        <v>-1340092</v>
      </c>
      <c r="Z32" s="2">
        <v>-51.24</v>
      </c>
      <c r="AA32" s="6">
        <v>5386374</v>
      </c>
    </row>
    <row r="33" spans="1:27" ht="13.5">
      <c r="A33" s="25" t="s">
        <v>59</v>
      </c>
      <c r="B33" s="24"/>
      <c r="C33" s="6">
        <v>15009361</v>
      </c>
      <c r="D33" s="6">
        <v>0</v>
      </c>
      <c r="E33" s="7">
        <v>3300000</v>
      </c>
      <c r="F33" s="8">
        <v>3300000</v>
      </c>
      <c r="G33" s="8">
        <v>0</v>
      </c>
      <c r="H33" s="8">
        <v>0</v>
      </c>
      <c r="I33" s="8">
        <v>58883</v>
      </c>
      <c r="J33" s="8">
        <v>58883</v>
      </c>
      <c r="K33" s="8">
        <v>0</v>
      </c>
      <c r="L33" s="8">
        <v>26751</v>
      </c>
      <c r="M33" s="8">
        <v>26751</v>
      </c>
      <c r="N33" s="8">
        <v>53502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112385</v>
      </c>
      <c r="X33" s="8">
        <v>1677665</v>
      </c>
      <c r="Y33" s="8">
        <v>-1565280</v>
      </c>
      <c r="Z33" s="2">
        <v>-93.3</v>
      </c>
      <c r="AA33" s="6">
        <v>3300000</v>
      </c>
    </row>
    <row r="34" spans="1:27" ht="13.5">
      <c r="A34" s="25" t="s">
        <v>60</v>
      </c>
      <c r="B34" s="24"/>
      <c r="C34" s="6">
        <v>10982219</v>
      </c>
      <c r="D34" s="6">
        <v>0</v>
      </c>
      <c r="E34" s="7">
        <v>6375124</v>
      </c>
      <c r="F34" s="8">
        <v>6375124</v>
      </c>
      <c r="G34" s="8">
        <v>646190</v>
      </c>
      <c r="H34" s="8">
        <v>923742</v>
      </c>
      <c r="I34" s="8">
        <v>1364396</v>
      </c>
      <c r="J34" s="8">
        <v>2934328</v>
      </c>
      <c r="K34" s="8">
        <v>1108234</v>
      </c>
      <c r="L34" s="8">
        <v>214844</v>
      </c>
      <c r="M34" s="8">
        <v>117153</v>
      </c>
      <c r="N34" s="8">
        <v>1440231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4374559</v>
      </c>
      <c r="X34" s="8">
        <v>3792915</v>
      </c>
      <c r="Y34" s="8">
        <v>581644</v>
      </c>
      <c r="Z34" s="2">
        <v>15.34</v>
      </c>
      <c r="AA34" s="6">
        <v>6375124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459445</v>
      </c>
      <c r="J35" s="8">
        <v>459445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459445</v>
      </c>
      <c r="X35" s="8"/>
      <c r="Y35" s="8">
        <v>459445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77853069</v>
      </c>
      <c r="D36" s="33">
        <f>SUM(D25:D35)</f>
        <v>0</v>
      </c>
      <c r="E36" s="34">
        <f t="shared" si="1"/>
        <v>54633074</v>
      </c>
      <c r="F36" s="35">
        <f t="shared" si="1"/>
        <v>54633074</v>
      </c>
      <c r="G36" s="35">
        <f t="shared" si="1"/>
        <v>1670836</v>
      </c>
      <c r="H36" s="35">
        <f t="shared" si="1"/>
        <v>1059146</v>
      </c>
      <c r="I36" s="35">
        <f t="shared" si="1"/>
        <v>9970168</v>
      </c>
      <c r="J36" s="35">
        <f t="shared" si="1"/>
        <v>12700150</v>
      </c>
      <c r="K36" s="35">
        <f t="shared" si="1"/>
        <v>3621558</v>
      </c>
      <c r="L36" s="35">
        <f t="shared" si="1"/>
        <v>3823178</v>
      </c>
      <c r="M36" s="35">
        <f t="shared" si="1"/>
        <v>3299799</v>
      </c>
      <c r="N36" s="35">
        <f t="shared" si="1"/>
        <v>10744535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23444685</v>
      </c>
      <c r="X36" s="35">
        <f t="shared" si="1"/>
        <v>29052801</v>
      </c>
      <c r="Y36" s="35">
        <f t="shared" si="1"/>
        <v>-5608116</v>
      </c>
      <c r="Z36" s="36">
        <f>+IF(X36&lt;&gt;0,+(Y36/X36)*100,0)</f>
        <v>-19.303185259142484</v>
      </c>
      <c r="AA36" s="33">
        <f>SUM(AA25:AA35)</f>
        <v>54633074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-32366167</v>
      </c>
      <c r="D38" s="46">
        <f>+D22-D36</f>
        <v>0</v>
      </c>
      <c r="E38" s="47">
        <f t="shared" si="2"/>
        <v>-9959411</v>
      </c>
      <c r="F38" s="48">
        <f t="shared" si="2"/>
        <v>-9959411</v>
      </c>
      <c r="G38" s="48">
        <f t="shared" si="2"/>
        <v>12283041</v>
      </c>
      <c r="H38" s="48">
        <f t="shared" si="2"/>
        <v>-744958</v>
      </c>
      <c r="I38" s="48">
        <f t="shared" si="2"/>
        <v>-5889981</v>
      </c>
      <c r="J38" s="48">
        <f t="shared" si="2"/>
        <v>5648102</v>
      </c>
      <c r="K38" s="48">
        <f t="shared" si="2"/>
        <v>-391540</v>
      </c>
      <c r="L38" s="48">
        <f t="shared" si="2"/>
        <v>-3519522</v>
      </c>
      <c r="M38" s="48">
        <f t="shared" si="2"/>
        <v>9373793</v>
      </c>
      <c r="N38" s="48">
        <f t="shared" si="2"/>
        <v>5462731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11110833</v>
      </c>
      <c r="X38" s="48">
        <f>IF(F22=F36,0,X22-X36)</f>
        <v>938234</v>
      </c>
      <c r="Y38" s="48">
        <f t="shared" si="2"/>
        <v>10172599</v>
      </c>
      <c r="Z38" s="49">
        <f>+IF(X38&lt;&gt;0,+(Y38/X38)*100,0)</f>
        <v>1084.2283481519535</v>
      </c>
      <c r="AA38" s="46">
        <f>+AA22-AA36</f>
        <v>-9959411</v>
      </c>
    </row>
    <row r="39" spans="1:27" ht="13.5">
      <c r="A39" s="23" t="s">
        <v>64</v>
      </c>
      <c r="B39" s="29"/>
      <c r="C39" s="6">
        <v>12785842</v>
      </c>
      <c r="D39" s="6">
        <v>0</v>
      </c>
      <c r="E39" s="7">
        <v>11572000</v>
      </c>
      <c r="F39" s="8">
        <v>11572000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2009</v>
      </c>
      <c r="M39" s="8">
        <v>2874776</v>
      </c>
      <c r="N39" s="8">
        <v>2876785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2876785</v>
      </c>
      <c r="X39" s="8">
        <v>7714666</v>
      </c>
      <c r="Y39" s="8">
        <v>-4837881</v>
      </c>
      <c r="Z39" s="2">
        <v>-62.71</v>
      </c>
      <c r="AA39" s="6">
        <v>11572000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-19580325</v>
      </c>
      <c r="D42" s="55">
        <f>SUM(D38:D41)</f>
        <v>0</v>
      </c>
      <c r="E42" s="56">
        <f t="shared" si="3"/>
        <v>1612589</v>
      </c>
      <c r="F42" s="57">
        <f t="shared" si="3"/>
        <v>1612589</v>
      </c>
      <c r="G42" s="57">
        <f t="shared" si="3"/>
        <v>12283041</v>
      </c>
      <c r="H42" s="57">
        <f t="shared" si="3"/>
        <v>-744958</v>
      </c>
      <c r="I42" s="57">
        <f t="shared" si="3"/>
        <v>-5889981</v>
      </c>
      <c r="J42" s="57">
        <f t="shared" si="3"/>
        <v>5648102</v>
      </c>
      <c r="K42" s="57">
        <f t="shared" si="3"/>
        <v>-391540</v>
      </c>
      <c r="L42" s="57">
        <f t="shared" si="3"/>
        <v>-3517513</v>
      </c>
      <c r="M42" s="57">
        <f t="shared" si="3"/>
        <v>12248569</v>
      </c>
      <c r="N42" s="57">
        <f t="shared" si="3"/>
        <v>8339516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13987618</v>
      </c>
      <c r="X42" s="57">
        <f t="shared" si="3"/>
        <v>8652900</v>
      </c>
      <c r="Y42" s="57">
        <f t="shared" si="3"/>
        <v>5334718</v>
      </c>
      <c r="Z42" s="58">
        <f>+IF(X42&lt;&gt;0,+(Y42/X42)*100,0)</f>
        <v>61.65237088143859</v>
      </c>
      <c r="AA42" s="55">
        <f>SUM(AA38:AA41)</f>
        <v>1612589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-19580325</v>
      </c>
      <c r="D44" s="63">
        <f>+D42-D43</f>
        <v>0</v>
      </c>
      <c r="E44" s="64">
        <f t="shared" si="4"/>
        <v>1612589</v>
      </c>
      <c r="F44" s="65">
        <f t="shared" si="4"/>
        <v>1612589</v>
      </c>
      <c r="G44" s="65">
        <f t="shared" si="4"/>
        <v>12283041</v>
      </c>
      <c r="H44" s="65">
        <f t="shared" si="4"/>
        <v>-744958</v>
      </c>
      <c r="I44" s="65">
        <f t="shared" si="4"/>
        <v>-5889981</v>
      </c>
      <c r="J44" s="65">
        <f t="shared" si="4"/>
        <v>5648102</v>
      </c>
      <c r="K44" s="65">
        <f t="shared" si="4"/>
        <v>-391540</v>
      </c>
      <c r="L44" s="65">
        <f t="shared" si="4"/>
        <v>-3517513</v>
      </c>
      <c r="M44" s="65">
        <f t="shared" si="4"/>
        <v>12248569</v>
      </c>
      <c r="N44" s="65">
        <f t="shared" si="4"/>
        <v>8339516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13987618</v>
      </c>
      <c r="X44" s="65">
        <f t="shared" si="4"/>
        <v>8652900</v>
      </c>
      <c r="Y44" s="65">
        <f t="shared" si="4"/>
        <v>5334718</v>
      </c>
      <c r="Z44" s="66">
        <f>+IF(X44&lt;&gt;0,+(Y44/X44)*100,0)</f>
        <v>61.65237088143859</v>
      </c>
      <c r="AA44" s="63">
        <f>+AA42-AA43</f>
        <v>1612589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-19580325</v>
      </c>
      <c r="D46" s="55">
        <f>SUM(D44:D45)</f>
        <v>0</v>
      </c>
      <c r="E46" s="56">
        <f t="shared" si="5"/>
        <v>1612589</v>
      </c>
      <c r="F46" s="57">
        <f t="shared" si="5"/>
        <v>1612589</v>
      </c>
      <c r="G46" s="57">
        <f t="shared" si="5"/>
        <v>12283041</v>
      </c>
      <c r="H46" s="57">
        <f t="shared" si="5"/>
        <v>-744958</v>
      </c>
      <c r="I46" s="57">
        <f t="shared" si="5"/>
        <v>-5889981</v>
      </c>
      <c r="J46" s="57">
        <f t="shared" si="5"/>
        <v>5648102</v>
      </c>
      <c r="K46" s="57">
        <f t="shared" si="5"/>
        <v>-391540</v>
      </c>
      <c r="L46" s="57">
        <f t="shared" si="5"/>
        <v>-3517513</v>
      </c>
      <c r="M46" s="57">
        <f t="shared" si="5"/>
        <v>12248569</v>
      </c>
      <c r="N46" s="57">
        <f t="shared" si="5"/>
        <v>8339516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13987618</v>
      </c>
      <c r="X46" s="57">
        <f t="shared" si="5"/>
        <v>8652900</v>
      </c>
      <c r="Y46" s="57">
        <f t="shared" si="5"/>
        <v>5334718</v>
      </c>
      <c r="Z46" s="58">
        <f>+IF(X46&lt;&gt;0,+(Y46/X46)*100,0)</f>
        <v>61.65237088143859</v>
      </c>
      <c r="AA46" s="55">
        <f>SUM(AA44:AA45)</f>
        <v>1612589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-19580325</v>
      </c>
      <c r="D48" s="71">
        <f>SUM(D46:D47)</f>
        <v>0</v>
      </c>
      <c r="E48" s="72">
        <f t="shared" si="6"/>
        <v>1612589</v>
      </c>
      <c r="F48" s="73">
        <f t="shared" si="6"/>
        <v>1612589</v>
      </c>
      <c r="G48" s="73">
        <f t="shared" si="6"/>
        <v>12283041</v>
      </c>
      <c r="H48" s="74">
        <f t="shared" si="6"/>
        <v>-744958</v>
      </c>
      <c r="I48" s="74">
        <f t="shared" si="6"/>
        <v>-5889981</v>
      </c>
      <c r="J48" s="74">
        <f t="shared" si="6"/>
        <v>5648102</v>
      </c>
      <c r="K48" s="74">
        <f t="shared" si="6"/>
        <v>-391540</v>
      </c>
      <c r="L48" s="74">
        <f t="shared" si="6"/>
        <v>-3517513</v>
      </c>
      <c r="M48" s="73">
        <f t="shared" si="6"/>
        <v>12248569</v>
      </c>
      <c r="N48" s="73">
        <f t="shared" si="6"/>
        <v>8339516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13987618</v>
      </c>
      <c r="X48" s="74">
        <f t="shared" si="6"/>
        <v>8652900</v>
      </c>
      <c r="Y48" s="74">
        <f t="shared" si="6"/>
        <v>5334718</v>
      </c>
      <c r="Z48" s="75">
        <f>+IF(X48&lt;&gt;0,+(Y48/X48)*100,0)</f>
        <v>61.65237088143859</v>
      </c>
      <c r="AA48" s="76">
        <f>SUM(AA46:AA47)</f>
        <v>1612589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863739574</v>
      </c>
      <c r="D5" s="6">
        <v>0</v>
      </c>
      <c r="E5" s="7">
        <v>900836973</v>
      </c>
      <c r="F5" s="8">
        <v>900836973</v>
      </c>
      <c r="G5" s="8">
        <v>77572156</v>
      </c>
      <c r="H5" s="8">
        <v>74671813</v>
      </c>
      <c r="I5" s="8">
        <v>78105431</v>
      </c>
      <c r="J5" s="8">
        <v>230349400</v>
      </c>
      <c r="K5" s="8">
        <v>75144094</v>
      </c>
      <c r="L5" s="8">
        <v>70625658</v>
      </c>
      <c r="M5" s="8">
        <v>82391309</v>
      </c>
      <c r="N5" s="8">
        <v>228161061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458510461</v>
      </c>
      <c r="X5" s="8">
        <v>450419988</v>
      </c>
      <c r="Y5" s="8">
        <v>8090473</v>
      </c>
      <c r="Z5" s="2">
        <v>1.8</v>
      </c>
      <c r="AA5" s="6">
        <v>900836973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4115049</v>
      </c>
      <c r="H6" s="8">
        <v>-127877</v>
      </c>
      <c r="I6" s="8">
        <v>-7162</v>
      </c>
      <c r="J6" s="8">
        <v>3980010</v>
      </c>
      <c r="K6" s="8">
        <v>-2763</v>
      </c>
      <c r="L6" s="8">
        <v>-2038</v>
      </c>
      <c r="M6" s="8">
        <v>-2007</v>
      </c>
      <c r="N6" s="8">
        <v>-6808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3973202</v>
      </c>
      <c r="X6" s="8"/>
      <c r="Y6" s="8">
        <v>3973202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1903600026</v>
      </c>
      <c r="D7" s="6">
        <v>0</v>
      </c>
      <c r="E7" s="7">
        <v>2177873035</v>
      </c>
      <c r="F7" s="8">
        <v>2177873035</v>
      </c>
      <c r="G7" s="8">
        <v>188990499</v>
      </c>
      <c r="H7" s="8">
        <v>217920220</v>
      </c>
      <c r="I7" s="8">
        <v>173554173</v>
      </c>
      <c r="J7" s="8">
        <v>580464892</v>
      </c>
      <c r="K7" s="8">
        <v>131166707</v>
      </c>
      <c r="L7" s="8">
        <v>187440271</v>
      </c>
      <c r="M7" s="8">
        <v>163316289</v>
      </c>
      <c r="N7" s="8">
        <v>481923267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1062388159</v>
      </c>
      <c r="X7" s="8">
        <v>1093828668</v>
      </c>
      <c r="Y7" s="8">
        <v>-31440509</v>
      </c>
      <c r="Z7" s="2">
        <v>-2.87</v>
      </c>
      <c r="AA7" s="6">
        <v>2177873035</v>
      </c>
    </row>
    <row r="8" spans="1:27" ht="13.5">
      <c r="A8" s="25" t="s">
        <v>35</v>
      </c>
      <c r="B8" s="24"/>
      <c r="C8" s="6">
        <v>562991785</v>
      </c>
      <c r="D8" s="6">
        <v>0</v>
      </c>
      <c r="E8" s="7">
        <v>603660663</v>
      </c>
      <c r="F8" s="8">
        <v>603660663</v>
      </c>
      <c r="G8" s="8">
        <v>46114572</v>
      </c>
      <c r="H8" s="8">
        <v>56735376</v>
      </c>
      <c r="I8" s="8">
        <v>49407362</v>
      </c>
      <c r="J8" s="8">
        <v>152257310</v>
      </c>
      <c r="K8" s="8">
        <v>53980737</v>
      </c>
      <c r="L8" s="8">
        <v>50452825</v>
      </c>
      <c r="M8" s="8">
        <v>57788732</v>
      </c>
      <c r="N8" s="8">
        <v>162222294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314479604</v>
      </c>
      <c r="X8" s="8">
        <v>305086716</v>
      </c>
      <c r="Y8" s="8">
        <v>9392888</v>
      </c>
      <c r="Z8" s="2">
        <v>3.08</v>
      </c>
      <c r="AA8" s="6">
        <v>603660663</v>
      </c>
    </row>
    <row r="9" spans="1:27" ht="13.5">
      <c r="A9" s="25" t="s">
        <v>36</v>
      </c>
      <c r="B9" s="24"/>
      <c r="C9" s="6">
        <v>145612565</v>
      </c>
      <c r="D9" s="6">
        <v>0</v>
      </c>
      <c r="E9" s="7">
        <v>137071994</v>
      </c>
      <c r="F9" s="8">
        <v>137071994</v>
      </c>
      <c r="G9" s="8">
        <v>12916981</v>
      </c>
      <c r="H9" s="8">
        <v>13687507</v>
      </c>
      <c r="I9" s="8">
        <v>10943608</v>
      </c>
      <c r="J9" s="8">
        <v>37548096</v>
      </c>
      <c r="K9" s="8">
        <v>11605380</v>
      </c>
      <c r="L9" s="8">
        <v>15129353</v>
      </c>
      <c r="M9" s="8">
        <v>13842972</v>
      </c>
      <c r="N9" s="8">
        <v>40577705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78125801</v>
      </c>
      <c r="X9" s="8">
        <v>68535996</v>
      </c>
      <c r="Y9" s="8">
        <v>9589805</v>
      </c>
      <c r="Z9" s="2">
        <v>13.99</v>
      </c>
      <c r="AA9" s="6">
        <v>137071994</v>
      </c>
    </row>
    <row r="10" spans="1:27" ht="13.5">
      <c r="A10" s="25" t="s">
        <v>37</v>
      </c>
      <c r="B10" s="24"/>
      <c r="C10" s="6">
        <v>96960993</v>
      </c>
      <c r="D10" s="6">
        <v>0</v>
      </c>
      <c r="E10" s="7">
        <v>106276001</v>
      </c>
      <c r="F10" s="26">
        <v>106276001</v>
      </c>
      <c r="G10" s="26">
        <v>9097630</v>
      </c>
      <c r="H10" s="26">
        <v>8776846</v>
      </c>
      <c r="I10" s="26">
        <v>9191440</v>
      </c>
      <c r="J10" s="26">
        <v>27065916</v>
      </c>
      <c r="K10" s="26">
        <v>8387109</v>
      </c>
      <c r="L10" s="26">
        <v>657398</v>
      </c>
      <c r="M10" s="26">
        <v>8584803</v>
      </c>
      <c r="N10" s="26">
        <v>17629310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44695226</v>
      </c>
      <c r="X10" s="26">
        <v>53137998</v>
      </c>
      <c r="Y10" s="26">
        <v>-8442772</v>
      </c>
      <c r="Z10" s="27">
        <v>-15.89</v>
      </c>
      <c r="AA10" s="28">
        <v>106276001</v>
      </c>
    </row>
    <row r="11" spans="1:27" ht="13.5">
      <c r="A11" s="25" t="s">
        <v>38</v>
      </c>
      <c r="B11" s="29"/>
      <c r="C11" s="6">
        <v>-16</v>
      </c>
      <c r="D11" s="6">
        <v>0</v>
      </c>
      <c r="E11" s="7">
        <v>0</v>
      </c>
      <c r="F11" s="8">
        <v>0</v>
      </c>
      <c r="G11" s="8">
        <v>-213</v>
      </c>
      <c r="H11" s="8">
        <v>-389</v>
      </c>
      <c r="I11" s="8">
        <v>0</v>
      </c>
      <c r="J11" s="8">
        <v>-602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-602</v>
      </c>
      <c r="X11" s="8"/>
      <c r="Y11" s="8">
        <v>-602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27295068</v>
      </c>
      <c r="D12" s="6">
        <v>0</v>
      </c>
      <c r="E12" s="7">
        <v>35220144</v>
      </c>
      <c r="F12" s="8">
        <v>35220144</v>
      </c>
      <c r="G12" s="8">
        <v>2065053</v>
      </c>
      <c r="H12" s="8">
        <v>135776</v>
      </c>
      <c r="I12" s="8">
        <v>4137721</v>
      </c>
      <c r="J12" s="8">
        <v>6338550</v>
      </c>
      <c r="K12" s="8">
        <v>2339945</v>
      </c>
      <c r="L12" s="8">
        <v>1357768</v>
      </c>
      <c r="M12" s="8">
        <v>2701049</v>
      </c>
      <c r="N12" s="8">
        <v>6398762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12737312</v>
      </c>
      <c r="X12" s="8">
        <v>17610072</v>
      </c>
      <c r="Y12" s="8">
        <v>-4872760</v>
      </c>
      <c r="Z12" s="2">
        <v>-27.67</v>
      </c>
      <c r="AA12" s="6">
        <v>35220144</v>
      </c>
    </row>
    <row r="13" spans="1:27" ht="13.5">
      <c r="A13" s="23" t="s">
        <v>40</v>
      </c>
      <c r="B13" s="29"/>
      <c r="C13" s="6">
        <v>39046190</v>
      </c>
      <c r="D13" s="6">
        <v>0</v>
      </c>
      <c r="E13" s="7">
        <v>39956400</v>
      </c>
      <c r="F13" s="8">
        <v>39956400</v>
      </c>
      <c r="G13" s="8">
        <v>818396</v>
      </c>
      <c r="H13" s="8">
        <v>2782039</v>
      </c>
      <c r="I13" s="8">
        <v>2299744</v>
      </c>
      <c r="J13" s="8">
        <v>5900179</v>
      </c>
      <c r="K13" s="8">
        <v>1105462</v>
      </c>
      <c r="L13" s="8">
        <v>1289379</v>
      </c>
      <c r="M13" s="8">
        <v>1193230</v>
      </c>
      <c r="N13" s="8">
        <v>3588071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9488250</v>
      </c>
      <c r="X13" s="8">
        <v>19933200</v>
      </c>
      <c r="Y13" s="8">
        <v>-10444950</v>
      </c>
      <c r="Z13" s="2">
        <v>-52.4</v>
      </c>
      <c r="AA13" s="6">
        <v>39956400</v>
      </c>
    </row>
    <row r="14" spans="1:27" ht="13.5">
      <c r="A14" s="23" t="s">
        <v>41</v>
      </c>
      <c r="B14" s="29"/>
      <c r="C14" s="6">
        <v>192218485</v>
      </c>
      <c r="D14" s="6">
        <v>0</v>
      </c>
      <c r="E14" s="7">
        <v>118141278</v>
      </c>
      <c r="F14" s="8">
        <v>118141278</v>
      </c>
      <c r="G14" s="8">
        <v>10380773</v>
      </c>
      <c r="H14" s="8">
        <v>14125954</v>
      </c>
      <c r="I14" s="8">
        <v>17024890</v>
      </c>
      <c r="J14" s="8">
        <v>41531617</v>
      </c>
      <c r="K14" s="8">
        <v>19331092</v>
      </c>
      <c r="L14" s="8">
        <v>18404142</v>
      </c>
      <c r="M14" s="8">
        <v>27701251</v>
      </c>
      <c r="N14" s="8">
        <v>65436485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106968102</v>
      </c>
      <c r="X14" s="8">
        <v>59070636</v>
      </c>
      <c r="Y14" s="8">
        <v>47897466</v>
      </c>
      <c r="Z14" s="2">
        <v>81.09</v>
      </c>
      <c r="AA14" s="6">
        <v>118141278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14284732</v>
      </c>
      <c r="D16" s="6">
        <v>0</v>
      </c>
      <c r="E16" s="7">
        <v>75203073</v>
      </c>
      <c r="F16" s="8">
        <v>75203073</v>
      </c>
      <c r="G16" s="8">
        <v>13501</v>
      </c>
      <c r="H16" s="8">
        <v>217595</v>
      </c>
      <c r="I16" s="8">
        <v>25574</v>
      </c>
      <c r="J16" s="8">
        <v>256670</v>
      </c>
      <c r="K16" s="8">
        <v>220860</v>
      </c>
      <c r="L16" s="8">
        <v>95993</v>
      </c>
      <c r="M16" s="8">
        <v>69010</v>
      </c>
      <c r="N16" s="8">
        <v>385863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642533</v>
      </c>
      <c r="X16" s="8">
        <v>37601538</v>
      </c>
      <c r="Y16" s="8">
        <v>-36959005</v>
      </c>
      <c r="Z16" s="2">
        <v>-98.29</v>
      </c>
      <c r="AA16" s="6">
        <v>75203073</v>
      </c>
    </row>
    <row r="17" spans="1:27" ht="13.5">
      <c r="A17" s="23" t="s">
        <v>44</v>
      </c>
      <c r="B17" s="29"/>
      <c r="C17" s="6">
        <v>901052</v>
      </c>
      <c r="D17" s="6">
        <v>0</v>
      </c>
      <c r="E17" s="7">
        <v>100067</v>
      </c>
      <c r="F17" s="8">
        <v>100067</v>
      </c>
      <c r="G17" s="8">
        <v>11638</v>
      </c>
      <c r="H17" s="8">
        <v>232278</v>
      </c>
      <c r="I17" s="8">
        <v>23696</v>
      </c>
      <c r="J17" s="8">
        <v>267612</v>
      </c>
      <c r="K17" s="8">
        <v>71657</v>
      </c>
      <c r="L17" s="8">
        <v>132604</v>
      </c>
      <c r="M17" s="8">
        <v>2250</v>
      </c>
      <c r="N17" s="8">
        <v>206511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474123</v>
      </c>
      <c r="X17" s="8">
        <v>50034</v>
      </c>
      <c r="Y17" s="8">
        <v>424089</v>
      </c>
      <c r="Z17" s="2">
        <v>847.6</v>
      </c>
      <c r="AA17" s="6">
        <v>100067</v>
      </c>
    </row>
    <row r="18" spans="1:27" ht="13.5">
      <c r="A18" s="25" t="s">
        <v>45</v>
      </c>
      <c r="B18" s="24"/>
      <c r="C18" s="6">
        <v>2577730</v>
      </c>
      <c r="D18" s="6">
        <v>0</v>
      </c>
      <c r="E18" s="7">
        <v>0</v>
      </c>
      <c r="F18" s="8">
        <v>0</v>
      </c>
      <c r="G18" s="8">
        <v>0</v>
      </c>
      <c r="H18" s="8">
        <v>128010</v>
      </c>
      <c r="I18" s="8">
        <v>0</v>
      </c>
      <c r="J18" s="8">
        <v>128010</v>
      </c>
      <c r="K18" s="8">
        <v>295870</v>
      </c>
      <c r="L18" s="8">
        <v>130010</v>
      </c>
      <c r="M18" s="8">
        <v>196540</v>
      </c>
      <c r="N18" s="8">
        <v>622420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750430</v>
      </c>
      <c r="X18" s="8"/>
      <c r="Y18" s="8">
        <v>750430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536424028</v>
      </c>
      <c r="D19" s="6">
        <v>0</v>
      </c>
      <c r="E19" s="7">
        <v>672679073</v>
      </c>
      <c r="F19" s="8">
        <v>672679073</v>
      </c>
      <c r="G19" s="8">
        <v>210652388</v>
      </c>
      <c r="H19" s="8">
        <v>5854454</v>
      </c>
      <c r="I19" s="8">
        <v>3291369</v>
      </c>
      <c r="J19" s="8">
        <v>219798211</v>
      </c>
      <c r="K19" s="8">
        <v>9944071</v>
      </c>
      <c r="L19" s="8">
        <v>5690252</v>
      </c>
      <c r="M19" s="8">
        <v>172813975</v>
      </c>
      <c r="N19" s="8">
        <v>188448298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408246509</v>
      </c>
      <c r="X19" s="8">
        <v>304253202</v>
      </c>
      <c r="Y19" s="8">
        <v>103993307</v>
      </c>
      <c r="Z19" s="2">
        <v>34.18</v>
      </c>
      <c r="AA19" s="6">
        <v>672679073</v>
      </c>
    </row>
    <row r="20" spans="1:27" ht="13.5">
      <c r="A20" s="23" t="s">
        <v>47</v>
      </c>
      <c r="B20" s="29"/>
      <c r="C20" s="6">
        <v>94361872</v>
      </c>
      <c r="D20" s="6">
        <v>0</v>
      </c>
      <c r="E20" s="7">
        <v>165018823</v>
      </c>
      <c r="F20" s="26">
        <v>165018823</v>
      </c>
      <c r="G20" s="26">
        <v>7507044</v>
      </c>
      <c r="H20" s="26">
        <v>4426062</v>
      </c>
      <c r="I20" s="26">
        <v>6545554</v>
      </c>
      <c r="J20" s="26">
        <v>18478660</v>
      </c>
      <c r="K20" s="26">
        <v>18315226</v>
      </c>
      <c r="L20" s="26">
        <v>5918384</v>
      </c>
      <c r="M20" s="26">
        <v>4433755</v>
      </c>
      <c r="N20" s="26">
        <v>28667365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47146025</v>
      </c>
      <c r="X20" s="26">
        <v>59049612</v>
      </c>
      <c r="Y20" s="26">
        <v>-11903587</v>
      </c>
      <c r="Z20" s="27">
        <v>-20.16</v>
      </c>
      <c r="AA20" s="28">
        <v>165018823</v>
      </c>
    </row>
    <row r="21" spans="1:27" ht="13.5">
      <c r="A21" s="23" t="s">
        <v>48</v>
      </c>
      <c r="B21" s="29"/>
      <c r="C21" s="6">
        <v>56107491</v>
      </c>
      <c r="D21" s="6">
        <v>0</v>
      </c>
      <c r="E21" s="7">
        <v>0</v>
      </c>
      <c r="F21" s="8">
        <v>0</v>
      </c>
      <c r="G21" s="8">
        <v>43397</v>
      </c>
      <c r="H21" s="8">
        <v>0</v>
      </c>
      <c r="I21" s="30">
        <v>0</v>
      </c>
      <c r="J21" s="8">
        <v>43397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43397</v>
      </c>
      <c r="X21" s="8"/>
      <c r="Y21" s="8">
        <v>43397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4536121575</v>
      </c>
      <c r="D22" s="33">
        <f>SUM(D5:D21)</f>
        <v>0</v>
      </c>
      <c r="E22" s="34">
        <f t="shared" si="0"/>
        <v>5032037524</v>
      </c>
      <c r="F22" s="35">
        <f t="shared" si="0"/>
        <v>5032037524</v>
      </c>
      <c r="G22" s="35">
        <f t="shared" si="0"/>
        <v>570298864</v>
      </c>
      <c r="H22" s="35">
        <f t="shared" si="0"/>
        <v>399565664</v>
      </c>
      <c r="I22" s="35">
        <f t="shared" si="0"/>
        <v>354543400</v>
      </c>
      <c r="J22" s="35">
        <f t="shared" si="0"/>
        <v>1324407928</v>
      </c>
      <c r="K22" s="35">
        <f t="shared" si="0"/>
        <v>331905447</v>
      </c>
      <c r="L22" s="35">
        <f t="shared" si="0"/>
        <v>357321999</v>
      </c>
      <c r="M22" s="35">
        <f t="shared" si="0"/>
        <v>535033158</v>
      </c>
      <c r="N22" s="35">
        <f t="shared" si="0"/>
        <v>1224260604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2548668532</v>
      </c>
      <c r="X22" s="35">
        <f t="shared" si="0"/>
        <v>2468577660</v>
      </c>
      <c r="Y22" s="35">
        <f t="shared" si="0"/>
        <v>80090872</v>
      </c>
      <c r="Z22" s="36">
        <f>+IF(X22&lt;&gt;0,+(Y22/X22)*100,0)</f>
        <v>3.2444137082566002</v>
      </c>
      <c r="AA22" s="33">
        <f>SUM(AA5:AA21)</f>
        <v>5032037524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1120867733</v>
      </c>
      <c r="D25" s="6">
        <v>0</v>
      </c>
      <c r="E25" s="7">
        <v>1274330000</v>
      </c>
      <c r="F25" s="8">
        <v>1274330000</v>
      </c>
      <c r="G25" s="8">
        <v>90198914</v>
      </c>
      <c r="H25" s="8">
        <v>97212374</v>
      </c>
      <c r="I25" s="8">
        <v>96231184</v>
      </c>
      <c r="J25" s="8">
        <v>283642472</v>
      </c>
      <c r="K25" s="8">
        <v>146143105</v>
      </c>
      <c r="L25" s="8">
        <v>93258279</v>
      </c>
      <c r="M25" s="8">
        <v>93529708</v>
      </c>
      <c r="N25" s="8">
        <v>332931092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616573564</v>
      </c>
      <c r="X25" s="8">
        <v>623010558</v>
      </c>
      <c r="Y25" s="8">
        <v>-6436994</v>
      </c>
      <c r="Z25" s="2">
        <v>-1.03</v>
      </c>
      <c r="AA25" s="6">
        <v>1274330000</v>
      </c>
    </row>
    <row r="26" spans="1:27" ht="13.5">
      <c r="A26" s="25" t="s">
        <v>52</v>
      </c>
      <c r="B26" s="24"/>
      <c r="C26" s="6">
        <v>45020094</v>
      </c>
      <c r="D26" s="6">
        <v>0</v>
      </c>
      <c r="E26" s="7">
        <v>48573498</v>
      </c>
      <c r="F26" s="8">
        <v>48573498</v>
      </c>
      <c r="G26" s="8">
        <v>3701962</v>
      </c>
      <c r="H26" s="8">
        <v>3679171</v>
      </c>
      <c r="I26" s="8">
        <v>3678870</v>
      </c>
      <c r="J26" s="8">
        <v>11060003</v>
      </c>
      <c r="K26" s="8">
        <v>3680106</v>
      </c>
      <c r="L26" s="8">
        <v>3710834</v>
      </c>
      <c r="M26" s="8">
        <v>3749161</v>
      </c>
      <c r="N26" s="8">
        <v>11140101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22200104</v>
      </c>
      <c r="X26" s="8">
        <v>24286746</v>
      </c>
      <c r="Y26" s="8">
        <v>-2086642</v>
      </c>
      <c r="Z26" s="2">
        <v>-8.59</v>
      </c>
      <c r="AA26" s="6">
        <v>48573498</v>
      </c>
    </row>
    <row r="27" spans="1:27" ht="13.5">
      <c r="A27" s="25" t="s">
        <v>53</v>
      </c>
      <c r="B27" s="24"/>
      <c r="C27" s="6">
        <v>350124283</v>
      </c>
      <c r="D27" s="6">
        <v>0</v>
      </c>
      <c r="E27" s="7">
        <v>110178020</v>
      </c>
      <c r="F27" s="8">
        <v>110178020</v>
      </c>
      <c r="G27" s="8">
        <v>50805</v>
      </c>
      <c r="H27" s="8">
        <v>296409</v>
      </c>
      <c r="I27" s="8">
        <v>22519</v>
      </c>
      <c r="J27" s="8">
        <v>369733</v>
      </c>
      <c r="K27" s="8">
        <v>309483</v>
      </c>
      <c r="L27" s="8">
        <v>5492</v>
      </c>
      <c r="M27" s="8">
        <v>78839</v>
      </c>
      <c r="N27" s="8">
        <v>393814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763547</v>
      </c>
      <c r="X27" s="8">
        <v>55089012</v>
      </c>
      <c r="Y27" s="8">
        <v>-54325465</v>
      </c>
      <c r="Z27" s="2">
        <v>-98.61</v>
      </c>
      <c r="AA27" s="6">
        <v>110178020</v>
      </c>
    </row>
    <row r="28" spans="1:27" ht="13.5">
      <c r="A28" s="25" t="s">
        <v>54</v>
      </c>
      <c r="B28" s="24"/>
      <c r="C28" s="6">
        <v>470370500</v>
      </c>
      <c r="D28" s="6">
        <v>0</v>
      </c>
      <c r="E28" s="7">
        <v>468636492</v>
      </c>
      <c r="F28" s="8">
        <v>468636492</v>
      </c>
      <c r="G28" s="8">
        <v>39897272</v>
      </c>
      <c r="H28" s="8">
        <v>39904477</v>
      </c>
      <c r="I28" s="8">
        <v>38646890</v>
      </c>
      <c r="J28" s="8">
        <v>118448639</v>
      </c>
      <c r="K28" s="8">
        <v>39916400</v>
      </c>
      <c r="L28" s="8">
        <v>39154867</v>
      </c>
      <c r="M28" s="8">
        <v>40297081</v>
      </c>
      <c r="N28" s="8">
        <v>119368348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237816987</v>
      </c>
      <c r="X28" s="8">
        <v>233845746</v>
      </c>
      <c r="Y28" s="8">
        <v>3971241</v>
      </c>
      <c r="Z28" s="2">
        <v>1.7</v>
      </c>
      <c r="AA28" s="6">
        <v>468636492</v>
      </c>
    </row>
    <row r="29" spans="1:27" ht="13.5">
      <c r="A29" s="25" t="s">
        <v>55</v>
      </c>
      <c r="B29" s="24"/>
      <c r="C29" s="6">
        <v>63181252</v>
      </c>
      <c r="D29" s="6">
        <v>0</v>
      </c>
      <c r="E29" s="7">
        <v>50687783</v>
      </c>
      <c r="F29" s="8">
        <v>50687783</v>
      </c>
      <c r="G29" s="8">
        <v>354</v>
      </c>
      <c r="H29" s="8">
        <v>335</v>
      </c>
      <c r="I29" s="8">
        <v>12668079</v>
      </c>
      <c r="J29" s="8">
        <v>12668768</v>
      </c>
      <c r="K29" s="8">
        <v>218</v>
      </c>
      <c r="L29" s="8">
        <v>0</v>
      </c>
      <c r="M29" s="8">
        <v>15245380</v>
      </c>
      <c r="N29" s="8">
        <v>15245598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27914366</v>
      </c>
      <c r="X29" s="8">
        <v>25336086</v>
      </c>
      <c r="Y29" s="8">
        <v>2578280</v>
      </c>
      <c r="Z29" s="2">
        <v>10.18</v>
      </c>
      <c r="AA29" s="6">
        <v>50687783</v>
      </c>
    </row>
    <row r="30" spans="1:27" ht="13.5">
      <c r="A30" s="25" t="s">
        <v>56</v>
      </c>
      <c r="B30" s="24"/>
      <c r="C30" s="6">
        <v>1956998981</v>
      </c>
      <c r="D30" s="6">
        <v>0</v>
      </c>
      <c r="E30" s="7">
        <v>2050322398</v>
      </c>
      <c r="F30" s="8">
        <v>2050322398</v>
      </c>
      <c r="G30" s="8">
        <v>0</v>
      </c>
      <c r="H30" s="8">
        <v>478564257</v>
      </c>
      <c r="I30" s="8">
        <v>52312801</v>
      </c>
      <c r="J30" s="8">
        <v>530877058</v>
      </c>
      <c r="K30" s="8">
        <v>223942717</v>
      </c>
      <c r="L30" s="8">
        <v>222300001</v>
      </c>
      <c r="M30" s="8">
        <v>159173474</v>
      </c>
      <c r="N30" s="8">
        <v>605416192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1136293250</v>
      </c>
      <c r="X30" s="8">
        <v>1027876164</v>
      </c>
      <c r="Y30" s="8">
        <v>108417086</v>
      </c>
      <c r="Z30" s="2">
        <v>10.55</v>
      </c>
      <c r="AA30" s="6">
        <v>2050322398</v>
      </c>
    </row>
    <row r="31" spans="1:27" ht="13.5">
      <c r="A31" s="25" t="s">
        <v>57</v>
      </c>
      <c r="B31" s="24"/>
      <c r="C31" s="6">
        <v>69227304</v>
      </c>
      <c r="D31" s="6">
        <v>0</v>
      </c>
      <c r="E31" s="7">
        <v>63796788</v>
      </c>
      <c r="F31" s="8">
        <v>63796788</v>
      </c>
      <c r="G31" s="8">
        <v>2605472</v>
      </c>
      <c r="H31" s="8">
        <v>7790209</v>
      </c>
      <c r="I31" s="8">
        <v>7765134</v>
      </c>
      <c r="J31" s="8">
        <v>18160815</v>
      </c>
      <c r="K31" s="8">
        <v>6065168</v>
      </c>
      <c r="L31" s="8">
        <v>2486208</v>
      </c>
      <c r="M31" s="8">
        <v>5649172</v>
      </c>
      <c r="N31" s="8">
        <v>14200548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32361363</v>
      </c>
      <c r="X31" s="8">
        <v>29832552</v>
      </c>
      <c r="Y31" s="8">
        <v>2528811</v>
      </c>
      <c r="Z31" s="2">
        <v>8.48</v>
      </c>
      <c r="AA31" s="6">
        <v>63796788</v>
      </c>
    </row>
    <row r="32" spans="1:27" ht="13.5">
      <c r="A32" s="25" t="s">
        <v>58</v>
      </c>
      <c r="B32" s="24"/>
      <c r="C32" s="6">
        <v>619009305</v>
      </c>
      <c r="D32" s="6">
        <v>0</v>
      </c>
      <c r="E32" s="7">
        <v>606222116</v>
      </c>
      <c r="F32" s="8">
        <v>606222116</v>
      </c>
      <c r="G32" s="8">
        <v>-20991871</v>
      </c>
      <c r="H32" s="8">
        <v>49137589</v>
      </c>
      <c r="I32" s="8">
        <v>43822773</v>
      </c>
      <c r="J32" s="8">
        <v>71968491</v>
      </c>
      <c r="K32" s="8">
        <v>42188758</v>
      </c>
      <c r="L32" s="8">
        <v>53999603</v>
      </c>
      <c r="M32" s="8">
        <v>63721394</v>
      </c>
      <c r="N32" s="8">
        <v>159909755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231878246</v>
      </c>
      <c r="X32" s="8">
        <v>288978384</v>
      </c>
      <c r="Y32" s="8">
        <v>-57100138</v>
      </c>
      <c r="Z32" s="2">
        <v>-19.76</v>
      </c>
      <c r="AA32" s="6">
        <v>606222116</v>
      </c>
    </row>
    <row r="33" spans="1:27" ht="13.5">
      <c r="A33" s="25" t="s">
        <v>59</v>
      </c>
      <c r="B33" s="24"/>
      <c r="C33" s="6">
        <v>25890640</v>
      </c>
      <c r="D33" s="6">
        <v>0</v>
      </c>
      <c r="E33" s="7">
        <v>45327566</v>
      </c>
      <c r="F33" s="8">
        <v>45327566</v>
      </c>
      <c r="G33" s="8">
        <v>4158130</v>
      </c>
      <c r="H33" s="8">
        <v>2356476</v>
      </c>
      <c r="I33" s="8">
        <v>2329746</v>
      </c>
      <c r="J33" s="8">
        <v>8844352</v>
      </c>
      <c r="K33" s="8">
        <v>9663023</v>
      </c>
      <c r="L33" s="8">
        <v>4546560</v>
      </c>
      <c r="M33" s="8">
        <v>7081984</v>
      </c>
      <c r="N33" s="8">
        <v>21291567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30135919</v>
      </c>
      <c r="X33" s="8">
        <v>28569786</v>
      </c>
      <c r="Y33" s="8">
        <v>1566133</v>
      </c>
      <c r="Z33" s="2">
        <v>5.48</v>
      </c>
      <c r="AA33" s="6">
        <v>45327566</v>
      </c>
    </row>
    <row r="34" spans="1:27" ht="13.5">
      <c r="A34" s="25" t="s">
        <v>60</v>
      </c>
      <c r="B34" s="24"/>
      <c r="C34" s="6">
        <v>170769155</v>
      </c>
      <c r="D34" s="6">
        <v>0</v>
      </c>
      <c r="E34" s="7">
        <v>210836992</v>
      </c>
      <c r="F34" s="8">
        <v>210836992</v>
      </c>
      <c r="G34" s="8">
        <v>1369597</v>
      </c>
      <c r="H34" s="8">
        <v>16710956</v>
      </c>
      <c r="I34" s="8">
        <v>11456595</v>
      </c>
      <c r="J34" s="8">
        <v>29537148</v>
      </c>
      <c r="K34" s="8">
        <v>12587171</v>
      </c>
      <c r="L34" s="8">
        <v>14845558</v>
      </c>
      <c r="M34" s="8">
        <v>12670629</v>
      </c>
      <c r="N34" s="8">
        <v>40103358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69640506</v>
      </c>
      <c r="X34" s="8">
        <v>100719858</v>
      </c>
      <c r="Y34" s="8">
        <v>-31079352</v>
      </c>
      <c r="Z34" s="2">
        <v>-30.86</v>
      </c>
      <c r="AA34" s="6">
        <v>210836992</v>
      </c>
    </row>
    <row r="35" spans="1:27" ht="13.5">
      <c r="A35" s="23" t="s">
        <v>61</v>
      </c>
      <c r="B35" s="29"/>
      <c r="C35" s="6">
        <v>41014666</v>
      </c>
      <c r="D35" s="6">
        <v>0</v>
      </c>
      <c r="E35" s="7">
        <v>0</v>
      </c>
      <c r="F35" s="8">
        <v>0</v>
      </c>
      <c r="G35" s="8">
        <v>3776</v>
      </c>
      <c r="H35" s="8">
        <v>0</v>
      </c>
      <c r="I35" s="8">
        <v>-3776</v>
      </c>
      <c r="J35" s="8">
        <v>0</v>
      </c>
      <c r="K35" s="8">
        <v>0</v>
      </c>
      <c r="L35" s="8">
        <v>0</v>
      </c>
      <c r="M35" s="8">
        <v>2006</v>
      </c>
      <c r="N35" s="8">
        <v>2006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2006</v>
      </c>
      <c r="X35" s="8"/>
      <c r="Y35" s="8">
        <v>2006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4932473913</v>
      </c>
      <c r="D36" s="33">
        <f>SUM(D25:D35)</f>
        <v>0</v>
      </c>
      <c r="E36" s="34">
        <f t="shared" si="1"/>
        <v>4928911653</v>
      </c>
      <c r="F36" s="35">
        <f t="shared" si="1"/>
        <v>4928911653</v>
      </c>
      <c r="G36" s="35">
        <f t="shared" si="1"/>
        <v>120994411</v>
      </c>
      <c r="H36" s="35">
        <f t="shared" si="1"/>
        <v>695652253</v>
      </c>
      <c r="I36" s="35">
        <f t="shared" si="1"/>
        <v>268930815</v>
      </c>
      <c r="J36" s="35">
        <f t="shared" si="1"/>
        <v>1085577479</v>
      </c>
      <c r="K36" s="35">
        <f t="shared" si="1"/>
        <v>484496149</v>
      </c>
      <c r="L36" s="35">
        <f t="shared" si="1"/>
        <v>434307402</v>
      </c>
      <c r="M36" s="35">
        <f t="shared" si="1"/>
        <v>401198828</v>
      </c>
      <c r="N36" s="35">
        <f t="shared" si="1"/>
        <v>1320002379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2405579858</v>
      </c>
      <c r="X36" s="35">
        <f t="shared" si="1"/>
        <v>2437544892</v>
      </c>
      <c r="Y36" s="35">
        <f t="shared" si="1"/>
        <v>-31965034</v>
      </c>
      <c r="Z36" s="36">
        <f>+IF(X36&lt;&gt;0,+(Y36/X36)*100,0)</f>
        <v>-1.3113618586024385</v>
      </c>
      <c r="AA36" s="33">
        <f>SUM(AA25:AA35)</f>
        <v>4928911653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-396352338</v>
      </c>
      <c r="D38" s="46">
        <f>+D22-D36</f>
        <v>0</v>
      </c>
      <c r="E38" s="47">
        <f t="shared" si="2"/>
        <v>103125871</v>
      </c>
      <c r="F38" s="48">
        <f t="shared" si="2"/>
        <v>103125871</v>
      </c>
      <c r="G38" s="48">
        <f t="shared" si="2"/>
        <v>449304453</v>
      </c>
      <c r="H38" s="48">
        <f t="shared" si="2"/>
        <v>-296086589</v>
      </c>
      <c r="I38" s="48">
        <f t="shared" si="2"/>
        <v>85612585</v>
      </c>
      <c r="J38" s="48">
        <f t="shared" si="2"/>
        <v>238830449</v>
      </c>
      <c r="K38" s="48">
        <f t="shared" si="2"/>
        <v>-152590702</v>
      </c>
      <c r="L38" s="48">
        <f t="shared" si="2"/>
        <v>-76985403</v>
      </c>
      <c r="M38" s="48">
        <f t="shared" si="2"/>
        <v>133834330</v>
      </c>
      <c r="N38" s="48">
        <f t="shared" si="2"/>
        <v>-95741775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143088674</v>
      </c>
      <c r="X38" s="48">
        <f>IF(F22=F36,0,X22-X36)</f>
        <v>31032768</v>
      </c>
      <c r="Y38" s="48">
        <f t="shared" si="2"/>
        <v>112055906</v>
      </c>
      <c r="Z38" s="49">
        <f>+IF(X38&lt;&gt;0,+(Y38/X38)*100,0)</f>
        <v>361.0889818143196</v>
      </c>
      <c r="AA38" s="46">
        <f>+AA22-AA36</f>
        <v>103125871</v>
      </c>
    </row>
    <row r="39" spans="1:27" ht="13.5">
      <c r="A39" s="23" t="s">
        <v>64</v>
      </c>
      <c r="B39" s="29"/>
      <c r="C39" s="6">
        <v>406817934</v>
      </c>
      <c r="D39" s="6">
        <v>0</v>
      </c>
      <c r="E39" s="7">
        <v>404341228</v>
      </c>
      <c r="F39" s="8">
        <v>404341228</v>
      </c>
      <c r="G39" s="8">
        <v>-30215784</v>
      </c>
      <c r="H39" s="8">
        <v>20747778</v>
      </c>
      <c r="I39" s="8">
        <v>44433592</v>
      </c>
      <c r="J39" s="8">
        <v>34965586</v>
      </c>
      <c r="K39" s="8">
        <v>40630739</v>
      </c>
      <c r="L39" s="8">
        <v>20479983</v>
      </c>
      <c r="M39" s="8">
        <v>17025225</v>
      </c>
      <c r="N39" s="8">
        <v>78135947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113101533</v>
      </c>
      <c r="X39" s="8"/>
      <c r="Y39" s="8">
        <v>113101533</v>
      </c>
      <c r="Z39" s="2">
        <v>0</v>
      </c>
      <c r="AA39" s="6">
        <v>404341228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10465596</v>
      </c>
      <c r="D42" s="55">
        <f>SUM(D38:D41)</f>
        <v>0</v>
      </c>
      <c r="E42" s="56">
        <f t="shared" si="3"/>
        <v>507467099</v>
      </c>
      <c r="F42" s="57">
        <f t="shared" si="3"/>
        <v>507467099</v>
      </c>
      <c r="G42" s="57">
        <f t="shared" si="3"/>
        <v>419088669</v>
      </c>
      <c r="H42" s="57">
        <f t="shared" si="3"/>
        <v>-275338811</v>
      </c>
      <c r="I42" s="57">
        <f t="shared" si="3"/>
        <v>130046177</v>
      </c>
      <c r="J42" s="57">
        <f t="shared" si="3"/>
        <v>273796035</v>
      </c>
      <c r="K42" s="57">
        <f t="shared" si="3"/>
        <v>-111959963</v>
      </c>
      <c r="L42" s="57">
        <f t="shared" si="3"/>
        <v>-56505420</v>
      </c>
      <c r="M42" s="57">
        <f t="shared" si="3"/>
        <v>150859555</v>
      </c>
      <c r="N42" s="57">
        <f t="shared" si="3"/>
        <v>-17605828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256190207</v>
      </c>
      <c r="X42" s="57">
        <f t="shared" si="3"/>
        <v>31032768</v>
      </c>
      <c r="Y42" s="57">
        <f t="shared" si="3"/>
        <v>225157439</v>
      </c>
      <c r="Z42" s="58">
        <f>+IF(X42&lt;&gt;0,+(Y42/X42)*100,0)</f>
        <v>725.5473923563635</v>
      </c>
      <c r="AA42" s="55">
        <f>SUM(AA38:AA41)</f>
        <v>507467099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10465596</v>
      </c>
      <c r="D44" s="63">
        <f>+D42-D43</f>
        <v>0</v>
      </c>
      <c r="E44" s="64">
        <f t="shared" si="4"/>
        <v>507467099</v>
      </c>
      <c r="F44" s="65">
        <f t="shared" si="4"/>
        <v>507467099</v>
      </c>
      <c r="G44" s="65">
        <f t="shared" si="4"/>
        <v>419088669</v>
      </c>
      <c r="H44" s="65">
        <f t="shared" si="4"/>
        <v>-275338811</v>
      </c>
      <c r="I44" s="65">
        <f t="shared" si="4"/>
        <v>130046177</v>
      </c>
      <c r="J44" s="65">
        <f t="shared" si="4"/>
        <v>273796035</v>
      </c>
      <c r="K44" s="65">
        <f t="shared" si="4"/>
        <v>-111959963</v>
      </c>
      <c r="L44" s="65">
        <f t="shared" si="4"/>
        <v>-56505420</v>
      </c>
      <c r="M44" s="65">
        <f t="shared" si="4"/>
        <v>150859555</v>
      </c>
      <c r="N44" s="65">
        <f t="shared" si="4"/>
        <v>-17605828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256190207</v>
      </c>
      <c r="X44" s="65">
        <f t="shared" si="4"/>
        <v>31032768</v>
      </c>
      <c r="Y44" s="65">
        <f t="shared" si="4"/>
        <v>225157439</v>
      </c>
      <c r="Z44" s="66">
        <f>+IF(X44&lt;&gt;0,+(Y44/X44)*100,0)</f>
        <v>725.5473923563635</v>
      </c>
      <c r="AA44" s="63">
        <f>+AA42-AA43</f>
        <v>507467099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10465596</v>
      </c>
      <c r="D46" s="55">
        <f>SUM(D44:D45)</f>
        <v>0</v>
      </c>
      <c r="E46" s="56">
        <f t="shared" si="5"/>
        <v>507467099</v>
      </c>
      <c r="F46" s="57">
        <f t="shared" si="5"/>
        <v>507467099</v>
      </c>
      <c r="G46" s="57">
        <f t="shared" si="5"/>
        <v>419088669</v>
      </c>
      <c r="H46" s="57">
        <f t="shared" si="5"/>
        <v>-275338811</v>
      </c>
      <c r="I46" s="57">
        <f t="shared" si="5"/>
        <v>130046177</v>
      </c>
      <c r="J46" s="57">
        <f t="shared" si="5"/>
        <v>273796035</v>
      </c>
      <c r="K46" s="57">
        <f t="shared" si="5"/>
        <v>-111959963</v>
      </c>
      <c r="L46" s="57">
        <f t="shared" si="5"/>
        <v>-56505420</v>
      </c>
      <c r="M46" s="57">
        <f t="shared" si="5"/>
        <v>150859555</v>
      </c>
      <c r="N46" s="57">
        <f t="shared" si="5"/>
        <v>-17605828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256190207</v>
      </c>
      <c r="X46" s="57">
        <f t="shared" si="5"/>
        <v>31032768</v>
      </c>
      <c r="Y46" s="57">
        <f t="shared" si="5"/>
        <v>225157439</v>
      </c>
      <c r="Z46" s="58">
        <f>+IF(X46&lt;&gt;0,+(Y46/X46)*100,0)</f>
        <v>725.5473923563635</v>
      </c>
      <c r="AA46" s="55">
        <f>SUM(AA44:AA45)</f>
        <v>507467099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10465596</v>
      </c>
      <c r="D48" s="71">
        <f>SUM(D46:D47)</f>
        <v>0</v>
      </c>
      <c r="E48" s="72">
        <f t="shared" si="6"/>
        <v>507467099</v>
      </c>
      <c r="F48" s="73">
        <f t="shared" si="6"/>
        <v>507467099</v>
      </c>
      <c r="G48" s="73">
        <f t="shared" si="6"/>
        <v>419088669</v>
      </c>
      <c r="H48" s="74">
        <f t="shared" si="6"/>
        <v>-275338811</v>
      </c>
      <c r="I48" s="74">
        <f t="shared" si="6"/>
        <v>130046177</v>
      </c>
      <c r="J48" s="74">
        <f t="shared" si="6"/>
        <v>273796035</v>
      </c>
      <c r="K48" s="74">
        <f t="shared" si="6"/>
        <v>-111959963</v>
      </c>
      <c r="L48" s="74">
        <f t="shared" si="6"/>
        <v>-56505420</v>
      </c>
      <c r="M48" s="73">
        <f t="shared" si="6"/>
        <v>150859555</v>
      </c>
      <c r="N48" s="73">
        <f t="shared" si="6"/>
        <v>-17605828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256190207</v>
      </c>
      <c r="X48" s="74">
        <f t="shared" si="6"/>
        <v>31032768</v>
      </c>
      <c r="Y48" s="74">
        <f t="shared" si="6"/>
        <v>225157439</v>
      </c>
      <c r="Z48" s="75">
        <f>+IF(X48&lt;&gt;0,+(Y48/X48)*100,0)</f>
        <v>725.5473923563635</v>
      </c>
      <c r="AA48" s="76">
        <f>SUM(AA46:AA47)</f>
        <v>507467099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14218826</v>
      </c>
      <c r="D5" s="6">
        <v>0</v>
      </c>
      <c r="E5" s="7">
        <v>14272413</v>
      </c>
      <c r="F5" s="8">
        <v>14272413</v>
      </c>
      <c r="G5" s="8">
        <v>1236560</v>
      </c>
      <c r="H5" s="8">
        <v>1234844</v>
      </c>
      <c r="I5" s="8">
        <v>1234694</v>
      </c>
      <c r="J5" s="8">
        <v>3706098</v>
      </c>
      <c r="K5" s="8">
        <v>1234451</v>
      </c>
      <c r="L5" s="8">
        <v>1234227</v>
      </c>
      <c r="M5" s="8">
        <v>1367186</v>
      </c>
      <c r="N5" s="8">
        <v>3835864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7541962</v>
      </c>
      <c r="X5" s="8">
        <v>6787438</v>
      </c>
      <c r="Y5" s="8">
        <v>754524</v>
      </c>
      <c r="Z5" s="2">
        <v>11.12</v>
      </c>
      <c r="AA5" s="6">
        <v>14272413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562330</v>
      </c>
      <c r="F10" s="26">
        <v>562330</v>
      </c>
      <c r="G10" s="26">
        <v>0</v>
      </c>
      <c r="H10" s="26">
        <v>43813</v>
      </c>
      <c r="I10" s="26">
        <v>0</v>
      </c>
      <c r="J10" s="26">
        <v>43813</v>
      </c>
      <c r="K10" s="26">
        <v>0</v>
      </c>
      <c r="L10" s="26">
        <v>43813</v>
      </c>
      <c r="M10" s="26">
        <v>43813</v>
      </c>
      <c r="N10" s="26">
        <v>87626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131439</v>
      </c>
      <c r="X10" s="26">
        <v>267901</v>
      </c>
      <c r="Y10" s="26">
        <v>-136462</v>
      </c>
      <c r="Z10" s="27">
        <v>-50.94</v>
      </c>
      <c r="AA10" s="28">
        <v>562330</v>
      </c>
    </row>
    <row r="11" spans="1:27" ht="13.5">
      <c r="A11" s="25" t="s">
        <v>38</v>
      </c>
      <c r="B11" s="29"/>
      <c r="C11" s="6">
        <v>497749</v>
      </c>
      <c r="D11" s="6">
        <v>0</v>
      </c>
      <c r="E11" s="7">
        <v>0</v>
      </c>
      <c r="F11" s="8">
        <v>0</v>
      </c>
      <c r="G11" s="8">
        <v>43813</v>
      </c>
      <c r="H11" s="8">
        <v>0</v>
      </c>
      <c r="I11" s="8">
        <v>44050</v>
      </c>
      <c r="J11" s="8">
        <v>87863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87863</v>
      </c>
      <c r="X11" s="8"/>
      <c r="Y11" s="8">
        <v>87863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95434</v>
      </c>
      <c r="H12" s="8">
        <v>14638</v>
      </c>
      <c r="I12" s="8">
        <v>315029</v>
      </c>
      <c r="J12" s="8">
        <v>425101</v>
      </c>
      <c r="K12" s="8">
        <v>1808</v>
      </c>
      <c r="L12" s="8">
        <v>0</v>
      </c>
      <c r="M12" s="8">
        <v>0</v>
      </c>
      <c r="N12" s="8">
        <v>1808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426909</v>
      </c>
      <c r="X12" s="8"/>
      <c r="Y12" s="8">
        <v>426909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3483773</v>
      </c>
      <c r="D13" s="6">
        <v>0</v>
      </c>
      <c r="E13" s="7">
        <v>3015705</v>
      </c>
      <c r="F13" s="8">
        <v>3015705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88602</v>
      </c>
      <c r="M13" s="8">
        <v>0</v>
      </c>
      <c r="N13" s="8">
        <v>88602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88602</v>
      </c>
      <c r="X13" s="8">
        <v>1342039</v>
      </c>
      <c r="Y13" s="8">
        <v>-1253437</v>
      </c>
      <c r="Z13" s="2">
        <v>-93.4</v>
      </c>
      <c r="AA13" s="6">
        <v>3015705</v>
      </c>
    </row>
    <row r="14" spans="1:27" ht="13.5">
      <c r="A14" s="23" t="s">
        <v>41</v>
      </c>
      <c r="B14" s="29"/>
      <c r="C14" s="6">
        <v>3601351</v>
      </c>
      <c r="D14" s="6">
        <v>0</v>
      </c>
      <c r="E14" s="7">
        <v>1285210</v>
      </c>
      <c r="F14" s="8">
        <v>1285210</v>
      </c>
      <c r="G14" s="8">
        <v>166404</v>
      </c>
      <c r="H14" s="8">
        <v>346969</v>
      </c>
      <c r="I14" s="8">
        <v>0</v>
      </c>
      <c r="J14" s="8">
        <v>513373</v>
      </c>
      <c r="K14" s="8">
        <v>993137</v>
      </c>
      <c r="L14" s="8">
        <v>196467</v>
      </c>
      <c r="M14" s="8">
        <v>450918</v>
      </c>
      <c r="N14" s="8">
        <v>1640522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2153895</v>
      </c>
      <c r="X14" s="8">
        <v>627006</v>
      </c>
      <c r="Y14" s="8">
        <v>1526889</v>
      </c>
      <c r="Z14" s="2">
        <v>243.52</v>
      </c>
      <c r="AA14" s="6">
        <v>1285210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26250</v>
      </c>
      <c r="D16" s="6">
        <v>0</v>
      </c>
      <c r="E16" s="7">
        <v>0</v>
      </c>
      <c r="F16" s="8">
        <v>0</v>
      </c>
      <c r="G16" s="8">
        <v>0</v>
      </c>
      <c r="H16" s="8">
        <v>89</v>
      </c>
      <c r="I16" s="8">
        <v>227</v>
      </c>
      <c r="J16" s="8">
        <v>316</v>
      </c>
      <c r="K16" s="8">
        <v>273</v>
      </c>
      <c r="L16" s="8">
        <v>13717</v>
      </c>
      <c r="M16" s="8">
        <v>1127</v>
      </c>
      <c r="N16" s="8">
        <v>15117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15433</v>
      </c>
      <c r="X16" s="8"/>
      <c r="Y16" s="8">
        <v>15433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4602934</v>
      </c>
      <c r="D17" s="6">
        <v>0</v>
      </c>
      <c r="E17" s="7">
        <v>5331171</v>
      </c>
      <c r="F17" s="8">
        <v>5331171</v>
      </c>
      <c r="G17" s="8">
        <v>498361</v>
      </c>
      <c r="H17" s="8">
        <v>545116</v>
      </c>
      <c r="I17" s="8">
        <v>462279</v>
      </c>
      <c r="J17" s="8">
        <v>1505756</v>
      </c>
      <c r="K17" s="8">
        <v>640871</v>
      </c>
      <c r="L17" s="8">
        <v>599647</v>
      </c>
      <c r="M17" s="8">
        <v>429425</v>
      </c>
      <c r="N17" s="8">
        <v>1669943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3175699</v>
      </c>
      <c r="X17" s="8">
        <v>2385534</v>
      </c>
      <c r="Y17" s="8">
        <v>790165</v>
      </c>
      <c r="Z17" s="2">
        <v>33.12</v>
      </c>
      <c r="AA17" s="6">
        <v>5331171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55612210</v>
      </c>
      <c r="D19" s="6">
        <v>0</v>
      </c>
      <c r="E19" s="7">
        <v>68167000</v>
      </c>
      <c r="F19" s="8">
        <v>68167000</v>
      </c>
      <c r="G19" s="8">
        <v>29790463</v>
      </c>
      <c r="H19" s="8">
        <v>287983</v>
      </c>
      <c r="I19" s="8">
        <v>963282</v>
      </c>
      <c r="J19" s="8">
        <v>31041728</v>
      </c>
      <c r="K19" s="8">
        <v>3052546</v>
      </c>
      <c r="L19" s="8">
        <v>3907745</v>
      </c>
      <c r="M19" s="8">
        <v>18515000</v>
      </c>
      <c r="N19" s="8">
        <v>25475291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56517019</v>
      </c>
      <c r="X19" s="8">
        <v>51835247</v>
      </c>
      <c r="Y19" s="8">
        <v>4681772</v>
      </c>
      <c r="Z19" s="2">
        <v>9.03</v>
      </c>
      <c r="AA19" s="6">
        <v>68167000</v>
      </c>
    </row>
    <row r="20" spans="1:27" ht="13.5">
      <c r="A20" s="23" t="s">
        <v>47</v>
      </c>
      <c r="B20" s="29"/>
      <c r="C20" s="6">
        <v>2616037</v>
      </c>
      <c r="D20" s="6">
        <v>0</v>
      </c>
      <c r="E20" s="7">
        <v>943226</v>
      </c>
      <c r="F20" s="26">
        <v>943226</v>
      </c>
      <c r="G20" s="26">
        <v>42689</v>
      </c>
      <c r="H20" s="26">
        <v>3085</v>
      </c>
      <c r="I20" s="26">
        <v>378251</v>
      </c>
      <c r="J20" s="26">
        <v>424025</v>
      </c>
      <c r="K20" s="26">
        <v>75786</v>
      </c>
      <c r="L20" s="26">
        <v>18693</v>
      </c>
      <c r="M20" s="26">
        <v>5072959</v>
      </c>
      <c r="N20" s="26">
        <v>5167438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5591463</v>
      </c>
      <c r="X20" s="26">
        <v>433292</v>
      </c>
      <c r="Y20" s="26">
        <v>5158171</v>
      </c>
      <c r="Z20" s="27">
        <v>1190.46</v>
      </c>
      <c r="AA20" s="28">
        <v>943226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11551</v>
      </c>
      <c r="I21" s="30">
        <v>0</v>
      </c>
      <c r="J21" s="8">
        <v>11551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11551</v>
      </c>
      <c r="X21" s="8"/>
      <c r="Y21" s="8">
        <v>11551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84659130</v>
      </c>
      <c r="D22" s="33">
        <f>SUM(D5:D21)</f>
        <v>0</v>
      </c>
      <c r="E22" s="34">
        <f t="shared" si="0"/>
        <v>93577055</v>
      </c>
      <c r="F22" s="35">
        <f t="shared" si="0"/>
        <v>93577055</v>
      </c>
      <c r="G22" s="35">
        <f t="shared" si="0"/>
        <v>31873724</v>
      </c>
      <c r="H22" s="35">
        <f t="shared" si="0"/>
        <v>2488088</v>
      </c>
      <c r="I22" s="35">
        <f t="shared" si="0"/>
        <v>3397812</v>
      </c>
      <c r="J22" s="35">
        <f t="shared" si="0"/>
        <v>37759624</v>
      </c>
      <c r="K22" s="35">
        <f t="shared" si="0"/>
        <v>5998872</v>
      </c>
      <c r="L22" s="35">
        <f t="shared" si="0"/>
        <v>6102911</v>
      </c>
      <c r="M22" s="35">
        <f t="shared" si="0"/>
        <v>25880428</v>
      </c>
      <c r="N22" s="35">
        <f t="shared" si="0"/>
        <v>37982211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75741835</v>
      </c>
      <c r="X22" s="35">
        <f t="shared" si="0"/>
        <v>63678457</v>
      </c>
      <c r="Y22" s="35">
        <f t="shared" si="0"/>
        <v>12063378</v>
      </c>
      <c r="Z22" s="36">
        <f>+IF(X22&lt;&gt;0,+(Y22/X22)*100,0)</f>
        <v>18.94420588740082</v>
      </c>
      <c r="AA22" s="33">
        <f>SUM(AA5:AA21)</f>
        <v>93577055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34407632</v>
      </c>
      <c r="D25" s="6">
        <v>0</v>
      </c>
      <c r="E25" s="7">
        <v>32227220</v>
      </c>
      <c r="F25" s="8">
        <v>32227220</v>
      </c>
      <c r="G25" s="8">
        <v>2262560</v>
      </c>
      <c r="H25" s="8">
        <v>3069235</v>
      </c>
      <c r="I25" s="8">
        <v>2584998</v>
      </c>
      <c r="J25" s="8">
        <v>7916793</v>
      </c>
      <c r="K25" s="8">
        <v>2804981</v>
      </c>
      <c r="L25" s="8">
        <v>2864036</v>
      </c>
      <c r="M25" s="8">
        <v>4403832</v>
      </c>
      <c r="N25" s="8">
        <v>10072849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17989642</v>
      </c>
      <c r="X25" s="8">
        <v>16103888</v>
      </c>
      <c r="Y25" s="8">
        <v>1885754</v>
      </c>
      <c r="Z25" s="2">
        <v>11.71</v>
      </c>
      <c r="AA25" s="6">
        <v>32227220</v>
      </c>
    </row>
    <row r="26" spans="1:27" ht="13.5">
      <c r="A26" s="25" t="s">
        <v>52</v>
      </c>
      <c r="B26" s="24"/>
      <c r="C26" s="6">
        <v>5172985</v>
      </c>
      <c r="D26" s="6">
        <v>0</v>
      </c>
      <c r="E26" s="7">
        <v>5863754</v>
      </c>
      <c r="F26" s="8">
        <v>5863754</v>
      </c>
      <c r="G26" s="8">
        <v>0</v>
      </c>
      <c r="H26" s="8">
        <v>447042</v>
      </c>
      <c r="I26" s="8">
        <v>447042</v>
      </c>
      <c r="J26" s="8">
        <v>894084</v>
      </c>
      <c r="K26" s="8">
        <v>423401</v>
      </c>
      <c r="L26" s="8">
        <v>447042</v>
      </c>
      <c r="M26" s="8">
        <v>760844</v>
      </c>
      <c r="N26" s="8">
        <v>1631287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2525371</v>
      </c>
      <c r="X26" s="8">
        <v>2737966</v>
      </c>
      <c r="Y26" s="8">
        <v>-212595</v>
      </c>
      <c r="Z26" s="2">
        <v>-7.76</v>
      </c>
      <c r="AA26" s="6">
        <v>5863754</v>
      </c>
    </row>
    <row r="27" spans="1:27" ht="13.5">
      <c r="A27" s="25" t="s">
        <v>53</v>
      </c>
      <c r="B27" s="24"/>
      <c r="C27" s="6">
        <v>2985237</v>
      </c>
      <c r="D27" s="6">
        <v>0</v>
      </c>
      <c r="E27" s="7">
        <v>700000</v>
      </c>
      <c r="F27" s="8">
        <v>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291665</v>
      </c>
      <c r="Y27" s="8">
        <v>-291665</v>
      </c>
      <c r="Z27" s="2">
        <v>-100</v>
      </c>
      <c r="AA27" s="6">
        <v>700000</v>
      </c>
    </row>
    <row r="28" spans="1:27" ht="13.5">
      <c r="A28" s="25" t="s">
        <v>54</v>
      </c>
      <c r="B28" s="24"/>
      <c r="C28" s="6">
        <v>8690257</v>
      </c>
      <c r="D28" s="6">
        <v>0</v>
      </c>
      <c r="E28" s="7">
        <v>6466000</v>
      </c>
      <c r="F28" s="8">
        <v>6466000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3080498</v>
      </c>
      <c r="Y28" s="8">
        <v>-3080498</v>
      </c>
      <c r="Z28" s="2">
        <v>-100</v>
      </c>
      <c r="AA28" s="6">
        <v>6466000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195528</v>
      </c>
      <c r="F29" s="8">
        <v>195528</v>
      </c>
      <c r="G29" s="8">
        <v>0</v>
      </c>
      <c r="H29" s="8">
        <v>12564</v>
      </c>
      <c r="I29" s="8">
        <v>0</v>
      </c>
      <c r="J29" s="8">
        <v>12564</v>
      </c>
      <c r="K29" s="8">
        <v>0</v>
      </c>
      <c r="L29" s="8">
        <v>0</v>
      </c>
      <c r="M29" s="8">
        <v>14008</v>
      </c>
      <c r="N29" s="8">
        <v>14008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26572</v>
      </c>
      <c r="X29" s="8">
        <v>98742</v>
      </c>
      <c r="Y29" s="8">
        <v>-72170</v>
      </c>
      <c r="Z29" s="2">
        <v>-73.09</v>
      </c>
      <c r="AA29" s="6">
        <v>195528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25031</v>
      </c>
      <c r="H31" s="8">
        <v>0</v>
      </c>
      <c r="I31" s="8">
        <v>0</v>
      </c>
      <c r="J31" s="8">
        <v>25031</v>
      </c>
      <c r="K31" s="8">
        <v>162413</v>
      </c>
      <c r="L31" s="8">
        <v>0</v>
      </c>
      <c r="M31" s="8">
        <v>0</v>
      </c>
      <c r="N31" s="8">
        <v>162413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187444</v>
      </c>
      <c r="X31" s="8"/>
      <c r="Y31" s="8">
        <v>187444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14494338</v>
      </c>
      <c r="D32" s="6">
        <v>0</v>
      </c>
      <c r="E32" s="7">
        <v>0</v>
      </c>
      <c r="F32" s="8">
        <v>0</v>
      </c>
      <c r="G32" s="8">
        <v>2114441</v>
      </c>
      <c r="H32" s="8">
        <v>827413</v>
      </c>
      <c r="I32" s="8">
        <v>2942721</v>
      </c>
      <c r="J32" s="8">
        <v>5884575</v>
      </c>
      <c r="K32" s="8">
        <v>1817250</v>
      </c>
      <c r="L32" s="8">
        <v>0</v>
      </c>
      <c r="M32" s="8">
        <v>1316170</v>
      </c>
      <c r="N32" s="8">
        <v>3133420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9017995</v>
      </c>
      <c r="X32" s="8"/>
      <c r="Y32" s="8">
        <v>9017995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9780653</v>
      </c>
      <c r="D34" s="6">
        <v>0</v>
      </c>
      <c r="E34" s="7">
        <v>67197299</v>
      </c>
      <c r="F34" s="8">
        <v>67197299</v>
      </c>
      <c r="G34" s="8">
        <v>735135</v>
      </c>
      <c r="H34" s="8">
        <v>1755241</v>
      </c>
      <c r="I34" s="8">
        <v>1154282</v>
      </c>
      <c r="J34" s="8">
        <v>3644658</v>
      </c>
      <c r="K34" s="8">
        <v>789432</v>
      </c>
      <c r="L34" s="8">
        <v>5014693</v>
      </c>
      <c r="M34" s="8">
        <v>1534089</v>
      </c>
      <c r="N34" s="8">
        <v>7338214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10982872</v>
      </c>
      <c r="X34" s="8">
        <v>39047561</v>
      </c>
      <c r="Y34" s="8">
        <v>-28064689</v>
      </c>
      <c r="Z34" s="2">
        <v>-71.87</v>
      </c>
      <c r="AA34" s="6">
        <v>67197299</v>
      </c>
    </row>
    <row r="35" spans="1:27" ht="13.5">
      <c r="A35" s="23" t="s">
        <v>61</v>
      </c>
      <c r="B35" s="29"/>
      <c r="C35" s="6">
        <v>8422170</v>
      </c>
      <c r="D35" s="6">
        <v>0</v>
      </c>
      <c r="E35" s="7">
        <v>0</v>
      </c>
      <c r="F35" s="8">
        <v>0</v>
      </c>
      <c r="G35" s="8">
        <v>0</v>
      </c>
      <c r="H35" s="8">
        <v>68967</v>
      </c>
      <c r="I35" s="8">
        <v>0</v>
      </c>
      <c r="J35" s="8">
        <v>68967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68967</v>
      </c>
      <c r="X35" s="8"/>
      <c r="Y35" s="8">
        <v>68967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83953272</v>
      </c>
      <c r="D36" s="33">
        <f>SUM(D25:D35)</f>
        <v>0</v>
      </c>
      <c r="E36" s="34">
        <f t="shared" si="1"/>
        <v>112649801</v>
      </c>
      <c r="F36" s="35">
        <f t="shared" si="1"/>
        <v>112649801</v>
      </c>
      <c r="G36" s="35">
        <f t="shared" si="1"/>
        <v>5137167</v>
      </c>
      <c r="H36" s="35">
        <f t="shared" si="1"/>
        <v>6180462</v>
      </c>
      <c r="I36" s="35">
        <f t="shared" si="1"/>
        <v>7129043</v>
      </c>
      <c r="J36" s="35">
        <f t="shared" si="1"/>
        <v>18446672</v>
      </c>
      <c r="K36" s="35">
        <f t="shared" si="1"/>
        <v>5997477</v>
      </c>
      <c r="L36" s="35">
        <f t="shared" si="1"/>
        <v>8325771</v>
      </c>
      <c r="M36" s="35">
        <f t="shared" si="1"/>
        <v>8028943</v>
      </c>
      <c r="N36" s="35">
        <f t="shared" si="1"/>
        <v>22352191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40798863</v>
      </c>
      <c r="X36" s="35">
        <f t="shared" si="1"/>
        <v>61360320</v>
      </c>
      <c r="Y36" s="35">
        <f t="shared" si="1"/>
        <v>-20561457</v>
      </c>
      <c r="Z36" s="36">
        <f>+IF(X36&lt;&gt;0,+(Y36/X36)*100,0)</f>
        <v>-33.509370550870656</v>
      </c>
      <c r="AA36" s="33">
        <f>SUM(AA25:AA35)</f>
        <v>112649801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705858</v>
      </c>
      <c r="D38" s="46">
        <f>+D22-D36</f>
        <v>0</v>
      </c>
      <c r="E38" s="47">
        <f t="shared" si="2"/>
        <v>-19072746</v>
      </c>
      <c r="F38" s="48">
        <f t="shared" si="2"/>
        <v>-19072746</v>
      </c>
      <c r="G38" s="48">
        <f t="shared" si="2"/>
        <v>26736557</v>
      </c>
      <c r="H38" s="48">
        <f t="shared" si="2"/>
        <v>-3692374</v>
      </c>
      <c r="I38" s="48">
        <f t="shared" si="2"/>
        <v>-3731231</v>
      </c>
      <c r="J38" s="48">
        <f t="shared" si="2"/>
        <v>19312952</v>
      </c>
      <c r="K38" s="48">
        <f t="shared" si="2"/>
        <v>1395</v>
      </c>
      <c r="L38" s="48">
        <f t="shared" si="2"/>
        <v>-2222860</v>
      </c>
      <c r="M38" s="48">
        <f t="shared" si="2"/>
        <v>17851485</v>
      </c>
      <c r="N38" s="48">
        <f t="shared" si="2"/>
        <v>15630020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34942972</v>
      </c>
      <c r="X38" s="48">
        <f>IF(F22=F36,0,X22-X36)</f>
        <v>2318137</v>
      </c>
      <c r="Y38" s="48">
        <f t="shared" si="2"/>
        <v>32624835</v>
      </c>
      <c r="Z38" s="49">
        <f>+IF(X38&lt;&gt;0,+(Y38/X38)*100,0)</f>
        <v>1407.373032741378</v>
      </c>
      <c r="AA38" s="46">
        <f>+AA22-AA36</f>
        <v>-19072746</v>
      </c>
    </row>
    <row r="39" spans="1:27" ht="13.5">
      <c r="A39" s="23" t="s">
        <v>64</v>
      </c>
      <c r="B39" s="29"/>
      <c r="C39" s="6">
        <v>17725197</v>
      </c>
      <c r="D39" s="6">
        <v>0</v>
      </c>
      <c r="E39" s="7">
        <v>15835000</v>
      </c>
      <c r="F39" s="8">
        <v>15835000</v>
      </c>
      <c r="G39" s="8">
        <v>0</v>
      </c>
      <c r="H39" s="8">
        <v>6836278</v>
      </c>
      <c r="I39" s="8">
        <v>5664513</v>
      </c>
      <c r="J39" s="8">
        <v>12500791</v>
      </c>
      <c r="K39" s="8">
        <v>2950221</v>
      </c>
      <c r="L39" s="8">
        <v>792534</v>
      </c>
      <c r="M39" s="8">
        <v>0</v>
      </c>
      <c r="N39" s="8">
        <v>3742755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16243546</v>
      </c>
      <c r="X39" s="8">
        <v>11835000</v>
      </c>
      <c r="Y39" s="8">
        <v>4408546</v>
      </c>
      <c r="Z39" s="2">
        <v>37.25</v>
      </c>
      <c r="AA39" s="6">
        <v>15835000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18431055</v>
      </c>
      <c r="D42" s="55">
        <f>SUM(D38:D41)</f>
        <v>0</v>
      </c>
      <c r="E42" s="56">
        <f t="shared" si="3"/>
        <v>-3237746</v>
      </c>
      <c r="F42" s="57">
        <f t="shared" si="3"/>
        <v>-3237746</v>
      </c>
      <c r="G42" s="57">
        <f t="shared" si="3"/>
        <v>26736557</v>
      </c>
      <c r="H42" s="57">
        <f t="shared" si="3"/>
        <v>3143904</v>
      </c>
      <c r="I42" s="57">
        <f t="shared" si="3"/>
        <v>1933282</v>
      </c>
      <c r="J42" s="57">
        <f t="shared" si="3"/>
        <v>31813743</v>
      </c>
      <c r="K42" s="57">
        <f t="shared" si="3"/>
        <v>2951616</v>
      </c>
      <c r="L42" s="57">
        <f t="shared" si="3"/>
        <v>-1430326</v>
      </c>
      <c r="M42" s="57">
        <f t="shared" si="3"/>
        <v>17851485</v>
      </c>
      <c r="N42" s="57">
        <f t="shared" si="3"/>
        <v>19372775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51186518</v>
      </c>
      <c r="X42" s="57">
        <f t="shared" si="3"/>
        <v>14153137</v>
      </c>
      <c r="Y42" s="57">
        <f t="shared" si="3"/>
        <v>37033381</v>
      </c>
      <c r="Z42" s="58">
        <f>+IF(X42&lt;&gt;0,+(Y42/X42)*100,0)</f>
        <v>261.66199761932637</v>
      </c>
      <c r="AA42" s="55">
        <f>SUM(AA38:AA41)</f>
        <v>-3237746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18431055</v>
      </c>
      <c r="D44" s="63">
        <f>+D42-D43</f>
        <v>0</v>
      </c>
      <c r="E44" s="64">
        <f t="shared" si="4"/>
        <v>-3237746</v>
      </c>
      <c r="F44" s="65">
        <f t="shared" si="4"/>
        <v>-3237746</v>
      </c>
      <c r="G44" s="65">
        <f t="shared" si="4"/>
        <v>26736557</v>
      </c>
      <c r="H44" s="65">
        <f t="shared" si="4"/>
        <v>3143904</v>
      </c>
      <c r="I44" s="65">
        <f t="shared" si="4"/>
        <v>1933282</v>
      </c>
      <c r="J44" s="65">
        <f t="shared" si="4"/>
        <v>31813743</v>
      </c>
      <c r="K44" s="65">
        <f t="shared" si="4"/>
        <v>2951616</v>
      </c>
      <c r="L44" s="65">
        <f t="shared" si="4"/>
        <v>-1430326</v>
      </c>
      <c r="M44" s="65">
        <f t="shared" si="4"/>
        <v>17851485</v>
      </c>
      <c r="N44" s="65">
        <f t="shared" si="4"/>
        <v>19372775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51186518</v>
      </c>
      <c r="X44" s="65">
        <f t="shared" si="4"/>
        <v>14153137</v>
      </c>
      <c r="Y44" s="65">
        <f t="shared" si="4"/>
        <v>37033381</v>
      </c>
      <c r="Z44" s="66">
        <f>+IF(X44&lt;&gt;0,+(Y44/X44)*100,0)</f>
        <v>261.66199761932637</v>
      </c>
      <c r="AA44" s="63">
        <f>+AA42-AA43</f>
        <v>-3237746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18431055</v>
      </c>
      <c r="D46" s="55">
        <f>SUM(D44:D45)</f>
        <v>0</v>
      </c>
      <c r="E46" s="56">
        <f t="shared" si="5"/>
        <v>-3237746</v>
      </c>
      <c r="F46" s="57">
        <f t="shared" si="5"/>
        <v>-3237746</v>
      </c>
      <c r="G46" s="57">
        <f t="shared" si="5"/>
        <v>26736557</v>
      </c>
      <c r="H46" s="57">
        <f t="shared" si="5"/>
        <v>3143904</v>
      </c>
      <c r="I46" s="57">
        <f t="shared" si="5"/>
        <v>1933282</v>
      </c>
      <c r="J46" s="57">
        <f t="shared" si="5"/>
        <v>31813743</v>
      </c>
      <c r="K46" s="57">
        <f t="shared" si="5"/>
        <v>2951616</v>
      </c>
      <c r="L46" s="57">
        <f t="shared" si="5"/>
        <v>-1430326</v>
      </c>
      <c r="M46" s="57">
        <f t="shared" si="5"/>
        <v>17851485</v>
      </c>
      <c r="N46" s="57">
        <f t="shared" si="5"/>
        <v>19372775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51186518</v>
      </c>
      <c r="X46" s="57">
        <f t="shared" si="5"/>
        <v>14153137</v>
      </c>
      <c r="Y46" s="57">
        <f t="shared" si="5"/>
        <v>37033381</v>
      </c>
      <c r="Z46" s="58">
        <f>+IF(X46&lt;&gt;0,+(Y46/X46)*100,0)</f>
        <v>261.66199761932637</v>
      </c>
      <c r="AA46" s="55">
        <f>SUM(AA44:AA45)</f>
        <v>-3237746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18431055</v>
      </c>
      <c r="D48" s="71">
        <f>SUM(D46:D47)</f>
        <v>0</v>
      </c>
      <c r="E48" s="72">
        <f t="shared" si="6"/>
        <v>-3237746</v>
      </c>
      <c r="F48" s="73">
        <f t="shared" si="6"/>
        <v>-3237746</v>
      </c>
      <c r="G48" s="73">
        <f t="shared" si="6"/>
        <v>26736557</v>
      </c>
      <c r="H48" s="74">
        <f t="shared" si="6"/>
        <v>3143904</v>
      </c>
      <c r="I48" s="74">
        <f t="shared" si="6"/>
        <v>1933282</v>
      </c>
      <c r="J48" s="74">
        <f t="shared" si="6"/>
        <v>31813743</v>
      </c>
      <c r="K48" s="74">
        <f t="shared" si="6"/>
        <v>2951616</v>
      </c>
      <c r="L48" s="74">
        <f t="shared" si="6"/>
        <v>-1430326</v>
      </c>
      <c r="M48" s="73">
        <f t="shared" si="6"/>
        <v>17851485</v>
      </c>
      <c r="N48" s="73">
        <f t="shared" si="6"/>
        <v>19372775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51186518</v>
      </c>
      <c r="X48" s="74">
        <f t="shared" si="6"/>
        <v>14153137</v>
      </c>
      <c r="Y48" s="74">
        <f t="shared" si="6"/>
        <v>37033381</v>
      </c>
      <c r="Z48" s="75">
        <f>+IF(X48&lt;&gt;0,+(Y48/X48)*100,0)</f>
        <v>261.66199761932637</v>
      </c>
      <c r="AA48" s="76">
        <f>SUM(AA46:AA47)</f>
        <v>-3237746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14007456</v>
      </c>
      <c r="D5" s="6">
        <v>0</v>
      </c>
      <c r="E5" s="7">
        <v>16040008</v>
      </c>
      <c r="F5" s="8">
        <v>16040008</v>
      </c>
      <c r="G5" s="8">
        <v>-11106</v>
      </c>
      <c r="H5" s="8">
        <v>10336748</v>
      </c>
      <c r="I5" s="8">
        <v>828984</v>
      </c>
      <c r="J5" s="8">
        <v>11154626</v>
      </c>
      <c r="K5" s="8">
        <v>79780233</v>
      </c>
      <c r="L5" s="8">
        <v>711670</v>
      </c>
      <c r="M5" s="8">
        <v>814424</v>
      </c>
      <c r="N5" s="8">
        <v>81306327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92460953</v>
      </c>
      <c r="X5" s="8">
        <v>7520004</v>
      </c>
      <c r="Y5" s="8">
        <v>84940949</v>
      </c>
      <c r="Z5" s="2">
        <v>1129.53</v>
      </c>
      <c r="AA5" s="6">
        <v>16040008</v>
      </c>
    </row>
    <row r="6" spans="1:27" ht="13.5">
      <c r="A6" s="23" t="s">
        <v>33</v>
      </c>
      <c r="B6" s="24"/>
      <c r="C6" s="6">
        <v>2407306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-450000</v>
      </c>
      <c r="Y7" s="8">
        <v>450000</v>
      </c>
      <c r="Z7" s="2">
        <v>-100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1018769</v>
      </c>
      <c r="D10" s="6">
        <v>0</v>
      </c>
      <c r="E10" s="7">
        <v>1136000</v>
      </c>
      <c r="F10" s="26">
        <v>1136000</v>
      </c>
      <c r="G10" s="26">
        <v>91353</v>
      </c>
      <c r="H10" s="26">
        <v>91353</v>
      </c>
      <c r="I10" s="26">
        <v>91308</v>
      </c>
      <c r="J10" s="26">
        <v>274014</v>
      </c>
      <c r="K10" s="26">
        <v>8001349</v>
      </c>
      <c r="L10" s="26">
        <v>89342</v>
      </c>
      <c r="M10" s="26">
        <v>89297</v>
      </c>
      <c r="N10" s="26">
        <v>8179988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8454002</v>
      </c>
      <c r="X10" s="26"/>
      <c r="Y10" s="26">
        <v>8454002</v>
      </c>
      <c r="Z10" s="27">
        <v>0</v>
      </c>
      <c r="AA10" s="28">
        <v>1136000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5679062</v>
      </c>
      <c r="D12" s="6">
        <v>0</v>
      </c>
      <c r="E12" s="7">
        <v>940100</v>
      </c>
      <c r="F12" s="8">
        <v>940100</v>
      </c>
      <c r="G12" s="8">
        <v>61218</v>
      </c>
      <c r="H12" s="8">
        <v>58729</v>
      </c>
      <c r="I12" s="8">
        <v>56693</v>
      </c>
      <c r="J12" s="8">
        <v>176640</v>
      </c>
      <c r="K12" s="8">
        <v>28792085</v>
      </c>
      <c r="L12" s="8">
        <v>46283</v>
      </c>
      <c r="M12" s="8">
        <v>61569</v>
      </c>
      <c r="N12" s="8">
        <v>28899937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29076577</v>
      </c>
      <c r="X12" s="8">
        <v>374052</v>
      </c>
      <c r="Y12" s="8">
        <v>28702525</v>
      </c>
      <c r="Z12" s="2">
        <v>7673.41</v>
      </c>
      <c r="AA12" s="6">
        <v>940100</v>
      </c>
    </row>
    <row r="13" spans="1:27" ht="13.5">
      <c r="A13" s="23" t="s">
        <v>40</v>
      </c>
      <c r="B13" s="29"/>
      <c r="C13" s="6">
        <v>3900881</v>
      </c>
      <c r="D13" s="6">
        <v>0</v>
      </c>
      <c r="E13" s="7">
        <v>3040000</v>
      </c>
      <c r="F13" s="8">
        <v>3040000</v>
      </c>
      <c r="G13" s="8">
        <v>211607</v>
      </c>
      <c r="H13" s="8">
        <v>273181</v>
      </c>
      <c r="I13" s="8">
        <v>232650</v>
      </c>
      <c r="J13" s="8">
        <v>717438</v>
      </c>
      <c r="K13" s="8">
        <v>20332009</v>
      </c>
      <c r="L13" s="8">
        <v>191889</v>
      </c>
      <c r="M13" s="8">
        <v>157469</v>
      </c>
      <c r="N13" s="8">
        <v>20681367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21398805</v>
      </c>
      <c r="X13" s="8">
        <v>1534998</v>
      </c>
      <c r="Y13" s="8">
        <v>19863807</v>
      </c>
      <c r="Z13" s="2">
        <v>1294.06</v>
      </c>
      <c r="AA13" s="6">
        <v>3040000</v>
      </c>
    </row>
    <row r="14" spans="1:27" ht="13.5">
      <c r="A14" s="23" t="s">
        <v>41</v>
      </c>
      <c r="B14" s="29"/>
      <c r="C14" s="6">
        <v>94603</v>
      </c>
      <c r="D14" s="6">
        <v>0</v>
      </c>
      <c r="E14" s="7">
        <v>30000</v>
      </c>
      <c r="F14" s="8">
        <v>30000</v>
      </c>
      <c r="G14" s="8">
        <v>11392</v>
      </c>
      <c r="H14" s="8">
        <v>12178</v>
      </c>
      <c r="I14" s="8">
        <v>12919</v>
      </c>
      <c r="J14" s="8">
        <v>36489</v>
      </c>
      <c r="K14" s="8">
        <v>1254812</v>
      </c>
      <c r="L14" s="8">
        <v>13918</v>
      </c>
      <c r="M14" s="8">
        <v>14011</v>
      </c>
      <c r="N14" s="8">
        <v>1282741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1319230</v>
      </c>
      <c r="X14" s="8">
        <v>17502</v>
      </c>
      <c r="Y14" s="8">
        <v>1301728</v>
      </c>
      <c r="Z14" s="2">
        <v>7437.6</v>
      </c>
      <c r="AA14" s="6">
        <v>30000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271165</v>
      </c>
      <c r="D16" s="6">
        <v>0</v>
      </c>
      <c r="E16" s="7">
        <v>1290000</v>
      </c>
      <c r="F16" s="8">
        <v>1290000</v>
      </c>
      <c r="G16" s="8">
        <v>170377</v>
      </c>
      <c r="H16" s="8">
        <v>174516</v>
      </c>
      <c r="I16" s="8">
        <v>285271</v>
      </c>
      <c r="J16" s="8">
        <v>630164</v>
      </c>
      <c r="K16" s="8">
        <v>236057</v>
      </c>
      <c r="L16" s="8">
        <v>272596</v>
      </c>
      <c r="M16" s="8">
        <v>265836</v>
      </c>
      <c r="N16" s="8">
        <v>774489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1404653</v>
      </c>
      <c r="X16" s="8">
        <v>627498</v>
      </c>
      <c r="Y16" s="8">
        <v>777155</v>
      </c>
      <c r="Z16" s="2">
        <v>123.85</v>
      </c>
      <c r="AA16" s="6">
        <v>1290000</v>
      </c>
    </row>
    <row r="17" spans="1:27" ht="13.5">
      <c r="A17" s="23" t="s">
        <v>44</v>
      </c>
      <c r="B17" s="29"/>
      <c r="C17" s="6">
        <v>735666</v>
      </c>
      <c r="D17" s="6">
        <v>0</v>
      </c>
      <c r="E17" s="7">
        <v>710000</v>
      </c>
      <c r="F17" s="8">
        <v>710000</v>
      </c>
      <c r="G17" s="8">
        <v>64370</v>
      </c>
      <c r="H17" s="8">
        <v>21437</v>
      </c>
      <c r="I17" s="8">
        <v>58564</v>
      </c>
      <c r="J17" s="8">
        <v>144371</v>
      </c>
      <c r="K17" s="8">
        <v>4802303</v>
      </c>
      <c r="L17" s="8">
        <v>50779</v>
      </c>
      <c r="M17" s="8">
        <v>44930</v>
      </c>
      <c r="N17" s="8">
        <v>4898012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5042383</v>
      </c>
      <c r="X17" s="8">
        <v>244998</v>
      </c>
      <c r="Y17" s="8">
        <v>4797385</v>
      </c>
      <c r="Z17" s="2">
        <v>1958.13</v>
      </c>
      <c r="AA17" s="6">
        <v>710000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65721165</v>
      </c>
      <c r="D19" s="6">
        <v>0</v>
      </c>
      <c r="E19" s="7">
        <v>80006450</v>
      </c>
      <c r="F19" s="8">
        <v>80006450</v>
      </c>
      <c r="G19" s="8">
        <v>35030000</v>
      </c>
      <c r="H19" s="8">
        <v>1900000</v>
      </c>
      <c r="I19" s="8">
        <v>0</v>
      </c>
      <c r="J19" s="8">
        <v>36930000</v>
      </c>
      <c r="K19" s="8">
        <v>2711000</v>
      </c>
      <c r="L19" s="8">
        <v>592174</v>
      </c>
      <c r="M19" s="8">
        <v>27824000</v>
      </c>
      <c r="N19" s="8">
        <v>31127174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68057174</v>
      </c>
      <c r="X19" s="8">
        <v>2113002</v>
      </c>
      <c r="Y19" s="8">
        <v>65944172</v>
      </c>
      <c r="Z19" s="2">
        <v>3120.88</v>
      </c>
      <c r="AA19" s="6">
        <v>80006450</v>
      </c>
    </row>
    <row r="20" spans="1:27" ht="13.5">
      <c r="A20" s="23" t="s">
        <v>47</v>
      </c>
      <c r="B20" s="29"/>
      <c r="C20" s="6">
        <v>712043</v>
      </c>
      <c r="D20" s="6">
        <v>0</v>
      </c>
      <c r="E20" s="7">
        <v>352000</v>
      </c>
      <c r="F20" s="26">
        <v>352000</v>
      </c>
      <c r="G20" s="26">
        <v>43662</v>
      </c>
      <c r="H20" s="26">
        <v>9492</v>
      </c>
      <c r="I20" s="26">
        <v>18885</v>
      </c>
      <c r="J20" s="26">
        <v>72039</v>
      </c>
      <c r="K20" s="26">
        <v>6554978</v>
      </c>
      <c r="L20" s="26">
        <v>13339765</v>
      </c>
      <c r="M20" s="26">
        <v>4417543</v>
      </c>
      <c r="N20" s="26">
        <v>24312286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24384325</v>
      </c>
      <c r="X20" s="26">
        <v>175998</v>
      </c>
      <c r="Y20" s="26">
        <v>24208327</v>
      </c>
      <c r="Z20" s="27">
        <v>13754.89</v>
      </c>
      <c r="AA20" s="28">
        <v>352000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94548116</v>
      </c>
      <c r="D22" s="33">
        <f>SUM(D5:D21)</f>
        <v>0</v>
      </c>
      <c r="E22" s="34">
        <f t="shared" si="0"/>
        <v>103544558</v>
      </c>
      <c r="F22" s="35">
        <f t="shared" si="0"/>
        <v>103544558</v>
      </c>
      <c r="G22" s="35">
        <f t="shared" si="0"/>
        <v>35672873</v>
      </c>
      <c r="H22" s="35">
        <f t="shared" si="0"/>
        <v>12877634</v>
      </c>
      <c r="I22" s="35">
        <f t="shared" si="0"/>
        <v>1585274</v>
      </c>
      <c r="J22" s="35">
        <f t="shared" si="0"/>
        <v>50135781</v>
      </c>
      <c r="K22" s="35">
        <f t="shared" si="0"/>
        <v>152464826</v>
      </c>
      <c r="L22" s="35">
        <f t="shared" si="0"/>
        <v>15308416</v>
      </c>
      <c r="M22" s="35">
        <f t="shared" si="0"/>
        <v>33689079</v>
      </c>
      <c r="N22" s="35">
        <f t="shared" si="0"/>
        <v>201462321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251598102</v>
      </c>
      <c r="X22" s="35">
        <f t="shared" si="0"/>
        <v>12158052</v>
      </c>
      <c r="Y22" s="35">
        <f t="shared" si="0"/>
        <v>239440050</v>
      </c>
      <c r="Z22" s="36">
        <f>+IF(X22&lt;&gt;0,+(Y22/X22)*100,0)</f>
        <v>1969.3948504250518</v>
      </c>
      <c r="AA22" s="33">
        <f>SUM(AA5:AA21)</f>
        <v>103544558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52829772</v>
      </c>
      <c r="D25" s="6">
        <v>0</v>
      </c>
      <c r="E25" s="7">
        <v>49611387</v>
      </c>
      <c r="F25" s="8">
        <v>49611387</v>
      </c>
      <c r="G25" s="8">
        <v>0</v>
      </c>
      <c r="H25" s="8">
        <v>0</v>
      </c>
      <c r="I25" s="8">
        <v>0</v>
      </c>
      <c r="J25" s="8">
        <v>0</v>
      </c>
      <c r="K25" s="8">
        <v>118741</v>
      </c>
      <c r="L25" s="8">
        <v>16277366</v>
      </c>
      <c r="M25" s="8">
        <v>5065023</v>
      </c>
      <c r="N25" s="8">
        <v>21461130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21461130</v>
      </c>
      <c r="X25" s="8">
        <v>23476962</v>
      </c>
      <c r="Y25" s="8">
        <v>-2015832</v>
      </c>
      <c r="Z25" s="2">
        <v>-8.59</v>
      </c>
      <c r="AA25" s="6">
        <v>49611387</v>
      </c>
    </row>
    <row r="26" spans="1:27" ht="13.5">
      <c r="A26" s="25" t="s">
        <v>52</v>
      </c>
      <c r="B26" s="24"/>
      <c r="C26" s="6">
        <v>5603735</v>
      </c>
      <c r="D26" s="6">
        <v>0</v>
      </c>
      <c r="E26" s="7">
        <v>5877056</v>
      </c>
      <c r="F26" s="8">
        <v>5877056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1885653</v>
      </c>
      <c r="M26" s="8">
        <v>526886</v>
      </c>
      <c r="N26" s="8">
        <v>2412539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2412539</v>
      </c>
      <c r="X26" s="8">
        <v>2870418</v>
      </c>
      <c r="Y26" s="8">
        <v>-457879</v>
      </c>
      <c r="Z26" s="2">
        <v>-15.95</v>
      </c>
      <c r="AA26" s="6">
        <v>5877056</v>
      </c>
    </row>
    <row r="27" spans="1:27" ht="13.5">
      <c r="A27" s="25" t="s">
        <v>53</v>
      </c>
      <c r="B27" s="24"/>
      <c r="C27" s="6">
        <v>1125750</v>
      </c>
      <c r="D27" s="6">
        <v>0</v>
      </c>
      <c r="E27" s="7">
        <v>2012496</v>
      </c>
      <c r="F27" s="8">
        <v>2012496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874998</v>
      </c>
      <c r="Y27" s="8">
        <v>-874998</v>
      </c>
      <c r="Z27" s="2">
        <v>-100</v>
      </c>
      <c r="AA27" s="6">
        <v>2012496</v>
      </c>
    </row>
    <row r="28" spans="1:27" ht="13.5">
      <c r="A28" s="25" t="s">
        <v>54</v>
      </c>
      <c r="B28" s="24"/>
      <c r="C28" s="6">
        <v>17368431</v>
      </c>
      <c r="D28" s="6">
        <v>0</v>
      </c>
      <c r="E28" s="7">
        <v>19371429</v>
      </c>
      <c r="F28" s="8">
        <v>19371429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9815652</v>
      </c>
      <c r="Y28" s="8">
        <v>-9815652</v>
      </c>
      <c r="Z28" s="2">
        <v>-100</v>
      </c>
      <c r="AA28" s="6">
        <v>19371429</v>
      </c>
    </row>
    <row r="29" spans="1:27" ht="13.5">
      <c r="A29" s="25" t="s">
        <v>55</v>
      </c>
      <c r="B29" s="24"/>
      <c r="C29" s="6">
        <v>315280</v>
      </c>
      <c r="D29" s="6">
        <v>0</v>
      </c>
      <c r="E29" s="7">
        <v>30083</v>
      </c>
      <c r="F29" s="8">
        <v>30083</v>
      </c>
      <c r="G29" s="8">
        <v>0</v>
      </c>
      <c r="H29" s="8">
        <v>1800</v>
      </c>
      <c r="I29" s="8">
        <v>0</v>
      </c>
      <c r="J29" s="8">
        <v>1800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1800</v>
      </c>
      <c r="X29" s="8">
        <v>15042</v>
      </c>
      <c r="Y29" s="8">
        <v>-13242</v>
      </c>
      <c r="Z29" s="2">
        <v>-88.03</v>
      </c>
      <c r="AA29" s="6">
        <v>30083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6508255</v>
      </c>
      <c r="F31" s="8">
        <v>6508255</v>
      </c>
      <c r="G31" s="8">
        <v>0</v>
      </c>
      <c r="H31" s="8">
        <v>35574</v>
      </c>
      <c r="I31" s="8">
        <v>359880</v>
      </c>
      <c r="J31" s="8">
        <v>395454</v>
      </c>
      <c r="K31" s="8">
        <v>39189570</v>
      </c>
      <c r="L31" s="8">
        <v>587152</v>
      </c>
      <c r="M31" s="8">
        <v>472409</v>
      </c>
      <c r="N31" s="8">
        <v>40249131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40644585</v>
      </c>
      <c r="X31" s="8">
        <v>1764396</v>
      </c>
      <c r="Y31" s="8">
        <v>38880189</v>
      </c>
      <c r="Z31" s="2">
        <v>2203.6</v>
      </c>
      <c r="AA31" s="6">
        <v>6508255</v>
      </c>
    </row>
    <row r="32" spans="1:27" ht="13.5">
      <c r="A32" s="25" t="s">
        <v>58</v>
      </c>
      <c r="B32" s="24"/>
      <c r="C32" s="6">
        <v>24703255</v>
      </c>
      <c r="D32" s="6">
        <v>0</v>
      </c>
      <c r="E32" s="7">
        <v>28529600</v>
      </c>
      <c r="F32" s="8">
        <v>28529600</v>
      </c>
      <c r="G32" s="8">
        <v>1087846</v>
      </c>
      <c r="H32" s="8">
        <v>154080</v>
      </c>
      <c r="I32" s="8">
        <v>284350</v>
      </c>
      <c r="J32" s="8">
        <v>1526276</v>
      </c>
      <c r="K32" s="8">
        <v>133115709</v>
      </c>
      <c r="L32" s="8">
        <v>815307</v>
      </c>
      <c r="M32" s="8">
        <v>5771741</v>
      </c>
      <c r="N32" s="8">
        <v>139702757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141229033</v>
      </c>
      <c r="X32" s="8">
        <v>14751546</v>
      </c>
      <c r="Y32" s="8">
        <v>126477487</v>
      </c>
      <c r="Z32" s="2">
        <v>857.38</v>
      </c>
      <c r="AA32" s="6">
        <v>28529600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900000</v>
      </c>
      <c r="F33" s="8">
        <v>900000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773605</v>
      </c>
      <c r="N33" s="8">
        <v>773605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773605</v>
      </c>
      <c r="X33" s="8">
        <v>757500</v>
      </c>
      <c r="Y33" s="8">
        <v>16105</v>
      </c>
      <c r="Z33" s="2">
        <v>2.13</v>
      </c>
      <c r="AA33" s="6">
        <v>900000</v>
      </c>
    </row>
    <row r="34" spans="1:27" ht="13.5">
      <c r="A34" s="25" t="s">
        <v>60</v>
      </c>
      <c r="B34" s="24"/>
      <c r="C34" s="6">
        <v>12690377</v>
      </c>
      <c r="D34" s="6">
        <v>0</v>
      </c>
      <c r="E34" s="7">
        <v>11618625</v>
      </c>
      <c r="F34" s="8">
        <v>11618625</v>
      </c>
      <c r="G34" s="8">
        <v>718584</v>
      </c>
      <c r="H34" s="8">
        <v>309908</v>
      </c>
      <c r="I34" s="8">
        <v>196664</v>
      </c>
      <c r="J34" s="8">
        <v>1225156</v>
      </c>
      <c r="K34" s="8">
        <v>49446569</v>
      </c>
      <c r="L34" s="8">
        <v>1369557</v>
      </c>
      <c r="M34" s="8">
        <v>965811</v>
      </c>
      <c r="N34" s="8">
        <v>51781937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53007093</v>
      </c>
      <c r="X34" s="8">
        <v>5296092</v>
      </c>
      <c r="Y34" s="8">
        <v>47711001</v>
      </c>
      <c r="Z34" s="2">
        <v>900.87</v>
      </c>
      <c r="AA34" s="6">
        <v>11618625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114636600</v>
      </c>
      <c r="D36" s="33">
        <f>SUM(D25:D35)</f>
        <v>0</v>
      </c>
      <c r="E36" s="34">
        <f t="shared" si="1"/>
        <v>124458931</v>
      </c>
      <c r="F36" s="35">
        <f t="shared" si="1"/>
        <v>124458931</v>
      </c>
      <c r="G36" s="35">
        <f t="shared" si="1"/>
        <v>1806430</v>
      </c>
      <c r="H36" s="35">
        <f t="shared" si="1"/>
        <v>501362</v>
      </c>
      <c r="I36" s="35">
        <f t="shared" si="1"/>
        <v>840894</v>
      </c>
      <c r="J36" s="35">
        <f t="shared" si="1"/>
        <v>3148686</v>
      </c>
      <c r="K36" s="35">
        <f t="shared" si="1"/>
        <v>221870589</v>
      </c>
      <c r="L36" s="35">
        <f t="shared" si="1"/>
        <v>20935035</v>
      </c>
      <c r="M36" s="35">
        <f t="shared" si="1"/>
        <v>13575475</v>
      </c>
      <c r="N36" s="35">
        <f t="shared" si="1"/>
        <v>256381099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259529785</v>
      </c>
      <c r="X36" s="35">
        <f t="shared" si="1"/>
        <v>59622606</v>
      </c>
      <c r="Y36" s="35">
        <f t="shared" si="1"/>
        <v>199907179</v>
      </c>
      <c r="Z36" s="36">
        <f>+IF(X36&lt;&gt;0,+(Y36/X36)*100,0)</f>
        <v>335.2875568706272</v>
      </c>
      <c r="AA36" s="33">
        <f>SUM(AA25:AA35)</f>
        <v>124458931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-20088484</v>
      </c>
      <c r="D38" s="46">
        <f>+D22-D36</f>
        <v>0</v>
      </c>
      <c r="E38" s="47">
        <f t="shared" si="2"/>
        <v>-20914373</v>
      </c>
      <c r="F38" s="48">
        <f t="shared" si="2"/>
        <v>-20914373</v>
      </c>
      <c r="G38" s="48">
        <f t="shared" si="2"/>
        <v>33866443</v>
      </c>
      <c r="H38" s="48">
        <f t="shared" si="2"/>
        <v>12376272</v>
      </c>
      <c r="I38" s="48">
        <f t="shared" si="2"/>
        <v>744380</v>
      </c>
      <c r="J38" s="48">
        <f t="shared" si="2"/>
        <v>46987095</v>
      </c>
      <c r="K38" s="48">
        <f t="shared" si="2"/>
        <v>-69405763</v>
      </c>
      <c r="L38" s="48">
        <f t="shared" si="2"/>
        <v>-5626619</v>
      </c>
      <c r="M38" s="48">
        <f t="shared" si="2"/>
        <v>20113604</v>
      </c>
      <c r="N38" s="48">
        <f t="shared" si="2"/>
        <v>-54918778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-7931683</v>
      </c>
      <c r="X38" s="48">
        <f>IF(F22=F36,0,X22-X36)</f>
        <v>-47464554</v>
      </c>
      <c r="Y38" s="48">
        <f t="shared" si="2"/>
        <v>39532871</v>
      </c>
      <c r="Z38" s="49">
        <f>+IF(X38&lt;&gt;0,+(Y38/X38)*100,0)</f>
        <v>-83.28924991057536</v>
      </c>
      <c r="AA38" s="46">
        <f>+AA22-AA36</f>
        <v>-20914373</v>
      </c>
    </row>
    <row r="39" spans="1:27" ht="13.5">
      <c r="A39" s="23" t="s">
        <v>64</v>
      </c>
      <c r="B39" s="29"/>
      <c r="C39" s="6">
        <v>9330241</v>
      </c>
      <c r="D39" s="6">
        <v>0</v>
      </c>
      <c r="E39" s="7">
        <v>19241550</v>
      </c>
      <c r="F39" s="8">
        <v>19241550</v>
      </c>
      <c r="G39" s="8">
        <v>0</v>
      </c>
      <c r="H39" s="8">
        <v>17009</v>
      </c>
      <c r="I39" s="8">
        <v>0</v>
      </c>
      <c r="J39" s="8">
        <v>17009</v>
      </c>
      <c r="K39" s="8">
        <v>173913043</v>
      </c>
      <c r="L39" s="8">
        <v>0</v>
      </c>
      <c r="M39" s="8">
        <v>0</v>
      </c>
      <c r="N39" s="8">
        <v>173913043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173930052</v>
      </c>
      <c r="X39" s="8">
        <v>46098504</v>
      </c>
      <c r="Y39" s="8">
        <v>127831548</v>
      </c>
      <c r="Z39" s="2">
        <v>277.3</v>
      </c>
      <c r="AA39" s="6">
        <v>19241550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-10758243</v>
      </c>
      <c r="D42" s="55">
        <f>SUM(D38:D41)</f>
        <v>0</v>
      </c>
      <c r="E42" s="56">
        <f t="shared" si="3"/>
        <v>-1672823</v>
      </c>
      <c r="F42" s="57">
        <f t="shared" si="3"/>
        <v>-1672823</v>
      </c>
      <c r="G42" s="57">
        <f t="shared" si="3"/>
        <v>33866443</v>
      </c>
      <c r="H42" s="57">
        <f t="shared" si="3"/>
        <v>12393281</v>
      </c>
      <c r="I42" s="57">
        <f t="shared" si="3"/>
        <v>744380</v>
      </c>
      <c r="J42" s="57">
        <f t="shared" si="3"/>
        <v>47004104</v>
      </c>
      <c r="K42" s="57">
        <f t="shared" si="3"/>
        <v>104507280</v>
      </c>
      <c r="L42" s="57">
        <f t="shared" si="3"/>
        <v>-5626619</v>
      </c>
      <c r="M42" s="57">
        <f t="shared" si="3"/>
        <v>20113604</v>
      </c>
      <c r="N42" s="57">
        <f t="shared" si="3"/>
        <v>118994265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165998369</v>
      </c>
      <c r="X42" s="57">
        <f t="shared" si="3"/>
        <v>-1366050</v>
      </c>
      <c r="Y42" s="57">
        <f t="shared" si="3"/>
        <v>167364419</v>
      </c>
      <c r="Z42" s="58">
        <f>+IF(X42&lt;&gt;0,+(Y42/X42)*100,0)</f>
        <v>-12251.705208447715</v>
      </c>
      <c r="AA42" s="55">
        <f>SUM(AA38:AA41)</f>
        <v>-1672823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-10758243</v>
      </c>
      <c r="D44" s="63">
        <f>+D42-D43</f>
        <v>0</v>
      </c>
      <c r="E44" s="64">
        <f t="shared" si="4"/>
        <v>-1672823</v>
      </c>
      <c r="F44" s="65">
        <f t="shared" si="4"/>
        <v>-1672823</v>
      </c>
      <c r="G44" s="65">
        <f t="shared" si="4"/>
        <v>33866443</v>
      </c>
      <c r="H44" s="65">
        <f t="shared" si="4"/>
        <v>12393281</v>
      </c>
      <c r="I44" s="65">
        <f t="shared" si="4"/>
        <v>744380</v>
      </c>
      <c r="J44" s="65">
        <f t="shared" si="4"/>
        <v>47004104</v>
      </c>
      <c r="K44" s="65">
        <f t="shared" si="4"/>
        <v>104507280</v>
      </c>
      <c r="L44" s="65">
        <f t="shared" si="4"/>
        <v>-5626619</v>
      </c>
      <c r="M44" s="65">
        <f t="shared" si="4"/>
        <v>20113604</v>
      </c>
      <c r="N44" s="65">
        <f t="shared" si="4"/>
        <v>118994265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165998369</v>
      </c>
      <c r="X44" s="65">
        <f t="shared" si="4"/>
        <v>-1366050</v>
      </c>
      <c r="Y44" s="65">
        <f t="shared" si="4"/>
        <v>167364419</v>
      </c>
      <c r="Z44" s="66">
        <f>+IF(X44&lt;&gt;0,+(Y44/X44)*100,0)</f>
        <v>-12251.705208447715</v>
      </c>
      <c r="AA44" s="63">
        <f>+AA42-AA43</f>
        <v>-1672823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-10758243</v>
      </c>
      <c r="D46" s="55">
        <f>SUM(D44:D45)</f>
        <v>0</v>
      </c>
      <c r="E46" s="56">
        <f t="shared" si="5"/>
        <v>-1672823</v>
      </c>
      <c r="F46" s="57">
        <f t="shared" si="5"/>
        <v>-1672823</v>
      </c>
      <c r="G46" s="57">
        <f t="shared" si="5"/>
        <v>33866443</v>
      </c>
      <c r="H46" s="57">
        <f t="shared" si="5"/>
        <v>12393281</v>
      </c>
      <c r="I46" s="57">
        <f t="shared" si="5"/>
        <v>744380</v>
      </c>
      <c r="J46" s="57">
        <f t="shared" si="5"/>
        <v>47004104</v>
      </c>
      <c r="K46" s="57">
        <f t="shared" si="5"/>
        <v>104507280</v>
      </c>
      <c r="L46" s="57">
        <f t="shared" si="5"/>
        <v>-5626619</v>
      </c>
      <c r="M46" s="57">
        <f t="shared" si="5"/>
        <v>20113604</v>
      </c>
      <c r="N46" s="57">
        <f t="shared" si="5"/>
        <v>118994265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165998369</v>
      </c>
      <c r="X46" s="57">
        <f t="shared" si="5"/>
        <v>-1366050</v>
      </c>
      <c r="Y46" s="57">
        <f t="shared" si="5"/>
        <v>167364419</v>
      </c>
      <c r="Z46" s="58">
        <f>+IF(X46&lt;&gt;0,+(Y46/X46)*100,0)</f>
        <v>-12251.705208447715</v>
      </c>
      <c r="AA46" s="55">
        <f>SUM(AA44:AA45)</f>
        <v>-1672823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-10758243</v>
      </c>
      <c r="D48" s="71">
        <f>SUM(D46:D47)</f>
        <v>0</v>
      </c>
      <c r="E48" s="72">
        <f t="shared" si="6"/>
        <v>-1672823</v>
      </c>
      <c r="F48" s="73">
        <f t="shared" si="6"/>
        <v>-1672823</v>
      </c>
      <c r="G48" s="73">
        <f t="shared" si="6"/>
        <v>33866443</v>
      </c>
      <c r="H48" s="74">
        <f t="shared" si="6"/>
        <v>12393281</v>
      </c>
      <c r="I48" s="74">
        <f t="shared" si="6"/>
        <v>744380</v>
      </c>
      <c r="J48" s="74">
        <f t="shared" si="6"/>
        <v>47004104</v>
      </c>
      <c r="K48" s="74">
        <f t="shared" si="6"/>
        <v>104507280</v>
      </c>
      <c r="L48" s="74">
        <f t="shared" si="6"/>
        <v>-5626619</v>
      </c>
      <c r="M48" s="73">
        <f t="shared" si="6"/>
        <v>20113604</v>
      </c>
      <c r="N48" s="73">
        <f t="shared" si="6"/>
        <v>118994265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165998369</v>
      </c>
      <c r="X48" s="74">
        <f t="shared" si="6"/>
        <v>-1366050</v>
      </c>
      <c r="Y48" s="74">
        <f t="shared" si="6"/>
        <v>167364419</v>
      </c>
      <c r="Z48" s="75">
        <f>+IF(X48&lt;&gt;0,+(Y48/X48)*100,0)</f>
        <v>-12251.705208447715</v>
      </c>
      <c r="AA48" s="76">
        <f>SUM(AA46:AA47)</f>
        <v>-1672823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155911896</v>
      </c>
      <c r="D8" s="6">
        <v>0</v>
      </c>
      <c r="E8" s="7">
        <v>284070382</v>
      </c>
      <c r="F8" s="8">
        <v>284070382</v>
      </c>
      <c r="G8" s="8">
        <v>21482042</v>
      </c>
      <c r="H8" s="8">
        <v>19724202</v>
      </c>
      <c r="I8" s="8">
        <v>18308164</v>
      </c>
      <c r="J8" s="8">
        <v>59514408</v>
      </c>
      <c r="K8" s="8">
        <v>20269088</v>
      </c>
      <c r="L8" s="8">
        <v>20840658</v>
      </c>
      <c r="M8" s="8">
        <v>15254812</v>
      </c>
      <c r="N8" s="8">
        <v>56364558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115878966</v>
      </c>
      <c r="X8" s="8">
        <v>142035192</v>
      </c>
      <c r="Y8" s="8">
        <v>-26156226</v>
      </c>
      <c r="Z8" s="2">
        <v>-18.42</v>
      </c>
      <c r="AA8" s="6">
        <v>284070382</v>
      </c>
    </row>
    <row r="9" spans="1:27" ht="13.5">
      <c r="A9" s="25" t="s">
        <v>36</v>
      </c>
      <c r="B9" s="24"/>
      <c r="C9" s="6">
        <v>20808109</v>
      </c>
      <c r="D9" s="6">
        <v>0</v>
      </c>
      <c r="E9" s="7">
        <v>22840629</v>
      </c>
      <c r="F9" s="8">
        <v>22840629</v>
      </c>
      <c r="G9" s="8">
        <v>4237016</v>
      </c>
      <c r="H9" s="8">
        <v>3350212</v>
      </c>
      <c r="I9" s="8">
        <v>2246136</v>
      </c>
      <c r="J9" s="8">
        <v>9833364</v>
      </c>
      <c r="K9" s="8">
        <v>2070474</v>
      </c>
      <c r="L9" s="8">
        <v>1952812</v>
      </c>
      <c r="M9" s="8">
        <v>1544962</v>
      </c>
      <c r="N9" s="8">
        <v>5568248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15401612</v>
      </c>
      <c r="X9" s="8">
        <v>11420316</v>
      </c>
      <c r="Y9" s="8">
        <v>3981296</v>
      </c>
      <c r="Z9" s="2">
        <v>34.86</v>
      </c>
      <c r="AA9" s="6">
        <v>22840629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283203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246483</v>
      </c>
      <c r="D12" s="6">
        <v>0</v>
      </c>
      <c r="E12" s="7">
        <v>150000</v>
      </c>
      <c r="F12" s="8">
        <v>150000</v>
      </c>
      <c r="G12" s="8">
        <v>8328</v>
      </c>
      <c r="H12" s="8">
        <v>24500</v>
      </c>
      <c r="I12" s="8">
        <v>24500</v>
      </c>
      <c r="J12" s="8">
        <v>57328</v>
      </c>
      <c r="K12" s="8">
        <v>2689</v>
      </c>
      <c r="L12" s="8">
        <v>8382</v>
      </c>
      <c r="M12" s="8">
        <v>8379</v>
      </c>
      <c r="N12" s="8">
        <v>19450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76778</v>
      </c>
      <c r="X12" s="8">
        <v>75000</v>
      </c>
      <c r="Y12" s="8">
        <v>1778</v>
      </c>
      <c r="Z12" s="2">
        <v>2.37</v>
      </c>
      <c r="AA12" s="6">
        <v>150000</v>
      </c>
    </row>
    <row r="13" spans="1:27" ht="13.5">
      <c r="A13" s="23" t="s">
        <v>40</v>
      </c>
      <c r="B13" s="29"/>
      <c r="C13" s="6">
        <v>3801783</v>
      </c>
      <c r="D13" s="6">
        <v>0</v>
      </c>
      <c r="E13" s="7">
        <v>2500000</v>
      </c>
      <c r="F13" s="8">
        <v>2500000</v>
      </c>
      <c r="G13" s="8">
        <v>26495</v>
      </c>
      <c r="H13" s="8">
        <v>26495</v>
      </c>
      <c r="I13" s="8">
        <v>19726</v>
      </c>
      <c r="J13" s="8">
        <v>72716</v>
      </c>
      <c r="K13" s="8">
        <v>25479</v>
      </c>
      <c r="L13" s="8">
        <v>25479</v>
      </c>
      <c r="M13" s="8">
        <v>25479</v>
      </c>
      <c r="N13" s="8">
        <v>76437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149153</v>
      </c>
      <c r="X13" s="8">
        <v>1249998</v>
      </c>
      <c r="Y13" s="8">
        <v>-1100845</v>
      </c>
      <c r="Z13" s="2">
        <v>-88.07</v>
      </c>
      <c r="AA13" s="6">
        <v>2500000</v>
      </c>
    </row>
    <row r="14" spans="1:27" ht="13.5">
      <c r="A14" s="23" t="s">
        <v>41</v>
      </c>
      <c r="B14" s="29"/>
      <c r="C14" s="6">
        <v>918165</v>
      </c>
      <c r="D14" s="6">
        <v>0</v>
      </c>
      <c r="E14" s="7">
        <v>10000000</v>
      </c>
      <c r="F14" s="8">
        <v>10000000</v>
      </c>
      <c r="G14" s="8">
        <v>3028233</v>
      </c>
      <c r="H14" s="8">
        <v>2472146</v>
      </c>
      <c r="I14" s="8">
        <v>2582689</v>
      </c>
      <c r="J14" s="8">
        <v>8083068</v>
      </c>
      <c r="K14" s="8">
        <v>2766094</v>
      </c>
      <c r="L14" s="8">
        <v>3057808</v>
      </c>
      <c r="M14" s="8">
        <v>2250683</v>
      </c>
      <c r="N14" s="8">
        <v>8074585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16157653</v>
      </c>
      <c r="X14" s="8">
        <v>4999998</v>
      </c>
      <c r="Y14" s="8">
        <v>11157655</v>
      </c>
      <c r="Z14" s="2">
        <v>223.15</v>
      </c>
      <c r="AA14" s="6">
        <v>10000000</v>
      </c>
    </row>
    <row r="15" spans="1:27" ht="13.5">
      <c r="A15" s="23" t="s">
        <v>42</v>
      </c>
      <c r="B15" s="29"/>
      <c r="C15" s="6">
        <v>30067834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1995781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430313750</v>
      </c>
      <c r="D19" s="6">
        <v>0</v>
      </c>
      <c r="E19" s="7">
        <v>492260000</v>
      </c>
      <c r="F19" s="8">
        <v>492260000</v>
      </c>
      <c r="G19" s="8">
        <v>201652000</v>
      </c>
      <c r="H19" s="8">
        <v>3839000</v>
      </c>
      <c r="I19" s="8">
        <v>500000</v>
      </c>
      <c r="J19" s="8">
        <v>205991000</v>
      </c>
      <c r="K19" s="8">
        <v>0</v>
      </c>
      <c r="L19" s="8">
        <v>7227890</v>
      </c>
      <c r="M19" s="8">
        <v>156001942</v>
      </c>
      <c r="N19" s="8">
        <v>163229832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369220832</v>
      </c>
      <c r="X19" s="8">
        <v>246130002</v>
      </c>
      <c r="Y19" s="8">
        <v>123090830</v>
      </c>
      <c r="Z19" s="2">
        <v>50.01</v>
      </c>
      <c r="AA19" s="6">
        <v>492260000</v>
      </c>
    </row>
    <row r="20" spans="1:27" ht="13.5">
      <c r="A20" s="23" t="s">
        <v>47</v>
      </c>
      <c r="B20" s="29"/>
      <c r="C20" s="6">
        <v>12045841</v>
      </c>
      <c r="D20" s="6">
        <v>0</v>
      </c>
      <c r="E20" s="7">
        <v>15249608</v>
      </c>
      <c r="F20" s="26">
        <v>15249608</v>
      </c>
      <c r="G20" s="26">
        <v>38192</v>
      </c>
      <c r="H20" s="26">
        <v>0</v>
      </c>
      <c r="I20" s="26">
        <v>698266</v>
      </c>
      <c r="J20" s="26">
        <v>736458</v>
      </c>
      <c r="K20" s="26">
        <v>0</v>
      </c>
      <c r="L20" s="26">
        <v>8348</v>
      </c>
      <c r="M20" s="26">
        <v>64322</v>
      </c>
      <c r="N20" s="26">
        <v>72670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809128</v>
      </c>
      <c r="X20" s="26">
        <v>7624806</v>
      </c>
      <c r="Y20" s="26">
        <v>-6815678</v>
      </c>
      <c r="Z20" s="27">
        <v>-89.39</v>
      </c>
      <c r="AA20" s="28">
        <v>15249608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656392845</v>
      </c>
      <c r="D22" s="33">
        <f>SUM(D5:D21)</f>
        <v>0</v>
      </c>
      <c r="E22" s="34">
        <f t="shared" si="0"/>
        <v>827070619</v>
      </c>
      <c r="F22" s="35">
        <f t="shared" si="0"/>
        <v>827070619</v>
      </c>
      <c r="G22" s="35">
        <f t="shared" si="0"/>
        <v>230472306</v>
      </c>
      <c r="H22" s="35">
        <f t="shared" si="0"/>
        <v>29436555</v>
      </c>
      <c r="I22" s="35">
        <f t="shared" si="0"/>
        <v>24379481</v>
      </c>
      <c r="J22" s="35">
        <f t="shared" si="0"/>
        <v>284288342</v>
      </c>
      <c r="K22" s="35">
        <f t="shared" si="0"/>
        <v>25133824</v>
      </c>
      <c r="L22" s="35">
        <f t="shared" si="0"/>
        <v>33121377</v>
      </c>
      <c r="M22" s="35">
        <f t="shared" si="0"/>
        <v>175150579</v>
      </c>
      <c r="N22" s="35">
        <f t="shared" si="0"/>
        <v>233405780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517694122</v>
      </c>
      <c r="X22" s="35">
        <f t="shared" si="0"/>
        <v>413535312</v>
      </c>
      <c r="Y22" s="35">
        <f t="shared" si="0"/>
        <v>104158810</v>
      </c>
      <c r="Z22" s="36">
        <f>+IF(X22&lt;&gt;0,+(Y22/X22)*100,0)</f>
        <v>25.18740406865182</v>
      </c>
      <c r="AA22" s="33">
        <f>SUM(AA5:AA21)</f>
        <v>827070619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206407522</v>
      </c>
      <c r="D25" s="6">
        <v>0</v>
      </c>
      <c r="E25" s="7">
        <v>250245740</v>
      </c>
      <c r="F25" s="8">
        <v>250245740</v>
      </c>
      <c r="G25" s="8">
        <v>18018608</v>
      </c>
      <c r="H25" s="8">
        <v>16827845</v>
      </c>
      <c r="I25" s="8">
        <v>20450684</v>
      </c>
      <c r="J25" s="8">
        <v>55297137</v>
      </c>
      <c r="K25" s="8">
        <v>18631158</v>
      </c>
      <c r="L25" s="8">
        <v>28442000</v>
      </c>
      <c r="M25" s="8">
        <v>18254291</v>
      </c>
      <c r="N25" s="8">
        <v>65327449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120624586</v>
      </c>
      <c r="X25" s="8">
        <v>125122872</v>
      </c>
      <c r="Y25" s="8">
        <v>-4498286</v>
      </c>
      <c r="Z25" s="2">
        <v>-3.6</v>
      </c>
      <c r="AA25" s="6">
        <v>250245740</v>
      </c>
    </row>
    <row r="26" spans="1:27" ht="13.5">
      <c r="A26" s="25" t="s">
        <v>52</v>
      </c>
      <c r="B26" s="24"/>
      <c r="C26" s="6">
        <v>10347456</v>
      </c>
      <c r="D26" s="6">
        <v>0</v>
      </c>
      <c r="E26" s="7">
        <v>12266430</v>
      </c>
      <c r="F26" s="8">
        <v>12266430</v>
      </c>
      <c r="G26" s="8">
        <v>957625</v>
      </c>
      <c r="H26" s="8">
        <v>919936</v>
      </c>
      <c r="I26" s="8">
        <v>913865</v>
      </c>
      <c r="J26" s="8">
        <v>2791426</v>
      </c>
      <c r="K26" s="8">
        <v>987798</v>
      </c>
      <c r="L26" s="8">
        <v>928980</v>
      </c>
      <c r="M26" s="8">
        <v>949440</v>
      </c>
      <c r="N26" s="8">
        <v>2866218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5657644</v>
      </c>
      <c r="X26" s="8">
        <v>6133218</v>
      </c>
      <c r="Y26" s="8">
        <v>-475574</v>
      </c>
      <c r="Z26" s="2">
        <v>-7.75</v>
      </c>
      <c r="AA26" s="6">
        <v>12266430</v>
      </c>
    </row>
    <row r="27" spans="1:27" ht="13.5">
      <c r="A27" s="25" t="s">
        <v>53</v>
      </c>
      <c r="B27" s="24"/>
      <c r="C27" s="6">
        <v>139701691</v>
      </c>
      <c r="D27" s="6">
        <v>0</v>
      </c>
      <c r="E27" s="7">
        <v>97543757</v>
      </c>
      <c r="F27" s="8">
        <v>97543757</v>
      </c>
      <c r="G27" s="8">
        <v>8128646</v>
      </c>
      <c r="H27" s="8">
        <v>8128646</v>
      </c>
      <c r="I27" s="8">
        <v>8128646</v>
      </c>
      <c r="J27" s="8">
        <v>24385938</v>
      </c>
      <c r="K27" s="8">
        <v>8128646</v>
      </c>
      <c r="L27" s="8">
        <v>8128646</v>
      </c>
      <c r="M27" s="8">
        <v>8128646</v>
      </c>
      <c r="N27" s="8">
        <v>24385938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48771876</v>
      </c>
      <c r="X27" s="8">
        <v>48771876</v>
      </c>
      <c r="Y27" s="8">
        <v>0</v>
      </c>
      <c r="Z27" s="2">
        <v>0</v>
      </c>
      <c r="AA27" s="6">
        <v>97543757</v>
      </c>
    </row>
    <row r="28" spans="1:27" ht="13.5">
      <c r="A28" s="25" t="s">
        <v>54</v>
      </c>
      <c r="B28" s="24"/>
      <c r="C28" s="6">
        <v>38934806</v>
      </c>
      <c r="D28" s="6">
        <v>0</v>
      </c>
      <c r="E28" s="7">
        <v>51000000</v>
      </c>
      <c r="F28" s="8">
        <v>51000000</v>
      </c>
      <c r="G28" s="8">
        <v>3299978</v>
      </c>
      <c r="H28" s="8">
        <v>4250000</v>
      </c>
      <c r="I28" s="8">
        <v>3299978</v>
      </c>
      <c r="J28" s="8">
        <v>10849956</v>
      </c>
      <c r="K28" s="8">
        <v>3299978</v>
      </c>
      <c r="L28" s="8">
        <v>3299979</v>
      </c>
      <c r="M28" s="8">
        <v>3299975</v>
      </c>
      <c r="N28" s="8">
        <v>9899932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20749888</v>
      </c>
      <c r="X28" s="8">
        <v>25500000</v>
      </c>
      <c r="Y28" s="8">
        <v>-4750112</v>
      </c>
      <c r="Z28" s="2">
        <v>-18.63</v>
      </c>
      <c r="AA28" s="6">
        <v>51000000</v>
      </c>
    </row>
    <row r="29" spans="1:27" ht="13.5">
      <c r="A29" s="25" t="s">
        <v>55</v>
      </c>
      <c r="B29" s="24"/>
      <c r="C29" s="6">
        <v>35267972</v>
      </c>
      <c r="D29" s="6">
        <v>0</v>
      </c>
      <c r="E29" s="7">
        <v>22609000</v>
      </c>
      <c r="F29" s="8">
        <v>22609000</v>
      </c>
      <c r="G29" s="8">
        <v>1948699</v>
      </c>
      <c r="H29" s="8">
        <v>0</v>
      </c>
      <c r="I29" s="8">
        <v>249014</v>
      </c>
      <c r="J29" s="8">
        <v>2197713</v>
      </c>
      <c r="K29" s="8">
        <v>0</v>
      </c>
      <c r="L29" s="8">
        <v>9459000</v>
      </c>
      <c r="M29" s="8">
        <v>11599234</v>
      </c>
      <c r="N29" s="8">
        <v>21058234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23255947</v>
      </c>
      <c r="X29" s="8">
        <v>11304498</v>
      </c>
      <c r="Y29" s="8">
        <v>11951449</v>
      </c>
      <c r="Z29" s="2">
        <v>105.72</v>
      </c>
      <c r="AA29" s="6">
        <v>22609000</v>
      </c>
    </row>
    <row r="30" spans="1:27" ht="13.5">
      <c r="A30" s="25" t="s">
        <v>56</v>
      </c>
      <c r="B30" s="24"/>
      <c r="C30" s="6">
        <v>132382728</v>
      </c>
      <c r="D30" s="6">
        <v>0</v>
      </c>
      <c r="E30" s="7">
        <v>139150000</v>
      </c>
      <c r="F30" s="8">
        <v>139150000</v>
      </c>
      <c r="G30" s="8">
        <v>176081</v>
      </c>
      <c r="H30" s="8">
        <v>11518802</v>
      </c>
      <c r="I30" s="8">
        <v>14660077</v>
      </c>
      <c r="J30" s="8">
        <v>26354960</v>
      </c>
      <c r="K30" s="8">
        <v>13157186</v>
      </c>
      <c r="L30" s="8">
        <v>13309873</v>
      </c>
      <c r="M30" s="8">
        <v>13383074</v>
      </c>
      <c r="N30" s="8">
        <v>39850133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66205093</v>
      </c>
      <c r="X30" s="8">
        <v>69574998</v>
      </c>
      <c r="Y30" s="8">
        <v>-3369905</v>
      </c>
      <c r="Z30" s="2">
        <v>-4.84</v>
      </c>
      <c r="AA30" s="6">
        <v>139150000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192645819</v>
      </c>
      <c r="D32" s="6">
        <v>0</v>
      </c>
      <c r="E32" s="7">
        <v>160800000</v>
      </c>
      <c r="F32" s="8">
        <v>160800000</v>
      </c>
      <c r="G32" s="8">
        <v>4201010</v>
      </c>
      <c r="H32" s="8">
        <v>20591098</v>
      </c>
      <c r="I32" s="8">
        <v>9692405</v>
      </c>
      <c r="J32" s="8">
        <v>34484513</v>
      </c>
      <c r="K32" s="8">
        <v>27634137</v>
      </c>
      <c r="L32" s="8">
        <v>23400238</v>
      </c>
      <c r="M32" s="8">
        <v>14583616</v>
      </c>
      <c r="N32" s="8">
        <v>65617991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100102504</v>
      </c>
      <c r="X32" s="8">
        <v>80400000</v>
      </c>
      <c r="Y32" s="8">
        <v>19702504</v>
      </c>
      <c r="Z32" s="2">
        <v>24.51</v>
      </c>
      <c r="AA32" s="6">
        <v>160800000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65700208</v>
      </c>
      <c r="D34" s="6">
        <v>0</v>
      </c>
      <c r="E34" s="7">
        <v>75032608</v>
      </c>
      <c r="F34" s="8">
        <v>75032608</v>
      </c>
      <c r="G34" s="8">
        <v>961783</v>
      </c>
      <c r="H34" s="8">
        <v>2611843</v>
      </c>
      <c r="I34" s="8">
        <v>5073252</v>
      </c>
      <c r="J34" s="8">
        <v>8646878</v>
      </c>
      <c r="K34" s="8">
        <v>8644097</v>
      </c>
      <c r="L34" s="8">
        <v>3927094</v>
      </c>
      <c r="M34" s="8">
        <v>21484959</v>
      </c>
      <c r="N34" s="8">
        <v>34056150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42703028</v>
      </c>
      <c r="X34" s="8">
        <v>37516302</v>
      </c>
      <c r="Y34" s="8">
        <v>5186726</v>
      </c>
      <c r="Z34" s="2">
        <v>13.83</v>
      </c>
      <c r="AA34" s="6">
        <v>75032608</v>
      </c>
    </row>
    <row r="35" spans="1:27" ht="13.5">
      <c r="A35" s="23" t="s">
        <v>61</v>
      </c>
      <c r="B35" s="29"/>
      <c r="C35" s="6">
        <v>2755498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824143700</v>
      </c>
      <c r="D36" s="33">
        <f>SUM(D25:D35)</f>
        <v>0</v>
      </c>
      <c r="E36" s="34">
        <f t="shared" si="1"/>
        <v>808647535</v>
      </c>
      <c r="F36" s="35">
        <f t="shared" si="1"/>
        <v>808647535</v>
      </c>
      <c r="G36" s="35">
        <f t="shared" si="1"/>
        <v>37692430</v>
      </c>
      <c r="H36" s="35">
        <f t="shared" si="1"/>
        <v>64848170</v>
      </c>
      <c r="I36" s="35">
        <f t="shared" si="1"/>
        <v>62467921</v>
      </c>
      <c r="J36" s="35">
        <f t="shared" si="1"/>
        <v>165008521</v>
      </c>
      <c r="K36" s="35">
        <f t="shared" si="1"/>
        <v>80483000</v>
      </c>
      <c r="L36" s="35">
        <f t="shared" si="1"/>
        <v>90895810</v>
      </c>
      <c r="M36" s="35">
        <f t="shared" si="1"/>
        <v>91683235</v>
      </c>
      <c r="N36" s="35">
        <f t="shared" si="1"/>
        <v>263062045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428070566</v>
      </c>
      <c r="X36" s="35">
        <f t="shared" si="1"/>
        <v>404323764</v>
      </c>
      <c r="Y36" s="35">
        <f t="shared" si="1"/>
        <v>23746802</v>
      </c>
      <c r="Z36" s="36">
        <f>+IF(X36&lt;&gt;0,+(Y36/X36)*100,0)</f>
        <v>5.873214516275625</v>
      </c>
      <c r="AA36" s="33">
        <f>SUM(AA25:AA35)</f>
        <v>808647535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-167750855</v>
      </c>
      <c r="D38" s="46">
        <f>+D22-D36</f>
        <v>0</v>
      </c>
      <c r="E38" s="47">
        <f t="shared" si="2"/>
        <v>18423084</v>
      </c>
      <c r="F38" s="48">
        <f t="shared" si="2"/>
        <v>18423084</v>
      </c>
      <c r="G38" s="48">
        <f t="shared" si="2"/>
        <v>192779876</v>
      </c>
      <c r="H38" s="48">
        <f t="shared" si="2"/>
        <v>-35411615</v>
      </c>
      <c r="I38" s="48">
        <f t="shared" si="2"/>
        <v>-38088440</v>
      </c>
      <c r="J38" s="48">
        <f t="shared" si="2"/>
        <v>119279821</v>
      </c>
      <c r="K38" s="48">
        <f t="shared" si="2"/>
        <v>-55349176</v>
      </c>
      <c r="L38" s="48">
        <f t="shared" si="2"/>
        <v>-57774433</v>
      </c>
      <c r="M38" s="48">
        <f t="shared" si="2"/>
        <v>83467344</v>
      </c>
      <c r="N38" s="48">
        <f t="shared" si="2"/>
        <v>-29656265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89623556</v>
      </c>
      <c r="X38" s="48">
        <f>IF(F22=F36,0,X22-X36)</f>
        <v>9211548</v>
      </c>
      <c r="Y38" s="48">
        <f t="shared" si="2"/>
        <v>80412008</v>
      </c>
      <c r="Z38" s="49">
        <f>+IF(X38&lt;&gt;0,+(Y38/X38)*100,0)</f>
        <v>872.9478259245894</v>
      </c>
      <c r="AA38" s="46">
        <f>+AA22-AA36</f>
        <v>18423084</v>
      </c>
    </row>
    <row r="39" spans="1:27" ht="13.5">
      <c r="A39" s="23" t="s">
        <v>64</v>
      </c>
      <c r="B39" s="29"/>
      <c r="C39" s="6">
        <v>106214334</v>
      </c>
      <c r="D39" s="6">
        <v>0</v>
      </c>
      <c r="E39" s="7">
        <v>202528000</v>
      </c>
      <c r="F39" s="8">
        <v>202528000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101263998</v>
      </c>
      <c r="Y39" s="8">
        <v>-101263998</v>
      </c>
      <c r="Z39" s="2">
        <v>-100</v>
      </c>
      <c r="AA39" s="6">
        <v>202528000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-61536521</v>
      </c>
      <c r="D42" s="55">
        <f>SUM(D38:D41)</f>
        <v>0</v>
      </c>
      <c r="E42" s="56">
        <f t="shared" si="3"/>
        <v>220951084</v>
      </c>
      <c r="F42" s="57">
        <f t="shared" si="3"/>
        <v>220951084</v>
      </c>
      <c r="G42" s="57">
        <f t="shared" si="3"/>
        <v>192779876</v>
      </c>
      <c r="H42" s="57">
        <f t="shared" si="3"/>
        <v>-35411615</v>
      </c>
      <c r="I42" s="57">
        <f t="shared" si="3"/>
        <v>-38088440</v>
      </c>
      <c r="J42" s="57">
        <f t="shared" si="3"/>
        <v>119279821</v>
      </c>
      <c r="K42" s="57">
        <f t="shared" si="3"/>
        <v>-55349176</v>
      </c>
      <c r="L42" s="57">
        <f t="shared" si="3"/>
        <v>-57774433</v>
      </c>
      <c r="M42" s="57">
        <f t="shared" si="3"/>
        <v>83467344</v>
      </c>
      <c r="N42" s="57">
        <f t="shared" si="3"/>
        <v>-29656265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89623556</v>
      </c>
      <c r="X42" s="57">
        <f t="shared" si="3"/>
        <v>110475546</v>
      </c>
      <c r="Y42" s="57">
        <f t="shared" si="3"/>
        <v>-20851990</v>
      </c>
      <c r="Z42" s="58">
        <f>+IF(X42&lt;&gt;0,+(Y42/X42)*100,0)</f>
        <v>-18.874756228858104</v>
      </c>
      <c r="AA42" s="55">
        <f>SUM(AA38:AA41)</f>
        <v>220951084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-61536521</v>
      </c>
      <c r="D44" s="63">
        <f>+D42-D43</f>
        <v>0</v>
      </c>
      <c r="E44" s="64">
        <f t="shared" si="4"/>
        <v>220951084</v>
      </c>
      <c r="F44" s="65">
        <f t="shared" si="4"/>
        <v>220951084</v>
      </c>
      <c r="G44" s="65">
        <f t="shared" si="4"/>
        <v>192779876</v>
      </c>
      <c r="H44" s="65">
        <f t="shared" si="4"/>
        <v>-35411615</v>
      </c>
      <c r="I44" s="65">
        <f t="shared" si="4"/>
        <v>-38088440</v>
      </c>
      <c r="J44" s="65">
        <f t="shared" si="4"/>
        <v>119279821</v>
      </c>
      <c r="K44" s="65">
        <f t="shared" si="4"/>
        <v>-55349176</v>
      </c>
      <c r="L44" s="65">
        <f t="shared" si="4"/>
        <v>-57774433</v>
      </c>
      <c r="M44" s="65">
        <f t="shared" si="4"/>
        <v>83467344</v>
      </c>
      <c r="N44" s="65">
        <f t="shared" si="4"/>
        <v>-29656265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89623556</v>
      </c>
      <c r="X44" s="65">
        <f t="shared" si="4"/>
        <v>110475546</v>
      </c>
      <c r="Y44" s="65">
        <f t="shared" si="4"/>
        <v>-20851990</v>
      </c>
      <c r="Z44" s="66">
        <f>+IF(X44&lt;&gt;0,+(Y44/X44)*100,0)</f>
        <v>-18.874756228858104</v>
      </c>
      <c r="AA44" s="63">
        <f>+AA42-AA43</f>
        <v>220951084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-61536521</v>
      </c>
      <c r="D46" s="55">
        <f>SUM(D44:D45)</f>
        <v>0</v>
      </c>
      <c r="E46" s="56">
        <f t="shared" si="5"/>
        <v>220951084</v>
      </c>
      <c r="F46" s="57">
        <f t="shared" si="5"/>
        <v>220951084</v>
      </c>
      <c r="G46" s="57">
        <f t="shared" si="5"/>
        <v>192779876</v>
      </c>
      <c r="H46" s="57">
        <f t="shared" si="5"/>
        <v>-35411615</v>
      </c>
      <c r="I46" s="57">
        <f t="shared" si="5"/>
        <v>-38088440</v>
      </c>
      <c r="J46" s="57">
        <f t="shared" si="5"/>
        <v>119279821</v>
      </c>
      <c r="K46" s="57">
        <f t="shared" si="5"/>
        <v>-55349176</v>
      </c>
      <c r="L46" s="57">
        <f t="shared" si="5"/>
        <v>-57774433</v>
      </c>
      <c r="M46" s="57">
        <f t="shared" si="5"/>
        <v>83467344</v>
      </c>
      <c r="N46" s="57">
        <f t="shared" si="5"/>
        <v>-29656265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89623556</v>
      </c>
      <c r="X46" s="57">
        <f t="shared" si="5"/>
        <v>110475546</v>
      </c>
      <c r="Y46" s="57">
        <f t="shared" si="5"/>
        <v>-20851990</v>
      </c>
      <c r="Z46" s="58">
        <f>+IF(X46&lt;&gt;0,+(Y46/X46)*100,0)</f>
        <v>-18.874756228858104</v>
      </c>
      <c r="AA46" s="55">
        <f>SUM(AA44:AA45)</f>
        <v>220951084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-61536521</v>
      </c>
      <c r="D48" s="71">
        <f>SUM(D46:D47)</f>
        <v>0</v>
      </c>
      <c r="E48" s="72">
        <f t="shared" si="6"/>
        <v>220951084</v>
      </c>
      <c r="F48" s="73">
        <f t="shared" si="6"/>
        <v>220951084</v>
      </c>
      <c r="G48" s="73">
        <f t="shared" si="6"/>
        <v>192779876</v>
      </c>
      <c r="H48" s="74">
        <f t="shared" si="6"/>
        <v>-35411615</v>
      </c>
      <c r="I48" s="74">
        <f t="shared" si="6"/>
        <v>-38088440</v>
      </c>
      <c r="J48" s="74">
        <f t="shared" si="6"/>
        <v>119279821</v>
      </c>
      <c r="K48" s="74">
        <f t="shared" si="6"/>
        <v>-55349176</v>
      </c>
      <c r="L48" s="74">
        <f t="shared" si="6"/>
        <v>-57774433</v>
      </c>
      <c r="M48" s="73">
        <f t="shared" si="6"/>
        <v>83467344</v>
      </c>
      <c r="N48" s="73">
        <f t="shared" si="6"/>
        <v>-29656265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89623556</v>
      </c>
      <c r="X48" s="74">
        <f t="shared" si="6"/>
        <v>110475546</v>
      </c>
      <c r="Y48" s="74">
        <f t="shared" si="6"/>
        <v>-20851990</v>
      </c>
      <c r="Z48" s="75">
        <f>+IF(X48&lt;&gt;0,+(Y48/X48)*100,0)</f>
        <v>-18.874756228858104</v>
      </c>
      <c r="AA48" s="76">
        <f>SUM(AA46:AA47)</f>
        <v>220951084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28711406</v>
      </c>
      <c r="D5" s="6">
        <v>0</v>
      </c>
      <c r="E5" s="7">
        <v>32119608</v>
      </c>
      <c r="F5" s="8">
        <v>32119608</v>
      </c>
      <c r="G5" s="8">
        <v>2518648</v>
      </c>
      <c r="H5" s="8">
        <v>2518648</v>
      </c>
      <c r="I5" s="8">
        <v>2518648</v>
      </c>
      <c r="J5" s="8">
        <v>7555944</v>
      </c>
      <c r="K5" s="8">
        <v>2519928</v>
      </c>
      <c r="L5" s="8">
        <v>2519928</v>
      </c>
      <c r="M5" s="8">
        <v>2519928</v>
      </c>
      <c r="N5" s="8">
        <v>7559784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15115728</v>
      </c>
      <c r="X5" s="8">
        <v>16059804</v>
      </c>
      <c r="Y5" s="8">
        <v>-944076</v>
      </c>
      <c r="Z5" s="2">
        <v>-5.88</v>
      </c>
      <c r="AA5" s="6">
        <v>32119608</v>
      </c>
    </row>
    <row r="6" spans="1:27" ht="13.5">
      <c r="A6" s="23" t="s">
        <v>33</v>
      </c>
      <c r="B6" s="24"/>
      <c r="C6" s="6">
        <v>5554215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2254250</v>
      </c>
      <c r="F10" s="26">
        <v>2254250</v>
      </c>
      <c r="G10" s="26">
        <v>214270</v>
      </c>
      <c r="H10" s="26">
        <v>217058</v>
      </c>
      <c r="I10" s="26">
        <v>215868</v>
      </c>
      <c r="J10" s="26">
        <v>647196</v>
      </c>
      <c r="K10" s="26">
        <v>216373</v>
      </c>
      <c r="L10" s="26">
        <v>214810</v>
      </c>
      <c r="M10" s="26">
        <v>215602</v>
      </c>
      <c r="N10" s="26">
        <v>646785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1293981</v>
      </c>
      <c r="X10" s="26">
        <v>1127124</v>
      </c>
      <c r="Y10" s="26">
        <v>166857</v>
      </c>
      <c r="Z10" s="27">
        <v>14.8</v>
      </c>
      <c r="AA10" s="28">
        <v>2254250</v>
      </c>
    </row>
    <row r="11" spans="1:27" ht="13.5">
      <c r="A11" s="25" t="s">
        <v>38</v>
      </c>
      <c r="B11" s="29"/>
      <c r="C11" s="6">
        <v>2438098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176512</v>
      </c>
      <c r="D12" s="6">
        <v>0</v>
      </c>
      <c r="E12" s="7">
        <v>115398</v>
      </c>
      <c r="F12" s="8">
        <v>115398</v>
      </c>
      <c r="G12" s="8">
        <v>13439</v>
      </c>
      <c r="H12" s="8">
        <v>15190</v>
      </c>
      <c r="I12" s="8">
        <v>14458</v>
      </c>
      <c r="J12" s="8">
        <v>43087</v>
      </c>
      <c r="K12" s="8">
        <v>11077</v>
      </c>
      <c r="L12" s="8">
        <v>14972</v>
      </c>
      <c r="M12" s="8">
        <v>12804</v>
      </c>
      <c r="N12" s="8">
        <v>38853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81940</v>
      </c>
      <c r="X12" s="8">
        <v>57480</v>
      </c>
      <c r="Y12" s="8">
        <v>24460</v>
      </c>
      <c r="Z12" s="2">
        <v>42.55</v>
      </c>
      <c r="AA12" s="6">
        <v>115398</v>
      </c>
    </row>
    <row r="13" spans="1:27" ht="13.5">
      <c r="A13" s="23" t="s">
        <v>40</v>
      </c>
      <c r="B13" s="29"/>
      <c r="C13" s="6">
        <v>3859240</v>
      </c>
      <c r="D13" s="6">
        <v>0</v>
      </c>
      <c r="E13" s="7">
        <v>3311830</v>
      </c>
      <c r="F13" s="8">
        <v>3311830</v>
      </c>
      <c r="G13" s="8">
        <v>262552</v>
      </c>
      <c r="H13" s="8">
        <v>327462</v>
      </c>
      <c r="I13" s="8">
        <v>322987</v>
      </c>
      <c r="J13" s="8">
        <v>913001</v>
      </c>
      <c r="K13" s="8">
        <v>72452</v>
      </c>
      <c r="L13" s="8">
        <v>369115</v>
      </c>
      <c r="M13" s="8">
        <v>336512</v>
      </c>
      <c r="N13" s="8">
        <v>778079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1691080</v>
      </c>
      <c r="X13" s="8">
        <v>1655916</v>
      </c>
      <c r="Y13" s="8">
        <v>35164</v>
      </c>
      <c r="Z13" s="2">
        <v>2.12</v>
      </c>
      <c r="AA13" s="6">
        <v>3311830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740529</v>
      </c>
      <c r="D16" s="6">
        <v>0</v>
      </c>
      <c r="E16" s="7">
        <v>6237701</v>
      </c>
      <c r="F16" s="8">
        <v>6237701</v>
      </c>
      <c r="G16" s="8">
        <v>21400</v>
      </c>
      <c r="H16" s="8">
        <v>36923</v>
      </c>
      <c r="I16" s="8">
        <v>585228</v>
      </c>
      <c r="J16" s="8">
        <v>643551</v>
      </c>
      <c r="K16" s="8">
        <v>535507</v>
      </c>
      <c r="L16" s="8">
        <v>564993</v>
      </c>
      <c r="M16" s="8">
        <v>578692</v>
      </c>
      <c r="N16" s="8">
        <v>1679192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2322743</v>
      </c>
      <c r="X16" s="8">
        <v>3118662</v>
      </c>
      <c r="Y16" s="8">
        <v>-795919</v>
      </c>
      <c r="Z16" s="2">
        <v>-25.52</v>
      </c>
      <c r="AA16" s="6">
        <v>6237701</v>
      </c>
    </row>
    <row r="17" spans="1:27" ht="13.5">
      <c r="A17" s="23" t="s">
        <v>44</v>
      </c>
      <c r="B17" s="29"/>
      <c r="C17" s="6">
        <v>458769</v>
      </c>
      <c r="D17" s="6">
        <v>0</v>
      </c>
      <c r="E17" s="7">
        <v>2520000</v>
      </c>
      <c r="F17" s="8">
        <v>2520000</v>
      </c>
      <c r="G17" s="8">
        <v>219391</v>
      </c>
      <c r="H17" s="8">
        <v>203968</v>
      </c>
      <c r="I17" s="8">
        <v>269853</v>
      </c>
      <c r="J17" s="8">
        <v>693212</v>
      </c>
      <c r="K17" s="8">
        <v>227397</v>
      </c>
      <c r="L17" s="8">
        <v>209498</v>
      </c>
      <c r="M17" s="8">
        <v>170281</v>
      </c>
      <c r="N17" s="8">
        <v>607176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1300388</v>
      </c>
      <c r="X17" s="8">
        <v>1260000</v>
      </c>
      <c r="Y17" s="8">
        <v>40388</v>
      </c>
      <c r="Z17" s="2">
        <v>3.21</v>
      </c>
      <c r="AA17" s="6">
        <v>2520000</v>
      </c>
    </row>
    <row r="18" spans="1:27" ht="13.5">
      <c r="A18" s="25" t="s">
        <v>45</v>
      </c>
      <c r="B18" s="24"/>
      <c r="C18" s="6">
        <v>3161995</v>
      </c>
      <c r="D18" s="6">
        <v>0</v>
      </c>
      <c r="E18" s="7">
        <v>1200000</v>
      </c>
      <c r="F18" s="8">
        <v>1200000</v>
      </c>
      <c r="G18" s="8">
        <v>-28546</v>
      </c>
      <c r="H18" s="8">
        <v>73591</v>
      </c>
      <c r="I18" s="8">
        <v>71237</v>
      </c>
      <c r="J18" s="8">
        <v>116282</v>
      </c>
      <c r="K18" s="8">
        <v>102424</v>
      </c>
      <c r="L18" s="8">
        <v>71965</v>
      </c>
      <c r="M18" s="8">
        <v>58298</v>
      </c>
      <c r="N18" s="8">
        <v>232687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348969</v>
      </c>
      <c r="X18" s="8">
        <v>600000</v>
      </c>
      <c r="Y18" s="8">
        <v>-251031</v>
      </c>
      <c r="Z18" s="2">
        <v>-41.84</v>
      </c>
      <c r="AA18" s="6">
        <v>1200000</v>
      </c>
    </row>
    <row r="19" spans="1:27" ht="13.5">
      <c r="A19" s="23" t="s">
        <v>46</v>
      </c>
      <c r="B19" s="29"/>
      <c r="C19" s="6">
        <v>139942861</v>
      </c>
      <c r="D19" s="6">
        <v>0</v>
      </c>
      <c r="E19" s="7">
        <v>125837000</v>
      </c>
      <c r="F19" s="8">
        <v>125837000</v>
      </c>
      <c r="G19" s="8">
        <v>46198000</v>
      </c>
      <c r="H19" s="8">
        <v>21360</v>
      </c>
      <c r="I19" s="8">
        <v>4485515</v>
      </c>
      <c r="J19" s="8">
        <v>50704875</v>
      </c>
      <c r="K19" s="8">
        <v>0</v>
      </c>
      <c r="L19" s="8">
        <v>2078917</v>
      </c>
      <c r="M19" s="8">
        <v>39509190</v>
      </c>
      <c r="N19" s="8">
        <v>41588107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92292982</v>
      </c>
      <c r="X19" s="8">
        <v>62918502</v>
      </c>
      <c r="Y19" s="8">
        <v>29374480</v>
      </c>
      <c r="Z19" s="2">
        <v>46.69</v>
      </c>
      <c r="AA19" s="6">
        <v>125837000</v>
      </c>
    </row>
    <row r="20" spans="1:27" ht="13.5">
      <c r="A20" s="23" t="s">
        <v>47</v>
      </c>
      <c r="B20" s="29"/>
      <c r="C20" s="6">
        <v>550493</v>
      </c>
      <c r="D20" s="6">
        <v>0</v>
      </c>
      <c r="E20" s="7">
        <v>1142209</v>
      </c>
      <c r="F20" s="26">
        <v>1142209</v>
      </c>
      <c r="G20" s="26">
        <v>46373</v>
      </c>
      <c r="H20" s="26">
        <v>57979</v>
      </c>
      <c r="I20" s="26">
        <v>28105</v>
      </c>
      <c r="J20" s="26">
        <v>132457</v>
      </c>
      <c r="K20" s="26">
        <v>66794</v>
      </c>
      <c r="L20" s="26">
        <v>42715</v>
      </c>
      <c r="M20" s="26">
        <v>18481</v>
      </c>
      <c r="N20" s="26">
        <v>127990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260447</v>
      </c>
      <c r="X20" s="26">
        <v>570000</v>
      </c>
      <c r="Y20" s="26">
        <v>-309553</v>
      </c>
      <c r="Z20" s="27">
        <v>-54.31</v>
      </c>
      <c r="AA20" s="28">
        <v>1142209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185594118</v>
      </c>
      <c r="D22" s="33">
        <f>SUM(D5:D21)</f>
        <v>0</v>
      </c>
      <c r="E22" s="34">
        <f t="shared" si="0"/>
        <v>174737996</v>
      </c>
      <c r="F22" s="35">
        <f t="shared" si="0"/>
        <v>174737996</v>
      </c>
      <c r="G22" s="35">
        <f t="shared" si="0"/>
        <v>49465527</v>
      </c>
      <c r="H22" s="35">
        <f t="shared" si="0"/>
        <v>3472179</v>
      </c>
      <c r="I22" s="35">
        <f t="shared" si="0"/>
        <v>8511899</v>
      </c>
      <c r="J22" s="35">
        <f t="shared" si="0"/>
        <v>61449605</v>
      </c>
      <c r="K22" s="35">
        <f t="shared" si="0"/>
        <v>3751952</v>
      </c>
      <c r="L22" s="35">
        <f t="shared" si="0"/>
        <v>6086913</v>
      </c>
      <c r="M22" s="35">
        <f t="shared" si="0"/>
        <v>43419788</v>
      </c>
      <c r="N22" s="35">
        <f t="shared" si="0"/>
        <v>53258653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114708258</v>
      </c>
      <c r="X22" s="35">
        <f t="shared" si="0"/>
        <v>87367488</v>
      </c>
      <c r="Y22" s="35">
        <f t="shared" si="0"/>
        <v>27340770</v>
      </c>
      <c r="Z22" s="36">
        <f>+IF(X22&lt;&gt;0,+(Y22/X22)*100,0)</f>
        <v>31.29398661433416</v>
      </c>
      <c r="AA22" s="33">
        <f>SUM(AA5:AA21)</f>
        <v>174737996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67005019</v>
      </c>
      <c r="D25" s="6">
        <v>0</v>
      </c>
      <c r="E25" s="7">
        <v>80708471</v>
      </c>
      <c r="F25" s="8">
        <v>80708471</v>
      </c>
      <c r="G25" s="8">
        <v>5262943</v>
      </c>
      <c r="H25" s="8">
        <v>7101763</v>
      </c>
      <c r="I25" s="8">
        <v>6785198</v>
      </c>
      <c r="J25" s="8">
        <v>19149904</v>
      </c>
      <c r="K25" s="8">
        <v>6303029</v>
      </c>
      <c r="L25" s="8">
        <v>5819519</v>
      </c>
      <c r="M25" s="8">
        <v>6802577</v>
      </c>
      <c r="N25" s="8">
        <v>18925125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38075029</v>
      </c>
      <c r="X25" s="8">
        <v>40350000</v>
      </c>
      <c r="Y25" s="8">
        <v>-2274971</v>
      </c>
      <c r="Z25" s="2">
        <v>-5.64</v>
      </c>
      <c r="AA25" s="6">
        <v>80708471</v>
      </c>
    </row>
    <row r="26" spans="1:27" ht="13.5">
      <c r="A26" s="25" t="s">
        <v>52</v>
      </c>
      <c r="B26" s="24"/>
      <c r="C26" s="6">
        <v>10282060</v>
      </c>
      <c r="D26" s="6">
        <v>0</v>
      </c>
      <c r="E26" s="7">
        <v>10221771</v>
      </c>
      <c r="F26" s="8">
        <v>10221771</v>
      </c>
      <c r="G26" s="8">
        <v>851714</v>
      </c>
      <c r="H26" s="8">
        <v>851714</v>
      </c>
      <c r="I26" s="8">
        <v>851714</v>
      </c>
      <c r="J26" s="8">
        <v>2555142</v>
      </c>
      <c r="K26" s="8">
        <v>851714</v>
      </c>
      <c r="L26" s="8">
        <v>851714</v>
      </c>
      <c r="M26" s="8">
        <v>851714</v>
      </c>
      <c r="N26" s="8">
        <v>2555142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5110284</v>
      </c>
      <c r="X26" s="8">
        <v>5110200</v>
      </c>
      <c r="Y26" s="8">
        <v>84</v>
      </c>
      <c r="Z26" s="2">
        <v>0</v>
      </c>
      <c r="AA26" s="6">
        <v>10221771</v>
      </c>
    </row>
    <row r="27" spans="1:27" ht="13.5">
      <c r="A27" s="25" t="s">
        <v>53</v>
      </c>
      <c r="B27" s="24"/>
      <c r="C27" s="6">
        <v>8577707</v>
      </c>
      <c r="D27" s="6">
        <v>0</v>
      </c>
      <c r="E27" s="7">
        <v>3872709</v>
      </c>
      <c r="F27" s="8">
        <v>3872709</v>
      </c>
      <c r="G27" s="8">
        <v>0</v>
      </c>
      <c r="H27" s="8">
        <v>0</v>
      </c>
      <c r="I27" s="8">
        <v>217281</v>
      </c>
      <c r="J27" s="8">
        <v>217281</v>
      </c>
      <c r="K27" s="8">
        <v>0</v>
      </c>
      <c r="L27" s="8">
        <v>0</v>
      </c>
      <c r="M27" s="8">
        <v>3939692</v>
      </c>
      <c r="N27" s="8">
        <v>3939692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4156973</v>
      </c>
      <c r="X27" s="8">
        <v>1936500</v>
      </c>
      <c r="Y27" s="8">
        <v>2220473</v>
      </c>
      <c r="Z27" s="2">
        <v>114.66</v>
      </c>
      <c r="AA27" s="6">
        <v>3872709</v>
      </c>
    </row>
    <row r="28" spans="1:27" ht="13.5">
      <c r="A28" s="25" t="s">
        <v>54</v>
      </c>
      <c r="B28" s="24"/>
      <c r="C28" s="6">
        <v>19505222</v>
      </c>
      <c r="D28" s="6">
        <v>0</v>
      </c>
      <c r="E28" s="7">
        <v>19334949</v>
      </c>
      <c r="F28" s="8">
        <v>19334949</v>
      </c>
      <c r="G28" s="8">
        <v>0</v>
      </c>
      <c r="H28" s="8">
        <v>0</v>
      </c>
      <c r="I28" s="8">
        <v>4884779</v>
      </c>
      <c r="J28" s="8">
        <v>4884779</v>
      </c>
      <c r="K28" s="8">
        <v>0</v>
      </c>
      <c r="L28" s="8">
        <v>0</v>
      </c>
      <c r="M28" s="8">
        <v>4889599</v>
      </c>
      <c r="N28" s="8">
        <v>4889599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9774378</v>
      </c>
      <c r="X28" s="8">
        <v>8667500</v>
      </c>
      <c r="Y28" s="8">
        <v>1106878</v>
      </c>
      <c r="Z28" s="2">
        <v>12.77</v>
      </c>
      <c r="AA28" s="6">
        <v>19334949</v>
      </c>
    </row>
    <row r="29" spans="1:27" ht="13.5">
      <c r="A29" s="25" t="s">
        <v>55</v>
      </c>
      <c r="B29" s="24"/>
      <c r="C29" s="6">
        <v>1272882</v>
      </c>
      <c r="D29" s="6">
        <v>0</v>
      </c>
      <c r="E29" s="7">
        <v>1900000</v>
      </c>
      <c r="F29" s="8">
        <v>1900000</v>
      </c>
      <c r="G29" s="8">
        <v>0</v>
      </c>
      <c r="H29" s="8">
        <v>0</v>
      </c>
      <c r="I29" s="8">
        <v>202362</v>
      </c>
      <c r="J29" s="8">
        <v>202362</v>
      </c>
      <c r="K29" s="8">
        <v>0</v>
      </c>
      <c r="L29" s="8">
        <v>0</v>
      </c>
      <c r="M29" s="8">
        <v>68524</v>
      </c>
      <c r="N29" s="8">
        <v>68524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270886</v>
      </c>
      <c r="X29" s="8"/>
      <c r="Y29" s="8">
        <v>270886</v>
      </c>
      <c r="Z29" s="2">
        <v>0</v>
      </c>
      <c r="AA29" s="6">
        <v>1900000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1470000</v>
      </c>
      <c r="F31" s="8">
        <v>1470000</v>
      </c>
      <c r="G31" s="8">
        <v>0</v>
      </c>
      <c r="H31" s="8">
        <v>164680</v>
      </c>
      <c r="I31" s="8">
        <v>88270</v>
      </c>
      <c r="J31" s="8">
        <v>252950</v>
      </c>
      <c r="K31" s="8">
        <v>147060</v>
      </c>
      <c r="L31" s="8">
        <v>135484</v>
      </c>
      <c r="M31" s="8">
        <v>22693</v>
      </c>
      <c r="N31" s="8">
        <v>305237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558187</v>
      </c>
      <c r="X31" s="8">
        <v>661905</v>
      </c>
      <c r="Y31" s="8">
        <v>-103718</v>
      </c>
      <c r="Z31" s="2">
        <v>-15.67</v>
      </c>
      <c r="AA31" s="6">
        <v>1470000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32157079</v>
      </c>
      <c r="F32" s="8">
        <v>32157079</v>
      </c>
      <c r="G32" s="8">
        <v>2077786</v>
      </c>
      <c r="H32" s="8">
        <v>2062473</v>
      </c>
      <c r="I32" s="8">
        <v>5732439</v>
      </c>
      <c r="J32" s="8">
        <v>9872698</v>
      </c>
      <c r="K32" s="8">
        <v>2957124</v>
      </c>
      <c r="L32" s="8">
        <v>2783155</v>
      </c>
      <c r="M32" s="8">
        <v>3285979</v>
      </c>
      <c r="N32" s="8">
        <v>9026258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18898956</v>
      </c>
      <c r="X32" s="8">
        <v>13457189</v>
      </c>
      <c r="Y32" s="8">
        <v>5441767</v>
      </c>
      <c r="Z32" s="2">
        <v>40.44</v>
      </c>
      <c r="AA32" s="6">
        <v>32157079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120000</v>
      </c>
      <c r="F33" s="8">
        <v>120000</v>
      </c>
      <c r="G33" s="8">
        <v>3360</v>
      </c>
      <c r="H33" s="8">
        <v>9600</v>
      </c>
      <c r="I33" s="8">
        <v>10080</v>
      </c>
      <c r="J33" s="8">
        <v>23040</v>
      </c>
      <c r="K33" s="8">
        <v>6960</v>
      </c>
      <c r="L33" s="8">
        <v>6720</v>
      </c>
      <c r="M33" s="8">
        <v>4800</v>
      </c>
      <c r="N33" s="8">
        <v>18480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41520</v>
      </c>
      <c r="X33" s="8">
        <v>60000</v>
      </c>
      <c r="Y33" s="8">
        <v>-18480</v>
      </c>
      <c r="Z33" s="2">
        <v>-30.8</v>
      </c>
      <c r="AA33" s="6">
        <v>120000</v>
      </c>
    </row>
    <row r="34" spans="1:27" ht="13.5">
      <c r="A34" s="25" t="s">
        <v>60</v>
      </c>
      <c r="B34" s="24"/>
      <c r="C34" s="6">
        <v>71720695</v>
      </c>
      <c r="D34" s="6">
        <v>0</v>
      </c>
      <c r="E34" s="7">
        <v>33232561</v>
      </c>
      <c r="F34" s="8">
        <v>33232561</v>
      </c>
      <c r="G34" s="8">
        <v>1805419</v>
      </c>
      <c r="H34" s="8">
        <v>3429977</v>
      </c>
      <c r="I34" s="8">
        <v>1041530</v>
      </c>
      <c r="J34" s="8">
        <v>6276926</v>
      </c>
      <c r="K34" s="8">
        <v>2475323</v>
      </c>
      <c r="L34" s="8">
        <v>2690024</v>
      </c>
      <c r="M34" s="8">
        <v>2642426</v>
      </c>
      <c r="N34" s="8">
        <v>7807773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14084699</v>
      </c>
      <c r="X34" s="8">
        <v>17245385</v>
      </c>
      <c r="Y34" s="8">
        <v>-3160686</v>
      </c>
      <c r="Z34" s="2">
        <v>-18.33</v>
      </c>
      <c r="AA34" s="6">
        <v>33232561</v>
      </c>
    </row>
    <row r="35" spans="1:27" ht="13.5">
      <c r="A35" s="23" t="s">
        <v>61</v>
      </c>
      <c r="B35" s="29"/>
      <c r="C35" s="6">
        <v>817571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179181156</v>
      </c>
      <c r="D36" s="33">
        <f>SUM(D25:D35)</f>
        <v>0</v>
      </c>
      <c r="E36" s="34">
        <f t="shared" si="1"/>
        <v>183017540</v>
      </c>
      <c r="F36" s="35">
        <f t="shared" si="1"/>
        <v>183017540</v>
      </c>
      <c r="G36" s="35">
        <f t="shared" si="1"/>
        <v>10001222</v>
      </c>
      <c r="H36" s="35">
        <f t="shared" si="1"/>
        <v>13620207</v>
      </c>
      <c r="I36" s="35">
        <f t="shared" si="1"/>
        <v>19813653</v>
      </c>
      <c r="J36" s="35">
        <f t="shared" si="1"/>
        <v>43435082</v>
      </c>
      <c r="K36" s="35">
        <f t="shared" si="1"/>
        <v>12741210</v>
      </c>
      <c r="L36" s="35">
        <f t="shared" si="1"/>
        <v>12286616</v>
      </c>
      <c r="M36" s="35">
        <f t="shared" si="1"/>
        <v>22508004</v>
      </c>
      <c r="N36" s="35">
        <f t="shared" si="1"/>
        <v>47535830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90970912</v>
      </c>
      <c r="X36" s="35">
        <f t="shared" si="1"/>
        <v>87488679</v>
      </c>
      <c r="Y36" s="35">
        <f t="shared" si="1"/>
        <v>3482233</v>
      </c>
      <c r="Z36" s="36">
        <f>+IF(X36&lt;&gt;0,+(Y36/X36)*100,0)</f>
        <v>3.98020982806244</v>
      </c>
      <c r="AA36" s="33">
        <f>SUM(AA25:AA35)</f>
        <v>183017540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6412962</v>
      </c>
      <c r="D38" s="46">
        <f>+D22-D36</f>
        <v>0</v>
      </c>
      <c r="E38" s="47">
        <f t="shared" si="2"/>
        <v>-8279544</v>
      </c>
      <c r="F38" s="48">
        <f t="shared" si="2"/>
        <v>-8279544</v>
      </c>
      <c r="G38" s="48">
        <f t="shared" si="2"/>
        <v>39464305</v>
      </c>
      <c r="H38" s="48">
        <f t="shared" si="2"/>
        <v>-10148028</v>
      </c>
      <c r="I38" s="48">
        <f t="shared" si="2"/>
        <v>-11301754</v>
      </c>
      <c r="J38" s="48">
        <f t="shared" si="2"/>
        <v>18014523</v>
      </c>
      <c r="K38" s="48">
        <f t="shared" si="2"/>
        <v>-8989258</v>
      </c>
      <c r="L38" s="48">
        <f t="shared" si="2"/>
        <v>-6199703</v>
      </c>
      <c r="M38" s="48">
        <f t="shared" si="2"/>
        <v>20911784</v>
      </c>
      <c r="N38" s="48">
        <f t="shared" si="2"/>
        <v>5722823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23737346</v>
      </c>
      <c r="X38" s="48">
        <f>IF(F22=F36,0,X22-X36)</f>
        <v>-121191</v>
      </c>
      <c r="Y38" s="48">
        <f t="shared" si="2"/>
        <v>23858537</v>
      </c>
      <c r="Z38" s="49">
        <f>+IF(X38&lt;&gt;0,+(Y38/X38)*100,0)</f>
        <v>-19686.723436558823</v>
      </c>
      <c r="AA38" s="46">
        <f>+AA22-AA36</f>
        <v>-8279544</v>
      </c>
    </row>
    <row r="39" spans="1:27" ht="13.5">
      <c r="A39" s="23" t="s">
        <v>64</v>
      </c>
      <c r="B39" s="29"/>
      <c r="C39" s="6">
        <v>46071472</v>
      </c>
      <c r="D39" s="6">
        <v>0</v>
      </c>
      <c r="E39" s="7">
        <v>27795000</v>
      </c>
      <c r="F39" s="8">
        <v>27795000</v>
      </c>
      <c r="G39" s="8">
        <v>0</v>
      </c>
      <c r="H39" s="8">
        <v>2171366</v>
      </c>
      <c r="I39" s="8">
        <v>3488841</v>
      </c>
      <c r="J39" s="8">
        <v>5660207</v>
      </c>
      <c r="K39" s="8">
        <v>0</v>
      </c>
      <c r="L39" s="8">
        <v>3204669</v>
      </c>
      <c r="M39" s="8">
        <v>15529589</v>
      </c>
      <c r="N39" s="8">
        <v>18734258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24394465</v>
      </c>
      <c r="X39" s="8">
        <v>21000000</v>
      </c>
      <c r="Y39" s="8">
        <v>3394465</v>
      </c>
      <c r="Z39" s="2">
        <v>16.16</v>
      </c>
      <c r="AA39" s="6">
        <v>27795000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52484434</v>
      </c>
      <c r="D42" s="55">
        <f>SUM(D38:D41)</f>
        <v>0</v>
      </c>
      <c r="E42" s="56">
        <f t="shared" si="3"/>
        <v>19515456</v>
      </c>
      <c r="F42" s="57">
        <f t="shared" si="3"/>
        <v>19515456</v>
      </c>
      <c r="G42" s="57">
        <f t="shared" si="3"/>
        <v>39464305</v>
      </c>
      <c r="H42" s="57">
        <f t="shared" si="3"/>
        <v>-7976662</v>
      </c>
      <c r="I42" s="57">
        <f t="shared" si="3"/>
        <v>-7812913</v>
      </c>
      <c r="J42" s="57">
        <f t="shared" si="3"/>
        <v>23674730</v>
      </c>
      <c r="K42" s="57">
        <f t="shared" si="3"/>
        <v>-8989258</v>
      </c>
      <c r="L42" s="57">
        <f t="shared" si="3"/>
        <v>-2995034</v>
      </c>
      <c r="M42" s="57">
        <f t="shared" si="3"/>
        <v>36441373</v>
      </c>
      <c r="N42" s="57">
        <f t="shared" si="3"/>
        <v>24457081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48131811</v>
      </c>
      <c r="X42" s="57">
        <f t="shared" si="3"/>
        <v>20878809</v>
      </c>
      <c r="Y42" s="57">
        <f t="shared" si="3"/>
        <v>27253002</v>
      </c>
      <c r="Z42" s="58">
        <f>+IF(X42&lt;&gt;0,+(Y42/X42)*100,0)</f>
        <v>130.52948566175397</v>
      </c>
      <c r="AA42" s="55">
        <f>SUM(AA38:AA41)</f>
        <v>19515456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52484434</v>
      </c>
      <c r="D44" s="63">
        <f>+D42-D43</f>
        <v>0</v>
      </c>
      <c r="E44" s="64">
        <f t="shared" si="4"/>
        <v>19515456</v>
      </c>
      <c r="F44" s="65">
        <f t="shared" si="4"/>
        <v>19515456</v>
      </c>
      <c r="G44" s="65">
        <f t="shared" si="4"/>
        <v>39464305</v>
      </c>
      <c r="H44" s="65">
        <f t="shared" si="4"/>
        <v>-7976662</v>
      </c>
      <c r="I44" s="65">
        <f t="shared" si="4"/>
        <v>-7812913</v>
      </c>
      <c r="J44" s="65">
        <f t="shared" si="4"/>
        <v>23674730</v>
      </c>
      <c r="K44" s="65">
        <f t="shared" si="4"/>
        <v>-8989258</v>
      </c>
      <c r="L44" s="65">
        <f t="shared" si="4"/>
        <v>-2995034</v>
      </c>
      <c r="M44" s="65">
        <f t="shared" si="4"/>
        <v>36441373</v>
      </c>
      <c r="N44" s="65">
        <f t="shared" si="4"/>
        <v>24457081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48131811</v>
      </c>
      <c r="X44" s="65">
        <f t="shared" si="4"/>
        <v>20878809</v>
      </c>
      <c r="Y44" s="65">
        <f t="shared" si="4"/>
        <v>27253002</v>
      </c>
      <c r="Z44" s="66">
        <f>+IF(X44&lt;&gt;0,+(Y44/X44)*100,0)</f>
        <v>130.52948566175397</v>
      </c>
      <c r="AA44" s="63">
        <f>+AA42-AA43</f>
        <v>19515456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52484434</v>
      </c>
      <c r="D46" s="55">
        <f>SUM(D44:D45)</f>
        <v>0</v>
      </c>
      <c r="E46" s="56">
        <f t="shared" si="5"/>
        <v>19515456</v>
      </c>
      <c r="F46" s="57">
        <f t="shared" si="5"/>
        <v>19515456</v>
      </c>
      <c r="G46" s="57">
        <f t="shared" si="5"/>
        <v>39464305</v>
      </c>
      <c r="H46" s="57">
        <f t="shared" si="5"/>
        <v>-7976662</v>
      </c>
      <c r="I46" s="57">
        <f t="shared" si="5"/>
        <v>-7812913</v>
      </c>
      <c r="J46" s="57">
        <f t="shared" si="5"/>
        <v>23674730</v>
      </c>
      <c r="K46" s="57">
        <f t="shared" si="5"/>
        <v>-8989258</v>
      </c>
      <c r="L46" s="57">
        <f t="shared" si="5"/>
        <v>-2995034</v>
      </c>
      <c r="M46" s="57">
        <f t="shared" si="5"/>
        <v>36441373</v>
      </c>
      <c r="N46" s="57">
        <f t="shared" si="5"/>
        <v>24457081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48131811</v>
      </c>
      <c r="X46" s="57">
        <f t="shared" si="5"/>
        <v>20878809</v>
      </c>
      <c r="Y46" s="57">
        <f t="shared" si="5"/>
        <v>27253002</v>
      </c>
      <c r="Z46" s="58">
        <f>+IF(X46&lt;&gt;0,+(Y46/X46)*100,0)</f>
        <v>130.52948566175397</v>
      </c>
      <c r="AA46" s="55">
        <f>SUM(AA44:AA45)</f>
        <v>19515456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52484434</v>
      </c>
      <c r="D48" s="71">
        <f>SUM(D46:D47)</f>
        <v>0</v>
      </c>
      <c r="E48" s="72">
        <f t="shared" si="6"/>
        <v>19515456</v>
      </c>
      <c r="F48" s="73">
        <f t="shared" si="6"/>
        <v>19515456</v>
      </c>
      <c r="G48" s="73">
        <f t="shared" si="6"/>
        <v>39464305</v>
      </c>
      <c r="H48" s="74">
        <f t="shared" si="6"/>
        <v>-7976662</v>
      </c>
      <c r="I48" s="74">
        <f t="shared" si="6"/>
        <v>-7812913</v>
      </c>
      <c r="J48" s="74">
        <f t="shared" si="6"/>
        <v>23674730</v>
      </c>
      <c r="K48" s="74">
        <f t="shared" si="6"/>
        <v>-8989258</v>
      </c>
      <c r="L48" s="74">
        <f t="shared" si="6"/>
        <v>-2995034</v>
      </c>
      <c r="M48" s="73">
        <f t="shared" si="6"/>
        <v>36441373</v>
      </c>
      <c r="N48" s="73">
        <f t="shared" si="6"/>
        <v>24457081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48131811</v>
      </c>
      <c r="X48" s="74">
        <f t="shared" si="6"/>
        <v>20878809</v>
      </c>
      <c r="Y48" s="74">
        <f t="shared" si="6"/>
        <v>27253002</v>
      </c>
      <c r="Z48" s="75">
        <f>+IF(X48&lt;&gt;0,+(Y48/X48)*100,0)</f>
        <v>130.52948566175397</v>
      </c>
      <c r="AA48" s="76">
        <f>SUM(AA46:AA47)</f>
        <v>19515456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88955621</v>
      </c>
      <c r="D5" s="6">
        <v>0</v>
      </c>
      <c r="E5" s="7">
        <v>85551100</v>
      </c>
      <c r="F5" s="8">
        <v>85551100</v>
      </c>
      <c r="G5" s="8">
        <v>33192181</v>
      </c>
      <c r="H5" s="8">
        <v>8219673</v>
      </c>
      <c r="I5" s="8">
        <v>7373375</v>
      </c>
      <c r="J5" s="8">
        <v>48785229</v>
      </c>
      <c r="K5" s="8">
        <v>6596000</v>
      </c>
      <c r="L5" s="8">
        <v>6574342</v>
      </c>
      <c r="M5" s="8">
        <v>6556583</v>
      </c>
      <c r="N5" s="8">
        <v>19726925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68512154</v>
      </c>
      <c r="X5" s="8">
        <v>42775500</v>
      </c>
      <c r="Y5" s="8">
        <v>25736654</v>
      </c>
      <c r="Z5" s="2">
        <v>60.17</v>
      </c>
      <c r="AA5" s="6">
        <v>85551100</v>
      </c>
    </row>
    <row r="6" spans="1:27" ht="13.5">
      <c r="A6" s="23" t="s">
        <v>33</v>
      </c>
      <c r="B6" s="24"/>
      <c r="C6" s="6">
        <v>18608707</v>
      </c>
      <c r="D6" s="6">
        <v>0</v>
      </c>
      <c r="E6" s="7">
        <v>18735249</v>
      </c>
      <c r="F6" s="8">
        <v>18735249</v>
      </c>
      <c r="G6" s="8">
        <v>1797004</v>
      </c>
      <c r="H6" s="8">
        <v>1814792</v>
      </c>
      <c r="I6" s="8">
        <v>1874195</v>
      </c>
      <c r="J6" s="8">
        <v>5485991</v>
      </c>
      <c r="K6" s="8">
        <v>1918000</v>
      </c>
      <c r="L6" s="8">
        <v>0</v>
      </c>
      <c r="M6" s="8">
        <v>1907381</v>
      </c>
      <c r="N6" s="8">
        <v>3825381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9311372</v>
      </c>
      <c r="X6" s="8"/>
      <c r="Y6" s="8">
        <v>9311372</v>
      </c>
      <c r="Z6" s="2">
        <v>0</v>
      </c>
      <c r="AA6" s="6">
        <v>18735249</v>
      </c>
    </row>
    <row r="7" spans="1:27" ht="13.5">
      <c r="A7" s="25" t="s">
        <v>34</v>
      </c>
      <c r="B7" s="24"/>
      <c r="C7" s="6">
        <v>214756819</v>
      </c>
      <c r="D7" s="6">
        <v>0</v>
      </c>
      <c r="E7" s="7">
        <v>229989000</v>
      </c>
      <c r="F7" s="8">
        <v>229989000</v>
      </c>
      <c r="G7" s="8">
        <v>23762796</v>
      </c>
      <c r="H7" s="8">
        <v>24952514</v>
      </c>
      <c r="I7" s="8">
        <v>17629364</v>
      </c>
      <c r="J7" s="8">
        <v>66344674</v>
      </c>
      <c r="K7" s="8">
        <v>18442000</v>
      </c>
      <c r="L7" s="8">
        <v>18404870</v>
      </c>
      <c r="M7" s="8">
        <v>14197735</v>
      </c>
      <c r="N7" s="8">
        <v>51044605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117389279</v>
      </c>
      <c r="X7" s="8">
        <v>114994980</v>
      </c>
      <c r="Y7" s="8">
        <v>2394299</v>
      </c>
      <c r="Z7" s="2">
        <v>2.08</v>
      </c>
      <c r="AA7" s="6">
        <v>229989000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684821</v>
      </c>
      <c r="N9" s="8">
        <v>684821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684821</v>
      </c>
      <c r="X9" s="8"/>
      <c r="Y9" s="8">
        <v>684821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6619684</v>
      </c>
      <c r="D10" s="6">
        <v>0</v>
      </c>
      <c r="E10" s="7">
        <v>3967000</v>
      </c>
      <c r="F10" s="26">
        <v>3967000</v>
      </c>
      <c r="G10" s="26">
        <v>693821</v>
      </c>
      <c r="H10" s="26">
        <v>0</v>
      </c>
      <c r="I10" s="26">
        <v>728761</v>
      </c>
      <c r="J10" s="26">
        <v>1422582</v>
      </c>
      <c r="K10" s="26">
        <v>727000</v>
      </c>
      <c r="L10" s="26">
        <v>1354372</v>
      </c>
      <c r="M10" s="26">
        <v>0</v>
      </c>
      <c r="N10" s="26">
        <v>2081372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3503954</v>
      </c>
      <c r="X10" s="26">
        <v>1983000</v>
      </c>
      <c r="Y10" s="26">
        <v>1520954</v>
      </c>
      <c r="Z10" s="27">
        <v>76.7</v>
      </c>
      <c r="AA10" s="28">
        <v>3967000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733042</v>
      </c>
      <c r="I11" s="8">
        <v>0</v>
      </c>
      <c r="J11" s="8">
        <v>733042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733042</v>
      </c>
      <c r="X11" s="8"/>
      <c r="Y11" s="8">
        <v>733042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203212</v>
      </c>
      <c r="D12" s="6">
        <v>0</v>
      </c>
      <c r="E12" s="7">
        <v>237000</v>
      </c>
      <c r="F12" s="8">
        <v>237000</v>
      </c>
      <c r="G12" s="8">
        <v>24148</v>
      </c>
      <c r="H12" s="8">
        <v>6805</v>
      </c>
      <c r="I12" s="8">
        <v>15110</v>
      </c>
      <c r="J12" s="8">
        <v>46063</v>
      </c>
      <c r="K12" s="8">
        <v>27000</v>
      </c>
      <c r="L12" s="8">
        <v>19659</v>
      </c>
      <c r="M12" s="8">
        <v>7377</v>
      </c>
      <c r="N12" s="8">
        <v>54036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100099</v>
      </c>
      <c r="X12" s="8">
        <v>119520</v>
      </c>
      <c r="Y12" s="8">
        <v>-19421</v>
      </c>
      <c r="Z12" s="2">
        <v>-16.25</v>
      </c>
      <c r="AA12" s="6">
        <v>237000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754000</v>
      </c>
      <c r="F13" s="8">
        <v>754000</v>
      </c>
      <c r="G13" s="8">
        <v>18205</v>
      </c>
      <c r="H13" s="8">
        <v>0</v>
      </c>
      <c r="I13" s="8">
        <v>70300</v>
      </c>
      <c r="J13" s="8">
        <v>88505</v>
      </c>
      <c r="K13" s="8">
        <v>70000</v>
      </c>
      <c r="L13" s="8">
        <v>84314</v>
      </c>
      <c r="M13" s="8">
        <v>73247</v>
      </c>
      <c r="N13" s="8">
        <v>227561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316066</v>
      </c>
      <c r="X13" s="8">
        <v>376980</v>
      </c>
      <c r="Y13" s="8">
        <v>-60914</v>
      </c>
      <c r="Z13" s="2">
        <v>-16.16</v>
      </c>
      <c r="AA13" s="6">
        <v>754000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672000</v>
      </c>
      <c r="F14" s="8">
        <v>672000</v>
      </c>
      <c r="G14" s="8">
        <v>0</v>
      </c>
      <c r="H14" s="8">
        <v>17091</v>
      </c>
      <c r="I14" s="8">
        <v>0</v>
      </c>
      <c r="J14" s="8">
        <v>17091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17091</v>
      </c>
      <c r="X14" s="8">
        <v>336000</v>
      </c>
      <c r="Y14" s="8">
        <v>-318909</v>
      </c>
      <c r="Z14" s="2">
        <v>-94.91</v>
      </c>
      <c r="AA14" s="6">
        <v>672000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2895053</v>
      </c>
      <c r="D16" s="6">
        <v>0</v>
      </c>
      <c r="E16" s="7">
        <v>527221</v>
      </c>
      <c r="F16" s="8">
        <v>527221</v>
      </c>
      <c r="G16" s="8">
        <v>33450</v>
      </c>
      <c r="H16" s="8">
        <v>500</v>
      </c>
      <c r="I16" s="8">
        <v>29650</v>
      </c>
      <c r="J16" s="8">
        <v>63600</v>
      </c>
      <c r="K16" s="8">
        <v>0</v>
      </c>
      <c r="L16" s="8">
        <v>1990949</v>
      </c>
      <c r="M16" s="8">
        <v>17750</v>
      </c>
      <c r="N16" s="8">
        <v>2008699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2072299</v>
      </c>
      <c r="X16" s="8">
        <v>9631020</v>
      </c>
      <c r="Y16" s="8">
        <v>-7558721</v>
      </c>
      <c r="Z16" s="2">
        <v>-78.48</v>
      </c>
      <c r="AA16" s="6">
        <v>527221</v>
      </c>
    </row>
    <row r="17" spans="1:27" ht="13.5">
      <c r="A17" s="23" t="s">
        <v>44</v>
      </c>
      <c r="B17" s="29"/>
      <c r="C17" s="6">
        <v>4359527</v>
      </c>
      <c r="D17" s="6">
        <v>0</v>
      </c>
      <c r="E17" s="7">
        <v>3746000</v>
      </c>
      <c r="F17" s="8">
        <v>3746000</v>
      </c>
      <c r="G17" s="8">
        <v>793</v>
      </c>
      <c r="H17" s="8">
        <v>24146</v>
      </c>
      <c r="I17" s="8">
        <v>351429</v>
      </c>
      <c r="J17" s="8">
        <v>376368</v>
      </c>
      <c r="K17" s="8">
        <v>217000</v>
      </c>
      <c r="L17" s="8">
        <v>92951</v>
      </c>
      <c r="M17" s="8">
        <v>70733</v>
      </c>
      <c r="N17" s="8">
        <v>380684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757052</v>
      </c>
      <c r="X17" s="8">
        <v>1873020</v>
      </c>
      <c r="Y17" s="8">
        <v>-1115968</v>
      </c>
      <c r="Z17" s="2">
        <v>-59.58</v>
      </c>
      <c r="AA17" s="6">
        <v>3746000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166437883</v>
      </c>
      <c r="D19" s="6">
        <v>0</v>
      </c>
      <c r="E19" s="7">
        <v>167951000</v>
      </c>
      <c r="F19" s="8">
        <v>167951000</v>
      </c>
      <c r="G19" s="8">
        <v>64961000</v>
      </c>
      <c r="H19" s="8">
        <v>4017000</v>
      </c>
      <c r="I19" s="8">
        <v>0</v>
      </c>
      <c r="J19" s="8">
        <v>68978000</v>
      </c>
      <c r="K19" s="8">
        <v>0</v>
      </c>
      <c r="L19" s="8">
        <v>624000</v>
      </c>
      <c r="M19" s="8">
        <v>47560000</v>
      </c>
      <c r="N19" s="8">
        <v>48184000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117162000</v>
      </c>
      <c r="X19" s="8">
        <v>112969660</v>
      </c>
      <c r="Y19" s="8">
        <v>4192340</v>
      </c>
      <c r="Z19" s="2">
        <v>3.71</v>
      </c>
      <c r="AA19" s="6">
        <v>167951000</v>
      </c>
    </row>
    <row r="20" spans="1:27" ht="13.5">
      <c r="A20" s="23" t="s">
        <v>47</v>
      </c>
      <c r="B20" s="29"/>
      <c r="C20" s="6">
        <v>8075374</v>
      </c>
      <c r="D20" s="6">
        <v>0</v>
      </c>
      <c r="E20" s="7">
        <v>4033000</v>
      </c>
      <c r="F20" s="26">
        <v>4033000</v>
      </c>
      <c r="G20" s="26">
        <v>150602</v>
      </c>
      <c r="H20" s="26">
        <v>260659</v>
      </c>
      <c r="I20" s="26">
        <v>444573</v>
      </c>
      <c r="J20" s="26">
        <v>855834</v>
      </c>
      <c r="K20" s="26">
        <v>124000</v>
      </c>
      <c r="L20" s="26">
        <v>110000</v>
      </c>
      <c r="M20" s="26">
        <v>75940</v>
      </c>
      <c r="N20" s="26">
        <v>309940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1165774</v>
      </c>
      <c r="X20" s="26">
        <v>2016480</v>
      </c>
      <c r="Y20" s="26">
        <v>-850706</v>
      </c>
      <c r="Z20" s="27">
        <v>-42.19</v>
      </c>
      <c r="AA20" s="28">
        <v>4033000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510911880</v>
      </c>
      <c r="D22" s="33">
        <f>SUM(D5:D21)</f>
        <v>0</v>
      </c>
      <c r="E22" s="34">
        <f t="shared" si="0"/>
        <v>516162570</v>
      </c>
      <c r="F22" s="35">
        <f t="shared" si="0"/>
        <v>516162570</v>
      </c>
      <c r="G22" s="35">
        <f t="shared" si="0"/>
        <v>124634000</v>
      </c>
      <c r="H22" s="35">
        <f t="shared" si="0"/>
        <v>40046222</v>
      </c>
      <c r="I22" s="35">
        <f t="shared" si="0"/>
        <v>28516757</v>
      </c>
      <c r="J22" s="35">
        <f t="shared" si="0"/>
        <v>193196979</v>
      </c>
      <c r="K22" s="35">
        <f t="shared" si="0"/>
        <v>28121000</v>
      </c>
      <c r="L22" s="35">
        <f t="shared" si="0"/>
        <v>29255457</v>
      </c>
      <c r="M22" s="35">
        <f t="shared" si="0"/>
        <v>71151567</v>
      </c>
      <c r="N22" s="35">
        <f t="shared" si="0"/>
        <v>128528024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321725003</v>
      </c>
      <c r="X22" s="35">
        <f t="shared" si="0"/>
        <v>287076160</v>
      </c>
      <c r="Y22" s="35">
        <f t="shared" si="0"/>
        <v>34648843</v>
      </c>
      <c r="Z22" s="36">
        <f>+IF(X22&lt;&gt;0,+(Y22/X22)*100,0)</f>
        <v>12.069564745466847</v>
      </c>
      <c r="AA22" s="33">
        <f>SUM(AA5:AA21)</f>
        <v>516162570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169549797</v>
      </c>
      <c r="D25" s="6">
        <v>0</v>
      </c>
      <c r="E25" s="7">
        <v>151713746</v>
      </c>
      <c r="F25" s="8">
        <v>151713746</v>
      </c>
      <c r="G25" s="8">
        <v>13162327</v>
      </c>
      <c r="H25" s="8">
        <v>13927785</v>
      </c>
      <c r="I25" s="8">
        <v>12430190</v>
      </c>
      <c r="J25" s="8">
        <v>39520302</v>
      </c>
      <c r="K25" s="8">
        <v>15822000</v>
      </c>
      <c r="L25" s="8">
        <v>15267589</v>
      </c>
      <c r="M25" s="8">
        <v>14223274</v>
      </c>
      <c r="N25" s="8">
        <v>45312863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84833165</v>
      </c>
      <c r="X25" s="8">
        <v>75856980</v>
      </c>
      <c r="Y25" s="8">
        <v>8976185</v>
      </c>
      <c r="Z25" s="2">
        <v>11.83</v>
      </c>
      <c r="AA25" s="6">
        <v>151713746</v>
      </c>
    </row>
    <row r="26" spans="1:27" ht="13.5">
      <c r="A26" s="25" t="s">
        <v>52</v>
      </c>
      <c r="B26" s="24"/>
      <c r="C26" s="6">
        <v>14118777</v>
      </c>
      <c r="D26" s="6">
        <v>0</v>
      </c>
      <c r="E26" s="7">
        <v>17778963</v>
      </c>
      <c r="F26" s="8">
        <v>17778963</v>
      </c>
      <c r="G26" s="8">
        <v>1153135</v>
      </c>
      <c r="H26" s="8">
        <v>1153135</v>
      </c>
      <c r="I26" s="8">
        <v>1184721</v>
      </c>
      <c r="J26" s="8">
        <v>3490991</v>
      </c>
      <c r="K26" s="8">
        <v>1157000</v>
      </c>
      <c r="L26" s="8">
        <v>1191180</v>
      </c>
      <c r="M26" s="8">
        <v>1213786</v>
      </c>
      <c r="N26" s="8">
        <v>3561966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7052957</v>
      </c>
      <c r="X26" s="8">
        <v>8889480</v>
      </c>
      <c r="Y26" s="8">
        <v>-1836523</v>
      </c>
      <c r="Z26" s="2">
        <v>-20.66</v>
      </c>
      <c r="AA26" s="6">
        <v>17778963</v>
      </c>
    </row>
    <row r="27" spans="1:27" ht="13.5">
      <c r="A27" s="25" t="s">
        <v>53</v>
      </c>
      <c r="B27" s="24"/>
      <c r="C27" s="6">
        <v>1911210</v>
      </c>
      <c r="D27" s="6">
        <v>0</v>
      </c>
      <c r="E27" s="7">
        <v>6999985</v>
      </c>
      <c r="F27" s="8">
        <v>6999985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3500000</v>
      </c>
      <c r="N27" s="8">
        <v>3500000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3500000</v>
      </c>
      <c r="X27" s="8">
        <v>3499980</v>
      </c>
      <c r="Y27" s="8">
        <v>20</v>
      </c>
      <c r="Z27" s="2">
        <v>0</v>
      </c>
      <c r="AA27" s="6">
        <v>6999985</v>
      </c>
    </row>
    <row r="28" spans="1:27" ht="13.5">
      <c r="A28" s="25" t="s">
        <v>54</v>
      </c>
      <c r="B28" s="24"/>
      <c r="C28" s="6">
        <v>37277779</v>
      </c>
      <c r="D28" s="6">
        <v>0</v>
      </c>
      <c r="E28" s="7">
        <v>47659905</v>
      </c>
      <c r="F28" s="8">
        <v>47659905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23830000</v>
      </c>
      <c r="N28" s="8">
        <v>23830000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23830000</v>
      </c>
      <c r="X28" s="8">
        <v>23830020</v>
      </c>
      <c r="Y28" s="8">
        <v>-20</v>
      </c>
      <c r="Z28" s="2">
        <v>0</v>
      </c>
      <c r="AA28" s="6">
        <v>47659905</v>
      </c>
    </row>
    <row r="29" spans="1:27" ht="13.5">
      <c r="A29" s="25" t="s">
        <v>55</v>
      </c>
      <c r="B29" s="24"/>
      <c r="C29" s="6">
        <v>4869501</v>
      </c>
      <c r="D29" s="6">
        <v>0</v>
      </c>
      <c r="E29" s="7">
        <v>1001998</v>
      </c>
      <c r="F29" s="8">
        <v>1001998</v>
      </c>
      <c r="G29" s="8">
        <v>566365</v>
      </c>
      <c r="H29" s="8">
        <v>569754</v>
      </c>
      <c r="I29" s="8">
        <v>543261</v>
      </c>
      <c r="J29" s="8">
        <v>1679380</v>
      </c>
      <c r="K29" s="8">
        <v>1369000</v>
      </c>
      <c r="L29" s="8">
        <v>1513626</v>
      </c>
      <c r="M29" s="8">
        <v>528907</v>
      </c>
      <c r="N29" s="8">
        <v>3411533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5090913</v>
      </c>
      <c r="X29" s="8">
        <v>501000</v>
      </c>
      <c r="Y29" s="8">
        <v>4589913</v>
      </c>
      <c r="Z29" s="2">
        <v>916.15</v>
      </c>
      <c r="AA29" s="6">
        <v>1001998</v>
      </c>
    </row>
    <row r="30" spans="1:27" ht="13.5">
      <c r="A30" s="25" t="s">
        <v>56</v>
      </c>
      <c r="B30" s="24"/>
      <c r="C30" s="6">
        <v>168853164</v>
      </c>
      <c r="D30" s="6">
        <v>0</v>
      </c>
      <c r="E30" s="7">
        <v>173221000</v>
      </c>
      <c r="F30" s="8">
        <v>173221000</v>
      </c>
      <c r="G30" s="8">
        <v>0</v>
      </c>
      <c r="H30" s="8">
        <v>14965</v>
      </c>
      <c r="I30" s="8">
        <v>101055</v>
      </c>
      <c r="J30" s="8">
        <v>116020</v>
      </c>
      <c r="K30" s="8">
        <v>13096000</v>
      </c>
      <c r="L30" s="8">
        <v>14040541</v>
      </c>
      <c r="M30" s="8">
        <v>13052829</v>
      </c>
      <c r="N30" s="8">
        <v>40189370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40305390</v>
      </c>
      <c r="X30" s="8">
        <v>86610000</v>
      </c>
      <c r="Y30" s="8">
        <v>-46304610</v>
      </c>
      <c r="Z30" s="2">
        <v>-53.46</v>
      </c>
      <c r="AA30" s="6">
        <v>173221000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16197967</v>
      </c>
      <c r="F31" s="8">
        <v>16197967</v>
      </c>
      <c r="G31" s="8">
        <v>299640</v>
      </c>
      <c r="H31" s="8">
        <v>889000</v>
      </c>
      <c r="I31" s="8">
        <v>106699</v>
      </c>
      <c r="J31" s="8">
        <v>1295339</v>
      </c>
      <c r="K31" s="8">
        <v>933000</v>
      </c>
      <c r="L31" s="8">
        <v>1203768</v>
      </c>
      <c r="M31" s="8">
        <v>1772593</v>
      </c>
      <c r="N31" s="8">
        <v>3909361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5204700</v>
      </c>
      <c r="X31" s="8">
        <v>8098980</v>
      </c>
      <c r="Y31" s="8">
        <v>-2894280</v>
      </c>
      <c r="Z31" s="2">
        <v>-35.74</v>
      </c>
      <c r="AA31" s="6">
        <v>16197967</v>
      </c>
    </row>
    <row r="32" spans="1:27" ht="13.5">
      <c r="A32" s="25" t="s">
        <v>58</v>
      </c>
      <c r="B32" s="24"/>
      <c r="C32" s="6">
        <v>58944584</v>
      </c>
      <c r="D32" s="6">
        <v>0</v>
      </c>
      <c r="E32" s="7">
        <v>29999985</v>
      </c>
      <c r="F32" s="8">
        <v>29999985</v>
      </c>
      <c r="G32" s="8">
        <v>2619372</v>
      </c>
      <c r="H32" s="8">
        <v>2699807</v>
      </c>
      <c r="I32" s="8">
        <v>53782</v>
      </c>
      <c r="J32" s="8">
        <v>5372961</v>
      </c>
      <c r="K32" s="8">
        <v>4990000</v>
      </c>
      <c r="L32" s="8">
        <v>0</v>
      </c>
      <c r="M32" s="8">
        <v>3232537</v>
      </c>
      <c r="N32" s="8">
        <v>8222537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13595498</v>
      </c>
      <c r="X32" s="8">
        <v>15000000</v>
      </c>
      <c r="Y32" s="8">
        <v>-1404502</v>
      </c>
      <c r="Z32" s="2">
        <v>-9.36</v>
      </c>
      <c r="AA32" s="6">
        <v>29999985</v>
      </c>
    </row>
    <row r="33" spans="1:27" ht="13.5">
      <c r="A33" s="25" t="s">
        <v>59</v>
      </c>
      <c r="B33" s="24"/>
      <c r="C33" s="6">
        <v>30899337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384236</v>
      </c>
      <c r="M33" s="8">
        <v>183800</v>
      </c>
      <c r="N33" s="8">
        <v>568036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568036</v>
      </c>
      <c r="X33" s="8"/>
      <c r="Y33" s="8">
        <v>568036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37113524</v>
      </c>
      <c r="D34" s="6">
        <v>0</v>
      </c>
      <c r="E34" s="7">
        <v>55340935</v>
      </c>
      <c r="F34" s="8">
        <v>55340935</v>
      </c>
      <c r="G34" s="8">
        <v>1556368</v>
      </c>
      <c r="H34" s="8">
        <v>2823554</v>
      </c>
      <c r="I34" s="8">
        <v>1857135</v>
      </c>
      <c r="J34" s="8">
        <v>6237057</v>
      </c>
      <c r="K34" s="8">
        <v>3116000</v>
      </c>
      <c r="L34" s="8">
        <v>2507803</v>
      </c>
      <c r="M34" s="8">
        <v>3425854</v>
      </c>
      <c r="N34" s="8">
        <v>9049657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15286714</v>
      </c>
      <c r="X34" s="8">
        <v>27670500</v>
      </c>
      <c r="Y34" s="8">
        <v>-12383786</v>
      </c>
      <c r="Z34" s="2">
        <v>-44.75</v>
      </c>
      <c r="AA34" s="6">
        <v>55340935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523537673</v>
      </c>
      <c r="D36" s="33">
        <f>SUM(D25:D35)</f>
        <v>0</v>
      </c>
      <c r="E36" s="34">
        <f t="shared" si="1"/>
        <v>499914484</v>
      </c>
      <c r="F36" s="35">
        <f t="shared" si="1"/>
        <v>499914484</v>
      </c>
      <c r="G36" s="35">
        <f t="shared" si="1"/>
        <v>19357207</v>
      </c>
      <c r="H36" s="35">
        <f t="shared" si="1"/>
        <v>22078000</v>
      </c>
      <c r="I36" s="35">
        <f t="shared" si="1"/>
        <v>16276843</v>
      </c>
      <c r="J36" s="35">
        <f t="shared" si="1"/>
        <v>57712050</v>
      </c>
      <c r="K36" s="35">
        <f t="shared" si="1"/>
        <v>40483000</v>
      </c>
      <c r="L36" s="35">
        <f t="shared" si="1"/>
        <v>36108743</v>
      </c>
      <c r="M36" s="35">
        <f t="shared" si="1"/>
        <v>64963580</v>
      </c>
      <c r="N36" s="35">
        <f t="shared" si="1"/>
        <v>141555323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199267373</v>
      </c>
      <c r="X36" s="35">
        <f t="shared" si="1"/>
        <v>249956940</v>
      </c>
      <c r="Y36" s="35">
        <f t="shared" si="1"/>
        <v>-50689567</v>
      </c>
      <c r="Z36" s="36">
        <f>+IF(X36&lt;&gt;0,+(Y36/X36)*100,0)</f>
        <v>-20.279319710026854</v>
      </c>
      <c r="AA36" s="33">
        <f>SUM(AA25:AA35)</f>
        <v>499914484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-12625793</v>
      </c>
      <c r="D38" s="46">
        <f>+D22-D36</f>
        <v>0</v>
      </c>
      <c r="E38" s="47">
        <f t="shared" si="2"/>
        <v>16248086</v>
      </c>
      <c r="F38" s="48">
        <f t="shared" si="2"/>
        <v>16248086</v>
      </c>
      <c r="G38" s="48">
        <f t="shared" si="2"/>
        <v>105276793</v>
      </c>
      <c r="H38" s="48">
        <f t="shared" si="2"/>
        <v>17968222</v>
      </c>
      <c r="I38" s="48">
        <f t="shared" si="2"/>
        <v>12239914</v>
      </c>
      <c r="J38" s="48">
        <f t="shared" si="2"/>
        <v>135484929</v>
      </c>
      <c r="K38" s="48">
        <f t="shared" si="2"/>
        <v>-12362000</v>
      </c>
      <c r="L38" s="48">
        <f t="shared" si="2"/>
        <v>-6853286</v>
      </c>
      <c r="M38" s="48">
        <f t="shared" si="2"/>
        <v>6187987</v>
      </c>
      <c r="N38" s="48">
        <f t="shared" si="2"/>
        <v>-13027299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122457630</v>
      </c>
      <c r="X38" s="48">
        <f>IF(F22=F36,0,X22-X36)</f>
        <v>37119220</v>
      </c>
      <c r="Y38" s="48">
        <f t="shared" si="2"/>
        <v>85338410</v>
      </c>
      <c r="Z38" s="49">
        <f>+IF(X38&lt;&gt;0,+(Y38/X38)*100,0)</f>
        <v>229.90356478395827</v>
      </c>
      <c r="AA38" s="46">
        <f>+AA22-AA36</f>
        <v>16248086</v>
      </c>
    </row>
    <row r="39" spans="1:27" ht="13.5">
      <c r="A39" s="23" t="s">
        <v>64</v>
      </c>
      <c r="B39" s="29"/>
      <c r="C39" s="6">
        <v>53726000</v>
      </c>
      <c r="D39" s="6">
        <v>0</v>
      </c>
      <c r="E39" s="7">
        <v>50949000</v>
      </c>
      <c r="F39" s="8">
        <v>50949000</v>
      </c>
      <c r="G39" s="8">
        <v>11000000</v>
      </c>
      <c r="H39" s="8">
        <v>0</v>
      </c>
      <c r="I39" s="8">
        <v>0</v>
      </c>
      <c r="J39" s="8">
        <v>11000000</v>
      </c>
      <c r="K39" s="8">
        <v>9000000</v>
      </c>
      <c r="L39" s="8">
        <v>0</v>
      </c>
      <c r="M39" s="8">
        <v>11000000</v>
      </c>
      <c r="N39" s="8">
        <v>20000000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31000000</v>
      </c>
      <c r="X39" s="8">
        <v>33966000</v>
      </c>
      <c r="Y39" s="8">
        <v>-2966000</v>
      </c>
      <c r="Z39" s="2">
        <v>-8.73</v>
      </c>
      <c r="AA39" s="6">
        <v>50949000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41100207</v>
      </c>
      <c r="D42" s="55">
        <f>SUM(D38:D41)</f>
        <v>0</v>
      </c>
      <c r="E42" s="56">
        <f t="shared" si="3"/>
        <v>67197086</v>
      </c>
      <c r="F42" s="57">
        <f t="shared" si="3"/>
        <v>67197086</v>
      </c>
      <c r="G42" s="57">
        <f t="shared" si="3"/>
        <v>116276793</v>
      </c>
      <c r="H42" s="57">
        <f t="shared" si="3"/>
        <v>17968222</v>
      </c>
      <c r="I42" s="57">
        <f t="shared" si="3"/>
        <v>12239914</v>
      </c>
      <c r="J42" s="57">
        <f t="shared" si="3"/>
        <v>146484929</v>
      </c>
      <c r="K42" s="57">
        <f t="shared" si="3"/>
        <v>-3362000</v>
      </c>
      <c r="L42" s="57">
        <f t="shared" si="3"/>
        <v>-6853286</v>
      </c>
      <c r="M42" s="57">
        <f t="shared" si="3"/>
        <v>17187987</v>
      </c>
      <c r="N42" s="57">
        <f t="shared" si="3"/>
        <v>6972701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153457630</v>
      </c>
      <c r="X42" s="57">
        <f t="shared" si="3"/>
        <v>71085220</v>
      </c>
      <c r="Y42" s="57">
        <f t="shared" si="3"/>
        <v>82372410</v>
      </c>
      <c r="Z42" s="58">
        <f>+IF(X42&lt;&gt;0,+(Y42/X42)*100,0)</f>
        <v>115.8783921608458</v>
      </c>
      <c r="AA42" s="55">
        <f>SUM(AA38:AA41)</f>
        <v>67197086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41100207</v>
      </c>
      <c r="D44" s="63">
        <f>+D42-D43</f>
        <v>0</v>
      </c>
      <c r="E44" s="64">
        <f t="shared" si="4"/>
        <v>67197086</v>
      </c>
      <c r="F44" s="65">
        <f t="shared" si="4"/>
        <v>67197086</v>
      </c>
      <c r="G44" s="65">
        <f t="shared" si="4"/>
        <v>116276793</v>
      </c>
      <c r="H44" s="65">
        <f t="shared" si="4"/>
        <v>17968222</v>
      </c>
      <c r="I44" s="65">
        <f t="shared" si="4"/>
        <v>12239914</v>
      </c>
      <c r="J44" s="65">
        <f t="shared" si="4"/>
        <v>146484929</v>
      </c>
      <c r="K44" s="65">
        <f t="shared" si="4"/>
        <v>-3362000</v>
      </c>
      <c r="L44" s="65">
        <f t="shared" si="4"/>
        <v>-6853286</v>
      </c>
      <c r="M44" s="65">
        <f t="shared" si="4"/>
        <v>17187987</v>
      </c>
      <c r="N44" s="65">
        <f t="shared" si="4"/>
        <v>6972701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153457630</v>
      </c>
      <c r="X44" s="65">
        <f t="shared" si="4"/>
        <v>71085220</v>
      </c>
      <c r="Y44" s="65">
        <f t="shared" si="4"/>
        <v>82372410</v>
      </c>
      <c r="Z44" s="66">
        <f>+IF(X44&lt;&gt;0,+(Y44/X44)*100,0)</f>
        <v>115.8783921608458</v>
      </c>
      <c r="AA44" s="63">
        <f>+AA42-AA43</f>
        <v>67197086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41100207</v>
      </c>
      <c r="D46" s="55">
        <f>SUM(D44:D45)</f>
        <v>0</v>
      </c>
      <c r="E46" s="56">
        <f t="shared" si="5"/>
        <v>67197086</v>
      </c>
      <c r="F46" s="57">
        <f t="shared" si="5"/>
        <v>67197086</v>
      </c>
      <c r="G46" s="57">
        <f t="shared" si="5"/>
        <v>116276793</v>
      </c>
      <c r="H46" s="57">
        <f t="shared" si="5"/>
        <v>17968222</v>
      </c>
      <c r="I46" s="57">
        <f t="shared" si="5"/>
        <v>12239914</v>
      </c>
      <c r="J46" s="57">
        <f t="shared" si="5"/>
        <v>146484929</v>
      </c>
      <c r="K46" s="57">
        <f t="shared" si="5"/>
        <v>-3362000</v>
      </c>
      <c r="L46" s="57">
        <f t="shared" si="5"/>
        <v>-6853286</v>
      </c>
      <c r="M46" s="57">
        <f t="shared" si="5"/>
        <v>17187987</v>
      </c>
      <c r="N46" s="57">
        <f t="shared" si="5"/>
        <v>6972701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153457630</v>
      </c>
      <c r="X46" s="57">
        <f t="shared" si="5"/>
        <v>71085220</v>
      </c>
      <c r="Y46" s="57">
        <f t="shared" si="5"/>
        <v>82372410</v>
      </c>
      <c r="Z46" s="58">
        <f>+IF(X46&lt;&gt;0,+(Y46/X46)*100,0)</f>
        <v>115.8783921608458</v>
      </c>
      <c r="AA46" s="55">
        <f>SUM(AA44:AA45)</f>
        <v>67197086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41100207</v>
      </c>
      <c r="D48" s="71">
        <f>SUM(D46:D47)</f>
        <v>0</v>
      </c>
      <c r="E48" s="72">
        <f t="shared" si="6"/>
        <v>67197086</v>
      </c>
      <c r="F48" s="73">
        <f t="shared" si="6"/>
        <v>67197086</v>
      </c>
      <c r="G48" s="73">
        <f t="shared" si="6"/>
        <v>116276793</v>
      </c>
      <c r="H48" s="74">
        <f t="shared" si="6"/>
        <v>17968222</v>
      </c>
      <c r="I48" s="74">
        <f t="shared" si="6"/>
        <v>12239914</v>
      </c>
      <c r="J48" s="74">
        <f t="shared" si="6"/>
        <v>146484929</v>
      </c>
      <c r="K48" s="74">
        <f t="shared" si="6"/>
        <v>-3362000</v>
      </c>
      <c r="L48" s="74">
        <f t="shared" si="6"/>
        <v>-6853286</v>
      </c>
      <c r="M48" s="73">
        <f t="shared" si="6"/>
        <v>17187987</v>
      </c>
      <c r="N48" s="73">
        <f t="shared" si="6"/>
        <v>6972701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153457630</v>
      </c>
      <c r="X48" s="74">
        <f t="shared" si="6"/>
        <v>71085220</v>
      </c>
      <c r="Y48" s="74">
        <f t="shared" si="6"/>
        <v>82372410</v>
      </c>
      <c r="Z48" s="75">
        <f>+IF(X48&lt;&gt;0,+(Y48/X48)*100,0)</f>
        <v>115.8783921608458</v>
      </c>
      <c r="AA48" s="76">
        <f>SUM(AA46:AA47)</f>
        <v>67197086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174536032</v>
      </c>
      <c r="D5" s="6">
        <v>0</v>
      </c>
      <c r="E5" s="7">
        <v>190239331</v>
      </c>
      <c r="F5" s="8">
        <v>190239331</v>
      </c>
      <c r="G5" s="8">
        <v>18121890</v>
      </c>
      <c r="H5" s="8">
        <v>18903063</v>
      </c>
      <c r="I5" s="8">
        <v>23809312</v>
      </c>
      <c r="J5" s="8">
        <v>60834265</v>
      </c>
      <c r="K5" s="8">
        <v>18734205</v>
      </c>
      <c r="L5" s="8">
        <v>16982006</v>
      </c>
      <c r="M5" s="8">
        <v>17440862</v>
      </c>
      <c r="N5" s="8">
        <v>53157073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113991338</v>
      </c>
      <c r="X5" s="8">
        <v>87692000</v>
      </c>
      <c r="Y5" s="8">
        <v>26299338</v>
      </c>
      <c r="Z5" s="2">
        <v>29.99</v>
      </c>
      <c r="AA5" s="6">
        <v>190239331</v>
      </c>
    </row>
    <row r="6" spans="1:27" ht="13.5">
      <c r="A6" s="23" t="s">
        <v>33</v>
      </c>
      <c r="B6" s="24"/>
      <c r="C6" s="6">
        <v>18726756</v>
      </c>
      <c r="D6" s="6">
        <v>0</v>
      </c>
      <c r="E6" s="7">
        <v>0</v>
      </c>
      <c r="F6" s="8">
        <v>0</v>
      </c>
      <c r="G6" s="8">
        <v>1739296</v>
      </c>
      <c r="H6" s="8">
        <v>0</v>
      </c>
      <c r="I6" s="8">
        <v>0</v>
      </c>
      <c r="J6" s="8">
        <v>1739296</v>
      </c>
      <c r="K6" s="8">
        <v>0</v>
      </c>
      <c r="L6" s="8">
        <v>0</v>
      </c>
      <c r="M6" s="8">
        <v>-1739296</v>
      </c>
      <c r="N6" s="8">
        <v>-1739296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331182727</v>
      </c>
      <c r="F7" s="8">
        <v>331182727</v>
      </c>
      <c r="G7" s="8">
        <v>40725624</v>
      </c>
      <c r="H7" s="8">
        <v>44924332</v>
      </c>
      <c r="I7" s="8">
        <v>33821951</v>
      </c>
      <c r="J7" s="8">
        <v>119471907</v>
      </c>
      <c r="K7" s="8">
        <v>33774405</v>
      </c>
      <c r="L7" s="8">
        <v>-4511807</v>
      </c>
      <c r="M7" s="8">
        <v>31129624</v>
      </c>
      <c r="N7" s="8">
        <v>60392222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179864129</v>
      </c>
      <c r="X7" s="8">
        <v>155640000</v>
      </c>
      <c r="Y7" s="8">
        <v>24224129</v>
      </c>
      <c r="Z7" s="2">
        <v>15.56</v>
      </c>
      <c r="AA7" s="6">
        <v>331182727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21841739</v>
      </c>
      <c r="F10" s="26">
        <v>21841739</v>
      </c>
      <c r="G10" s="26">
        <v>2461064</v>
      </c>
      <c r="H10" s="26">
        <v>2543034</v>
      </c>
      <c r="I10" s="26">
        <v>2854054</v>
      </c>
      <c r="J10" s="26">
        <v>7858152</v>
      </c>
      <c r="K10" s="26">
        <v>2434118</v>
      </c>
      <c r="L10" s="26">
        <v>2706898</v>
      </c>
      <c r="M10" s="26">
        <v>2953606</v>
      </c>
      <c r="N10" s="26">
        <v>8094622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15952774</v>
      </c>
      <c r="X10" s="26">
        <v>10136000</v>
      </c>
      <c r="Y10" s="26">
        <v>5816774</v>
      </c>
      <c r="Z10" s="27">
        <v>57.39</v>
      </c>
      <c r="AA10" s="28">
        <v>21841739</v>
      </c>
    </row>
    <row r="11" spans="1:27" ht="13.5">
      <c r="A11" s="25" t="s">
        <v>38</v>
      </c>
      <c r="B11" s="29"/>
      <c r="C11" s="6">
        <v>332059519</v>
      </c>
      <c r="D11" s="6">
        <v>0</v>
      </c>
      <c r="E11" s="7">
        <v>0</v>
      </c>
      <c r="F11" s="8">
        <v>0</v>
      </c>
      <c r="G11" s="8">
        <v>0</v>
      </c>
      <c r="H11" s="8">
        <v>31971</v>
      </c>
      <c r="I11" s="8">
        <v>-3183</v>
      </c>
      <c r="J11" s="8">
        <v>28788</v>
      </c>
      <c r="K11" s="8">
        <v>85063</v>
      </c>
      <c r="L11" s="8">
        <v>91583</v>
      </c>
      <c r="M11" s="8">
        <v>35447</v>
      </c>
      <c r="N11" s="8">
        <v>212093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240881</v>
      </c>
      <c r="X11" s="8"/>
      <c r="Y11" s="8">
        <v>240881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2979758</v>
      </c>
      <c r="D12" s="6">
        <v>0</v>
      </c>
      <c r="E12" s="7">
        <v>3182462</v>
      </c>
      <c r="F12" s="8">
        <v>3182462</v>
      </c>
      <c r="G12" s="8">
        <v>337719</v>
      </c>
      <c r="H12" s="8">
        <v>189879</v>
      </c>
      <c r="I12" s="8">
        <v>177984</v>
      </c>
      <c r="J12" s="8">
        <v>705582</v>
      </c>
      <c r="K12" s="8">
        <v>204559</v>
      </c>
      <c r="L12" s="8">
        <v>219397</v>
      </c>
      <c r="M12" s="8">
        <v>184718</v>
      </c>
      <c r="N12" s="8">
        <v>608674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1314256</v>
      </c>
      <c r="X12" s="8">
        <v>1590000</v>
      </c>
      <c r="Y12" s="8">
        <v>-275744</v>
      </c>
      <c r="Z12" s="2">
        <v>-17.34</v>
      </c>
      <c r="AA12" s="6">
        <v>3182462</v>
      </c>
    </row>
    <row r="13" spans="1:27" ht="13.5">
      <c r="A13" s="23" t="s">
        <v>40</v>
      </c>
      <c r="B13" s="29"/>
      <c r="C13" s="6">
        <v>15236453</v>
      </c>
      <c r="D13" s="6">
        <v>0</v>
      </c>
      <c r="E13" s="7">
        <v>12520900</v>
      </c>
      <c r="F13" s="8">
        <v>12520900</v>
      </c>
      <c r="G13" s="8">
        <v>1603940</v>
      </c>
      <c r="H13" s="8">
        <v>1213074</v>
      </c>
      <c r="I13" s="8">
        <v>1125357</v>
      </c>
      <c r="J13" s="8">
        <v>3942371</v>
      </c>
      <c r="K13" s="8">
        <v>1286523</v>
      </c>
      <c r="L13" s="8">
        <v>943993</v>
      </c>
      <c r="M13" s="8">
        <v>760644</v>
      </c>
      <c r="N13" s="8">
        <v>2991160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6933531</v>
      </c>
      <c r="X13" s="8">
        <v>6258000</v>
      </c>
      <c r="Y13" s="8">
        <v>675531</v>
      </c>
      <c r="Z13" s="2">
        <v>10.79</v>
      </c>
      <c r="AA13" s="6">
        <v>12520900</v>
      </c>
    </row>
    <row r="14" spans="1:27" ht="13.5">
      <c r="A14" s="23" t="s">
        <v>41</v>
      </c>
      <c r="B14" s="29"/>
      <c r="C14" s="6">
        <v>4647466</v>
      </c>
      <c r="D14" s="6">
        <v>0</v>
      </c>
      <c r="E14" s="7">
        <v>4560908</v>
      </c>
      <c r="F14" s="8">
        <v>4560908</v>
      </c>
      <c r="G14" s="8">
        <v>482416</v>
      </c>
      <c r="H14" s="8">
        <v>494000</v>
      </c>
      <c r="I14" s="8">
        <v>499454</v>
      </c>
      <c r="J14" s="8">
        <v>1475870</v>
      </c>
      <c r="K14" s="8">
        <v>485053</v>
      </c>
      <c r="L14" s="8">
        <v>505771</v>
      </c>
      <c r="M14" s="8">
        <v>-73526</v>
      </c>
      <c r="N14" s="8">
        <v>917298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2393168</v>
      </c>
      <c r="X14" s="8">
        <v>2280000</v>
      </c>
      <c r="Y14" s="8">
        <v>113168</v>
      </c>
      <c r="Z14" s="2">
        <v>4.96</v>
      </c>
      <c r="AA14" s="6">
        <v>4560908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9895140</v>
      </c>
      <c r="D16" s="6">
        <v>0</v>
      </c>
      <c r="E16" s="7">
        <v>31582686</v>
      </c>
      <c r="F16" s="8">
        <v>31582686</v>
      </c>
      <c r="G16" s="8">
        <v>400943</v>
      </c>
      <c r="H16" s="8">
        <v>2165240</v>
      </c>
      <c r="I16" s="8">
        <v>2158828</v>
      </c>
      <c r="J16" s="8">
        <v>4725011</v>
      </c>
      <c r="K16" s="8">
        <v>5247605</v>
      </c>
      <c r="L16" s="8">
        <v>2206759</v>
      </c>
      <c r="M16" s="8">
        <v>2470665</v>
      </c>
      <c r="N16" s="8">
        <v>9925029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14650040</v>
      </c>
      <c r="X16" s="8">
        <v>17524000</v>
      </c>
      <c r="Y16" s="8">
        <v>-2873960</v>
      </c>
      <c r="Z16" s="2">
        <v>-16.4</v>
      </c>
      <c r="AA16" s="6">
        <v>31582686</v>
      </c>
    </row>
    <row r="17" spans="1:27" ht="13.5">
      <c r="A17" s="23" t="s">
        <v>44</v>
      </c>
      <c r="B17" s="29"/>
      <c r="C17" s="6">
        <v>5544282</v>
      </c>
      <c r="D17" s="6">
        <v>0</v>
      </c>
      <c r="E17" s="7">
        <v>0</v>
      </c>
      <c r="F17" s="8">
        <v>0</v>
      </c>
      <c r="G17" s="8">
        <v>379889</v>
      </c>
      <c r="H17" s="8">
        <v>401191</v>
      </c>
      <c r="I17" s="8">
        <v>397620</v>
      </c>
      <c r="J17" s="8">
        <v>1178700</v>
      </c>
      <c r="K17" s="8">
        <v>412974</v>
      </c>
      <c r="L17" s="8">
        <v>506231</v>
      </c>
      <c r="M17" s="8">
        <v>387075</v>
      </c>
      <c r="N17" s="8">
        <v>1306280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2484980</v>
      </c>
      <c r="X17" s="8"/>
      <c r="Y17" s="8">
        <v>2484980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5144675</v>
      </c>
      <c r="F18" s="8">
        <v>5144675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2890000</v>
      </c>
      <c r="Y18" s="8">
        <v>-2890000</v>
      </c>
      <c r="Z18" s="2">
        <v>-100</v>
      </c>
      <c r="AA18" s="6">
        <v>5144675</v>
      </c>
    </row>
    <row r="19" spans="1:27" ht="13.5">
      <c r="A19" s="23" t="s">
        <v>46</v>
      </c>
      <c r="B19" s="29"/>
      <c r="C19" s="6">
        <v>211757253</v>
      </c>
      <c r="D19" s="6">
        <v>0</v>
      </c>
      <c r="E19" s="7">
        <v>229308000</v>
      </c>
      <c r="F19" s="8">
        <v>229308000</v>
      </c>
      <c r="G19" s="8">
        <v>0</v>
      </c>
      <c r="H19" s="8">
        <v>86111000</v>
      </c>
      <c r="I19" s="8">
        <v>0</v>
      </c>
      <c r="J19" s="8">
        <v>86111000</v>
      </c>
      <c r="K19" s="8">
        <v>0</v>
      </c>
      <c r="L19" s="8">
        <v>0</v>
      </c>
      <c r="M19" s="8">
        <v>68888000</v>
      </c>
      <c r="N19" s="8">
        <v>68888000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154999000</v>
      </c>
      <c r="X19" s="8">
        <v>114654000</v>
      </c>
      <c r="Y19" s="8">
        <v>40345000</v>
      </c>
      <c r="Z19" s="2">
        <v>35.19</v>
      </c>
      <c r="AA19" s="6">
        <v>229308000</v>
      </c>
    </row>
    <row r="20" spans="1:27" ht="13.5">
      <c r="A20" s="23" t="s">
        <v>47</v>
      </c>
      <c r="B20" s="29"/>
      <c r="C20" s="6">
        <v>5363872</v>
      </c>
      <c r="D20" s="6">
        <v>0</v>
      </c>
      <c r="E20" s="7">
        <v>2756420</v>
      </c>
      <c r="F20" s="26">
        <v>2756420</v>
      </c>
      <c r="G20" s="26">
        <v>227855</v>
      </c>
      <c r="H20" s="26">
        <v>186716</v>
      </c>
      <c r="I20" s="26">
        <v>301937</v>
      </c>
      <c r="J20" s="26">
        <v>716508</v>
      </c>
      <c r="K20" s="26">
        <v>260321</v>
      </c>
      <c r="L20" s="26">
        <v>342584</v>
      </c>
      <c r="M20" s="26">
        <v>1935516</v>
      </c>
      <c r="N20" s="26">
        <v>2538421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3254929</v>
      </c>
      <c r="X20" s="26">
        <v>1374000</v>
      </c>
      <c r="Y20" s="26">
        <v>1880929</v>
      </c>
      <c r="Z20" s="27">
        <v>136.89</v>
      </c>
      <c r="AA20" s="28">
        <v>2756420</v>
      </c>
    </row>
    <row r="21" spans="1:27" ht="13.5">
      <c r="A21" s="23" t="s">
        <v>48</v>
      </c>
      <c r="B21" s="29"/>
      <c r="C21" s="6">
        <v>87244022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867990553</v>
      </c>
      <c r="D22" s="33">
        <f>SUM(D5:D21)</f>
        <v>0</v>
      </c>
      <c r="E22" s="34">
        <f t="shared" si="0"/>
        <v>832319848</v>
      </c>
      <c r="F22" s="35">
        <f t="shared" si="0"/>
        <v>832319848</v>
      </c>
      <c r="G22" s="35">
        <f t="shared" si="0"/>
        <v>66480636</v>
      </c>
      <c r="H22" s="35">
        <f t="shared" si="0"/>
        <v>157163500</v>
      </c>
      <c r="I22" s="35">
        <f t="shared" si="0"/>
        <v>65143314</v>
      </c>
      <c r="J22" s="35">
        <f t="shared" si="0"/>
        <v>288787450</v>
      </c>
      <c r="K22" s="35">
        <f t="shared" si="0"/>
        <v>62924826</v>
      </c>
      <c r="L22" s="35">
        <f t="shared" si="0"/>
        <v>19993415</v>
      </c>
      <c r="M22" s="35">
        <f t="shared" si="0"/>
        <v>124373335</v>
      </c>
      <c r="N22" s="35">
        <f t="shared" si="0"/>
        <v>207291576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496079026</v>
      </c>
      <c r="X22" s="35">
        <f t="shared" si="0"/>
        <v>400038000</v>
      </c>
      <c r="Y22" s="35">
        <f t="shared" si="0"/>
        <v>96041026</v>
      </c>
      <c r="Z22" s="36">
        <f>+IF(X22&lt;&gt;0,+(Y22/X22)*100,0)</f>
        <v>24.00797574230448</v>
      </c>
      <c r="AA22" s="33">
        <f>SUM(AA5:AA21)</f>
        <v>832319848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259032032</v>
      </c>
      <c r="D25" s="6">
        <v>0</v>
      </c>
      <c r="E25" s="7">
        <v>332550144</v>
      </c>
      <c r="F25" s="8">
        <v>332550144</v>
      </c>
      <c r="G25" s="8">
        <v>23107064</v>
      </c>
      <c r="H25" s="8">
        <v>25289001</v>
      </c>
      <c r="I25" s="8">
        <v>23088163</v>
      </c>
      <c r="J25" s="8">
        <v>71484228</v>
      </c>
      <c r="K25" s="8">
        <v>24602961</v>
      </c>
      <c r="L25" s="8">
        <v>23352670</v>
      </c>
      <c r="M25" s="8">
        <v>24937547</v>
      </c>
      <c r="N25" s="8">
        <v>72893178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144377406</v>
      </c>
      <c r="X25" s="8">
        <v>147882000</v>
      </c>
      <c r="Y25" s="8">
        <v>-3504594</v>
      </c>
      <c r="Z25" s="2">
        <v>-2.37</v>
      </c>
      <c r="AA25" s="6">
        <v>332550144</v>
      </c>
    </row>
    <row r="26" spans="1:27" ht="13.5">
      <c r="A26" s="25" t="s">
        <v>52</v>
      </c>
      <c r="B26" s="24"/>
      <c r="C26" s="6">
        <v>24350926</v>
      </c>
      <c r="D26" s="6">
        <v>0</v>
      </c>
      <c r="E26" s="7">
        <v>26460396</v>
      </c>
      <c r="F26" s="8">
        <v>26460396</v>
      </c>
      <c r="G26" s="8">
        <v>2037506</v>
      </c>
      <c r="H26" s="8">
        <v>2034989</v>
      </c>
      <c r="I26" s="8">
        <v>2038596</v>
      </c>
      <c r="J26" s="8">
        <v>6111091</v>
      </c>
      <c r="K26" s="8">
        <v>2015197</v>
      </c>
      <c r="L26" s="8">
        <v>2009794</v>
      </c>
      <c r="M26" s="8">
        <v>2009794</v>
      </c>
      <c r="N26" s="8">
        <v>6034785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12145876</v>
      </c>
      <c r="X26" s="8">
        <v>13182000</v>
      </c>
      <c r="Y26" s="8">
        <v>-1036124</v>
      </c>
      <c r="Z26" s="2">
        <v>-7.86</v>
      </c>
      <c r="AA26" s="6">
        <v>26460396</v>
      </c>
    </row>
    <row r="27" spans="1:27" ht="13.5">
      <c r="A27" s="25" t="s">
        <v>53</v>
      </c>
      <c r="B27" s="24"/>
      <c r="C27" s="6">
        <v>42188639</v>
      </c>
      <c r="D27" s="6">
        <v>0</v>
      </c>
      <c r="E27" s="7">
        <v>56950285</v>
      </c>
      <c r="F27" s="8">
        <v>56950285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29562000</v>
      </c>
      <c r="Y27" s="8">
        <v>-29562000</v>
      </c>
      <c r="Z27" s="2">
        <v>-100</v>
      </c>
      <c r="AA27" s="6">
        <v>56950285</v>
      </c>
    </row>
    <row r="28" spans="1:27" ht="13.5">
      <c r="A28" s="25" t="s">
        <v>54</v>
      </c>
      <c r="B28" s="24"/>
      <c r="C28" s="6">
        <v>169372713</v>
      </c>
      <c r="D28" s="6">
        <v>0</v>
      </c>
      <c r="E28" s="7">
        <v>186889529</v>
      </c>
      <c r="F28" s="8">
        <v>186889529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93444000</v>
      </c>
      <c r="Y28" s="8">
        <v>-93444000</v>
      </c>
      <c r="Z28" s="2">
        <v>-100</v>
      </c>
      <c r="AA28" s="6">
        <v>186889529</v>
      </c>
    </row>
    <row r="29" spans="1:27" ht="13.5">
      <c r="A29" s="25" t="s">
        <v>55</v>
      </c>
      <c r="B29" s="24"/>
      <c r="C29" s="6">
        <v>513446</v>
      </c>
      <c r="D29" s="6">
        <v>0</v>
      </c>
      <c r="E29" s="7">
        <v>491853</v>
      </c>
      <c r="F29" s="8">
        <v>491853</v>
      </c>
      <c r="G29" s="8">
        <v>29411</v>
      </c>
      <c r="H29" s="8">
        <v>29211</v>
      </c>
      <c r="I29" s="8">
        <v>100860</v>
      </c>
      <c r="J29" s="8">
        <v>159482</v>
      </c>
      <c r="K29" s="8">
        <v>28762</v>
      </c>
      <c r="L29" s="8">
        <v>27618</v>
      </c>
      <c r="M29" s="8">
        <v>28307</v>
      </c>
      <c r="N29" s="8">
        <v>84687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244169</v>
      </c>
      <c r="X29" s="8">
        <v>210000</v>
      </c>
      <c r="Y29" s="8">
        <v>34169</v>
      </c>
      <c r="Z29" s="2">
        <v>16.27</v>
      </c>
      <c r="AA29" s="6">
        <v>491853</v>
      </c>
    </row>
    <row r="30" spans="1:27" ht="13.5">
      <c r="A30" s="25" t="s">
        <v>56</v>
      </c>
      <c r="B30" s="24"/>
      <c r="C30" s="6">
        <v>208831186</v>
      </c>
      <c r="D30" s="6">
        <v>0</v>
      </c>
      <c r="E30" s="7">
        <v>226880969</v>
      </c>
      <c r="F30" s="8">
        <v>226880969</v>
      </c>
      <c r="G30" s="8">
        <v>0</v>
      </c>
      <c r="H30" s="8">
        <v>28964975</v>
      </c>
      <c r="I30" s="8">
        <v>29821672</v>
      </c>
      <c r="J30" s="8">
        <v>58786647</v>
      </c>
      <c r="K30" s="8">
        <v>15597915</v>
      </c>
      <c r="L30" s="8">
        <v>16939511</v>
      </c>
      <c r="M30" s="8">
        <v>16540912</v>
      </c>
      <c r="N30" s="8">
        <v>49078338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107864985</v>
      </c>
      <c r="X30" s="8">
        <v>119000000</v>
      </c>
      <c r="Y30" s="8">
        <v>-11135015</v>
      </c>
      <c r="Z30" s="2">
        <v>-9.36</v>
      </c>
      <c r="AA30" s="6">
        <v>226880969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826682</v>
      </c>
      <c r="I31" s="8">
        <v>1733073</v>
      </c>
      <c r="J31" s="8">
        <v>2559755</v>
      </c>
      <c r="K31" s="8">
        <v>2044322</v>
      </c>
      <c r="L31" s="8">
        <v>3417453</v>
      </c>
      <c r="M31" s="8">
        <v>1664164</v>
      </c>
      <c r="N31" s="8">
        <v>7125939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9685694</v>
      </c>
      <c r="X31" s="8"/>
      <c r="Y31" s="8">
        <v>9685694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34242732</v>
      </c>
      <c r="D32" s="6">
        <v>0</v>
      </c>
      <c r="E32" s="7">
        <v>48730244</v>
      </c>
      <c r="F32" s="8">
        <v>48730244</v>
      </c>
      <c r="G32" s="8">
        <v>717195</v>
      </c>
      <c r="H32" s="8">
        <v>5482558</v>
      </c>
      <c r="I32" s="8">
        <v>3235746</v>
      </c>
      <c r="J32" s="8">
        <v>9435499</v>
      </c>
      <c r="K32" s="8">
        <v>9953029</v>
      </c>
      <c r="L32" s="8">
        <v>3431144</v>
      </c>
      <c r="M32" s="8">
        <v>6710223</v>
      </c>
      <c r="N32" s="8">
        <v>20094396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29529895</v>
      </c>
      <c r="X32" s="8">
        <v>27216000</v>
      </c>
      <c r="Y32" s="8">
        <v>2313895</v>
      </c>
      <c r="Z32" s="2">
        <v>8.5</v>
      </c>
      <c r="AA32" s="6">
        <v>48730244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9702440</v>
      </c>
      <c r="F33" s="8">
        <v>9702440</v>
      </c>
      <c r="G33" s="8">
        <v>649833</v>
      </c>
      <c r="H33" s="8">
        <v>0</v>
      </c>
      <c r="I33" s="8">
        <v>0</v>
      </c>
      <c r="J33" s="8">
        <v>649833</v>
      </c>
      <c r="K33" s="8">
        <v>0</v>
      </c>
      <c r="L33" s="8">
        <v>2721498</v>
      </c>
      <c r="M33" s="8">
        <v>0</v>
      </c>
      <c r="N33" s="8">
        <v>2721498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3371331</v>
      </c>
      <c r="X33" s="8">
        <v>368496</v>
      </c>
      <c r="Y33" s="8">
        <v>3002835</v>
      </c>
      <c r="Z33" s="2">
        <v>814.89</v>
      </c>
      <c r="AA33" s="6">
        <v>9702440</v>
      </c>
    </row>
    <row r="34" spans="1:27" ht="13.5">
      <c r="A34" s="25" t="s">
        <v>60</v>
      </c>
      <c r="B34" s="24"/>
      <c r="C34" s="6">
        <v>148133719</v>
      </c>
      <c r="D34" s="6">
        <v>0</v>
      </c>
      <c r="E34" s="7">
        <v>106819493</v>
      </c>
      <c r="F34" s="8">
        <v>106819493</v>
      </c>
      <c r="G34" s="8">
        <v>8819182</v>
      </c>
      <c r="H34" s="8">
        <v>6855741</v>
      </c>
      <c r="I34" s="8">
        <v>4455096</v>
      </c>
      <c r="J34" s="8">
        <v>20130019</v>
      </c>
      <c r="K34" s="8">
        <v>6045518</v>
      </c>
      <c r="L34" s="8">
        <v>2104856</v>
      </c>
      <c r="M34" s="8">
        <v>4165098</v>
      </c>
      <c r="N34" s="8">
        <v>12315472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32445491</v>
      </c>
      <c r="X34" s="8">
        <v>67506000</v>
      </c>
      <c r="Y34" s="8">
        <v>-35060509</v>
      </c>
      <c r="Z34" s="2">
        <v>-51.94</v>
      </c>
      <c r="AA34" s="6">
        <v>106819493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886665393</v>
      </c>
      <c r="D36" s="33">
        <f>SUM(D25:D35)</f>
        <v>0</v>
      </c>
      <c r="E36" s="34">
        <f t="shared" si="1"/>
        <v>995475353</v>
      </c>
      <c r="F36" s="35">
        <f t="shared" si="1"/>
        <v>995475353</v>
      </c>
      <c r="G36" s="35">
        <f t="shared" si="1"/>
        <v>35360191</v>
      </c>
      <c r="H36" s="35">
        <f t="shared" si="1"/>
        <v>69483157</v>
      </c>
      <c r="I36" s="35">
        <f t="shared" si="1"/>
        <v>64473206</v>
      </c>
      <c r="J36" s="35">
        <f t="shared" si="1"/>
        <v>169316554</v>
      </c>
      <c r="K36" s="35">
        <f t="shared" si="1"/>
        <v>60287704</v>
      </c>
      <c r="L36" s="35">
        <f t="shared" si="1"/>
        <v>54004544</v>
      </c>
      <c r="M36" s="35">
        <f t="shared" si="1"/>
        <v>56056045</v>
      </c>
      <c r="N36" s="35">
        <f t="shared" si="1"/>
        <v>170348293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339664847</v>
      </c>
      <c r="X36" s="35">
        <f t="shared" si="1"/>
        <v>498370496</v>
      </c>
      <c r="Y36" s="35">
        <f t="shared" si="1"/>
        <v>-158705649</v>
      </c>
      <c r="Z36" s="36">
        <f>+IF(X36&lt;&gt;0,+(Y36/X36)*100,0)</f>
        <v>-31.84491262500419</v>
      </c>
      <c r="AA36" s="33">
        <f>SUM(AA25:AA35)</f>
        <v>995475353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-18674840</v>
      </c>
      <c r="D38" s="46">
        <f>+D22-D36</f>
        <v>0</v>
      </c>
      <c r="E38" s="47">
        <f t="shared" si="2"/>
        <v>-163155505</v>
      </c>
      <c r="F38" s="48">
        <f t="shared" si="2"/>
        <v>-163155505</v>
      </c>
      <c r="G38" s="48">
        <f t="shared" si="2"/>
        <v>31120445</v>
      </c>
      <c r="H38" s="48">
        <f t="shared" si="2"/>
        <v>87680343</v>
      </c>
      <c r="I38" s="48">
        <f t="shared" si="2"/>
        <v>670108</v>
      </c>
      <c r="J38" s="48">
        <f t="shared" si="2"/>
        <v>119470896</v>
      </c>
      <c r="K38" s="48">
        <f t="shared" si="2"/>
        <v>2637122</v>
      </c>
      <c r="L38" s="48">
        <f t="shared" si="2"/>
        <v>-34011129</v>
      </c>
      <c r="M38" s="48">
        <f t="shared" si="2"/>
        <v>68317290</v>
      </c>
      <c r="N38" s="48">
        <f t="shared" si="2"/>
        <v>36943283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156414179</v>
      </c>
      <c r="X38" s="48">
        <f>IF(F22=F36,0,X22-X36)</f>
        <v>-98332496</v>
      </c>
      <c r="Y38" s="48">
        <f t="shared" si="2"/>
        <v>254746675</v>
      </c>
      <c r="Z38" s="49">
        <f>+IF(X38&lt;&gt;0,+(Y38/X38)*100,0)</f>
        <v>-259.06662127238184</v>
      </c>
      <c r="AA38" s="46">
        <f>+AA22-AA36</f>
        <v>-163155505</v>
      </c>
    </row>
    <row r="39" spans="1:27" ht="13.5">
      <c r="A39" s="23" t="s">
        <v>64</v>
      </c>
      <c r="B39" s="29"/>
      <c r="C39" s="6">
        <v>71029000</v>
      </c>
      <c r="D39" s="6">
        <v>0</v>
      </c>
      <c r="E39" s="7">
        <v>91987000</v>
      </c>
      <c r="F39" s="8">
        <v>91987000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53292000</v>
      </c>
      <c r="Y39" s="8">
        <v>-53292000</v>
      </c>
      <c r="Z39" s="2">
        <v>-100</v>
      </c>
      <c r="AA39" s="6">
        <v>91987000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52354160</v>
      </c>
      <c r="D42" s="55">
        <f>SUM(D38:D41)</f>
        <v>0</v>
      </c>
      <c r="E42" s="56">
        <f t="shared" si="3"/>
        <v>-71168505</v>
      </c>
      <c r="F42" s="57">
        <f t="shared" si="3"/>
        <v>-71168505</v>
      </c>
      <c r="G42" s="57">
        <f t="shared" si="3"/>
        <v>31120445</v>
      </c>
      <c r="H42" s="57">
        <f t="shared" si="3"/>
        <v>87680343</v>
      </c>
      <c r="I42" s="57">
        <f t="shared" si="3"/>
        <v>670108</v>
      </c>
      <c r="J42" s="57">
        <f t="shared" si="3"/>
        <v>119470896</v>
      </c>
      <c r="K42" s="57">
        <f t="shared" si="3"/>
        <v>2637122</v>
      </c>
      <c r="L42" s="57">
        <f t="shared" si="3"/>
        <v>-34011129</v>
      </c>
      <c r="M42" s="57">
        <f t="shared" si="3"/>
        <v>68317290</v>
      </c>
      <c r="N42" s="57">
        <f t="shared" si="3"/>
        <v>36943283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156414179</v>
      </c>
      <c r="X42" s="57">
        <f t="shared" si="3"/>
        <v>-45040496</v>
      </c>
      <c r="Y42" s="57">
        <f t="shared" si="3"/>
        <v>201454675</v>
      </c>
      <c r="Z42" s="58">
        <f>+IF(X42&lt;&gt;0,+(Y42/X42)*100,0)</f>
        <v>-447.2745482198952</v>
      </c>
      <c r="AA42" s="55">
        <f>SUM(AA38:AA41)</f>
        <v>-71168505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52354160</v>
      </c>
      <c r="D44" s="63">
        <f>+D42-D43</f>
        <v>0</v>
      </c>
      <c r="E44" s="64">
        <f t="shared" si="4"/>
        <v>-71168505</v>
      </c>
      <c r="F44" s="65">
        <f t="shared" si="4"/>
        <v>-71168505</v>
      </c>
      <c r="G44" s="65">
        <f t="shared" si="4"/>
        <v>31120445</v>
      </c>
      <c r="H44" s="65">
        <f t="shared" si="4"/>
        <v>87680343</v>
      </c>
      <c r="I44" s="65">
        <f t="shared" si="4"/>
        <v>670108</v>
      </c>
      <c r="J44" s="65">
        <f t="shared" si="4"/>
        <v>119470896</v>
      </c>
      <c r="K44" s="65">
        <f t="shared" si="4"/>
        <v>2637122</v>
      </c>
      <c r="L44" s="65">
        <f t="shared" si="4"/>
        <v>-34011129</v>
      </c>
      <c r="M44" s="65">
        <f t="shared" si="4"/>
        <v>68317290</v>
      </c>
      <c r="N44" s="65">
        <f t="shared" si="4"/>
        <v>36943283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156414179</v>
      </c>
      <c r="X44" s="65">
        <f t="shared" si="4"/>
        <v>-45040496</v>
      </c>
      <c r="Y44" s="65">
        <f t="shared" si="4"/>
        <v>201454675</v>
      </c>
      <c r="Z44" s="66">
        <f>+IF(X44&lt;&gt;0,+(Y44/X44)*100,0)</f>
        <v>-447.2745482198952</v>
      </c>
      <c r="AA44" s="63">
        <f>+AA42-AA43</f>
        <v>-71168505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52354160</v>
      </c>
      <c r="D46" s="55">
        <f>SUM(D44:D45)</f>
        <v>0</v>
      </c>
      <c r="E46" s="56">
        <f t="shared" si="5"/>
        <v>-71168505</v>
      </c>
      <c r="F46" s="57">
        <f t="shared" si="5"/>
        <v>-71168505</v>
      </c>
      <c r="G46" s="57">
        <f t="shared" si="5"/>
        <v>31120445</v>
      </c>
      <c r="H46" s="57">
        <f t="shared" si="5"/>
        <v>87680343</v>
      </c>
      <c r="I46" s="57">
        <f t="shared" si="5"/>
        <v>670108</v>
      </c>
      <c r="J46" s="57">
        <f t="shared" si="5"/>
        <v>119470896</v>
      </c>
      <c r="K46" s="57">
        <f t="shared" si="5"/>
        <v>2637122</v>
      </c>
      <c r="L46" s="57">
        <f t="shared" si="5"/>
        <v>-34011129</v>
      </c>
      <c r="M46" s="57">
        <f t="shared" si="5"/>
        <v>68317290</v>
      </c>
      <c r="N46" s="57">
        <f t="shared" si="5"/>
        <v>36943283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156414179</v>
      </c>
      <c r="X46" s="57">
        <f t="shared" si="5"/>
        <v>-45040496</v>
      </c>
      <c r="Y46" s="57">
        <f t="shared" si="5"/>
        <v>201454675</v>
      </c>
      <c r="Z46" s="58">
        <f>+IF(X46&lt;&gt;0,+(Y46/X46)*100,0)</f>
        <v>-447.2745482198952</v>
      </c>
      <c r="AA46" s="55">
        <f>SUM(AA44:AA45)</f>
        <v>-71168505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52354160</v>
      </c>
      <c r="D48" s="71">
        <f>SUM(D46:D47)</f>
        <v>0</v>
      </c>
      <c r="E48" s="72">
        <f t="shared" si="6"/>
        <v>-71168505</v>
      </c>
      <c r="F48" s="73">
        <f t="shared" si="6"/>
        <v>-71168505</v>
      </c>
      <c r="G48" s="73">
        <f t="shared" si="6"/>
        <v>31120445</v>
      </c>
      <c r="H48" s="74">
        <f t="shared" si="6"/>
        <v>87680343</v>
      </c>
      <c r="I48" s="74">
        <f t="shared" si="6"/>
        <v>670108</v>
      </c>
      <c r="J48" s="74">
        <f t="shared" si="6"/>
        <v>119470896</v>
      </c>
      <c r="K48" s="74">
        <f t="shared" si="6"/>
        <v>2637122</v>
      </c>
      <c r="L48" s="74">
        <f t="shared" si="6"/>
        <v>-34011129</v>
      </c>
      <c r="M48" s="73">
        <f t="shared" si="6"/>
        <v>68317290</v>
      </c>
      <c r="N48" s="73">
        <f t="shared" si="6"/>
        <v>36943283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156414179</v>
      </c>
      <c r="X48" s="74">
        <f t="shared" si="6"/>
        <v>-45040496</v>
      </c>
      <c r="Y48" s="74">
        <f t="shared" si="6"/>
        <v>201454675</v>
      </c>
      <c r="Z48" s="75">
        <f>+IF(X48&lt;&gt;0,+(Y48/X48)*100,0)</f>
        <v>-447.2745482198952</v>
      </c>
      <c r="AA48" s="76">
        <f>SUM(AA46:AA47)</f>
        <v>-71168505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151992674</v>
      </c>
      <c r="D8" s="6">
        <v>0</v>
      </c>
      <c r="E8" s="7">
        <v>260645455</v>
      </c>
      <c r="F8" s="8">
        <v>260645455</v>
      </c>
      <c r="G8" s="8">
        <v>27547600</v>
      </c>
      <c r="H8" s="8">
        <v>19493462</v>
      </c>
      <c r="I8" s="8">
        <v>21996000</v>
      </c>
      <c r="J8" s="8">
        <v>69037062</v>
      </c>
      <c r="K8" s="8">
        <v>23288358</v>
      </c>
      <c r="L8" s="8">
        <v>36608399</v>
      </c>
      <c r="M8" s="8">
        <v>19156517</v>
      </c>
      <c r="N8" s="8">
        <v>79053274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148090336</v>
      </c>
      <c r="X8" s="8">
        <v>130923612</v>
      </c>
      <c r="Y8" s="8">
        <v>17166724</v>
      </c>
      <c r="Z8" s="2">
        <v>13.11</v>
      </c>
      <c r="AA8" s="6">
        <v>260645455</v>
      </c>
    </row>
    <row r="9" spans="1:27" ht="13.5">
      <c r="A9" s="25" t="s">
        <v>36</v>
      </c>
      <c r="B9" s="24"/>
      <c r="C9" s="6">
        <v>17252685</v>
      </c>
      <c r="D9" s="6">
        <v>0</v>
      </c>
      <c r="E9" s="7">
        <v>31019386</v>
      </c>
      <c r="F9" s="8">
        <v>31019386</v>
      </c>
      <c r="G9" s="8">
        <v>1341385</v>
      </c>
      <c r="H9" s="8">
        <v>1442447</v>
      </c>
      <c r="I9" s="8">
        <v>1560000</v>
      </c>
      <c r="J9" s="8">
        <v>4343832</v>
      </c>
      <c r="K9" s="8">
        <v>1390571</v>
      </c>
      <c r="L9" s="8">
        <v>1450973</v>
      </c>
      <c r="M9" s="8">
        <v>1363673</v>
      </c>
      <c r="N9" s="8">
        <v>4205217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8549049</v>
      </c>
      <c r="X9" s="8">
        <v>15509694</v>
      </c>
      <c r="Y9" s="8">
        <v>-6960645</v>
      </c>
      <c r="Z9" s="2">
        <v>-44.88</v>
      </c>
      <c r="AA9" s="6">
        <v>31019386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4191714</v>
      </c>
      <c r="D13" s="6">
        <v>0</v>
      </c>
      <c r="E13" s="7">
        <v>6572000</v>
      </c>
      <c r="F13" s="8">
        <v>6572000</v>
      </c>
      <c r="G13" s="8">
        <v>281752</v>
      </c>
      <c r="H13" s="8">
        <v>357368</v>
      </c>
      <c r="I13" s="8">
        <v>561000</v>
      </c>
      <c r="J13" s="8">
        <v>1200120</v>
      </c>
      <c r="K13" s="8">
        <v>298586</v>
      </c>
      <c r="L13" s="8">
        <v>203436</v>
      </c>
      <c r="M13" s="8">
        <v>473706</v>
      </c>
      <c r="N13" s="8">
        <v>975728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2175848</v>
      </c>
      <c r="X13" s="8">
        <v>3282000</v>
      </c>
      <c r="Y13" s="8">
        <v>-1106152</v>
      </c>
      <c r="Z13" s="2">
        <v>-33.7</v>
      </c>
      <c r="AA13" s="6">
        <v>6572000</v>
      </c>
    </row>
    <row r="14" spans="1:27" ht="13.5">
      <c r="A14" s="23" t="s">
        <v>41</v>
      </c>
      <c r="B14" s="29"/>
      <c r="C14" s="6">
        <v>43393190</v>
      </c>
      <c r="D14" s="6">
        <v>0</v>
      </c>
      <c r="E14" s="7">
        <v>50456000</v>
      </c>
      <c r="F14" s="8">
        <v>50456000</v>
      </c>
      <c r="G14" s="8">
        <v>4347832</v>
      </c>
      <c r="H14" s="8">
        <v>4387907</v>
      </c>
      <c r="I14" s="8">
        <v>4200000</v>
      </c>
      <c r="J14" s="8">
        <v>12935739</v>
      </c>
      <c r="K14" s="8">
        <v>4424000</v>
      </c>
      <c r="L14" s="8">
        <v>4832026</v>
      </c>
      <c r="M14" s="8">
        <v>4406215</v>
      </c>
      <c r="N14" s="8">
        <v>13662241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26597980</v>
      </c>
      <c r="X14" s="8">
        <v>25230000</v>
      </c>
      <c r="Y14" s="8">
        <v>1367980</v>
      </c>
      <c r="Z14" s="2">
        <v>5.42</v>
      </c>
      <c r="AA14" s="6">
        <v>50456000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50000</v>
      </c>
      <c r="F16" s="8">
        <v>50000</v>
      </c>
      <c r="G16" s="8">
        <v>0</v>
      </c>
      <c r="H16" s="8">
        <v>0</v>
      </c>
      <c r="I16" s="8">
        <v>0</v>
      </c>
      <c r="J16" s="8">
        <v>0</v>
      </c>
      <c r="K16" s="8">
        <v>12443</v>
      </c>
      <c r="L16" s="8">
        <v>0</v>
      </c>
      <c r="M16" s="8">
        <v>0</v>
      </c>
      <c r="N16" s="8">
        <v>12443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12443</v>
      </c>
      <c r="X16" s="8">
        <v>24000</v>
      </c>
      <c r="Y16" s="8">
        <v>-11557</v>
      </c>
      <c r="Z16" s="2">
        <v>-48.15</v>
      </c>
      <c r="AA16" s="6">
        <v>50000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368613315</v>
      </c>
      <c r="D19" s="6">
        <v>0</v>
      </c>
      <c r="E19" s="7">
        <v>405533000</v>
      </c>
      <c r="F19" s="8">
        <v>405533000</v>
      </c>
      <c r="G19" s="8">
        <v>150850000</v>
      </c>
      <c r="H19" s="8">
        <v>872000</v>
      </c>
      <c r="I19" s="8">
        <v>767700</v>
      </c>
      <c r="J19" s="8">
        <v>152489700</v>
      </c>
      <c r="K19" s="8">
        <v>617000</v>
      </c>
      <c r="L19" s="8">
        <v>623954</v>
      </c>
      <c r="M19" s="8">
        <v>86524346</v>
      </c>
      <c r="N19" s="8">
        <v>87765300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240255000</v>
      </c>
      <c r="X19" s="8">
        <v>269348000</v>
      </c>
      <c r="Y19" s="8">
        <v>-29093000</v>
      </c>
      <c r="Z19" s="2">
        <v>-10.8</v>
      </c>
      <c r="AA19" s="6">
        <v>405533000</v>
      </c>
    </row>
    <row r="20" spans="1:27" ht="13.5">
      <c r="A20" s="23" t="s">
        <v>47</v>
      </c>
      <c r="B20" s="29"/>
      <c r="C20" s="6">
        <v>12710501</v>
      </c>
      <c r="D20" s="6">
        <v>0</v>
      </c>
      <c r="E20" s="7">
        <v>4098200</v>
      </c>
      <c r="F20" s="26">
        <v>4098200</v>
      </c>
      <c r="G20" s="26">
        <v>247027</v>
      </c>
      <c r="H20" s="26">
        <v>306490</v>
      </c>
      <c r="I20" s="26">
        <v>151000</v>
      </c>
      <c r="J20" s="26">
        <v>704517</v>
      </c>
      <c r="K20" s="26">
        <v>342280</v>
      </c>
      <c r="L20" s="26">
        <v>216667</v>
      </c>
      <c r="M20" s="26">
        <v>97589</v>
      </c>
      <c r="N20" s="26">
        <v>656536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1361053</v>
      </c>
      <c r="X20" s="26">
        <v>2052000</v>
      </c>
      <c r="Y20" s="26">
        <v>-690947</v>
      </c>
      <c r="Z20" s="27">
        <v>-33.67</v>
      </c>
      <c r="AA20" s="28">
        <v>4098200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598154079</v>
      </c>
      <c r="D22" s="33">
        <f>SUM(D5:D21)</f>
        <v>0</v>
      </c>
      <c r="E22" s="34">
        <f t="shared" si="0"/>
        <v>758374041</v>
      </c>
      <c r="F22" s="35">
        <f t="shared" si="0"/>
        <v>758374041</v>
      </c>
      <c r="G22" s="35">
        <f t="shared" si="0"/>
        <v>184615596</v>
      </c>
      <c r="H22" s="35">
        <f t="shared" si="0"/>
        <v>26859674</v>
      </c>
      <c r="I22" s="35">
        <f t="shared" si="0"/>
        <v>29235700</v>
      </c>
      <c r="J22" s="35">
        <f t="shared" si="0"/>
        <v>240710970</v>
      </c>
      <c r="K22" s="35">
        <f t="shared" si="0"/>
        <v>30373238</v>
      </c>
      <c r="L22" s="35">
        <f t="shared" si="0"/>
        <v>43935455</v>
      </c>
      <c r="M22" s="35">
        <f t="shared" si="0"/>
        <v>112022046</v>
      </c>
      <c r="N22" s="35">
        <f t="shared" si="0"/>
        <v>186330739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427041709</v>
      </c>
      <c r="X22" s="35">
        <f t="shared" si="0"/>
        <v>446369306</v>
      </c>
      <c r="Y22" s="35">
        <f t="shared" si="0"/>
        <v>-19327597</v>
      </c>
      <c r="Z22" s="36">
        <f>+IF(X22&lt;&gt;0,+(Y22/X22)*100,0)</f>
        <v>-4.329956549476545</v>
      </c>
      <c r="AA22" s="33">
        <f>SUM(AA5:AA21)</f>
        <v>758374041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253202908</v>
      </c>
      <c r="D25" s="6">
        <v>0</v>
      </c>
      <c r="E25" s="7">
        <v>271836632</v>
      </c>
      <c r="F25" s="8">
        <v>271836632</v>
      </c>
      <c r="G25" s="8">
        <v>19809570</v>
      </c>
      <c r="H25" s="8">
        <v>23643490</v>
      </c>
      <c r="I25" s="8">
        <v>22146000</v>
      </c>
      <c r="J25" s="8">
        <v>65599060</v>
      </c>
      <c r="K25" s="8">
        <v>23659268</v>
      </c>
      <c r="L25" s="8">
        <v>34196584</v>
      </c>
      <c r="M25" s="8">
        <v>23647088</v>
      </c>
      <c r="N25" s="8">
        <v>81502940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147102000</v>
      </c>
      <c r="X25" s="8">
        <v>140032000</v>
      </c>
      <c r="Y25" s="8">
        <v>7070000</v>
      </c>
      <c r="Z25" s="2">
        <v>5.05</v>
      </c>
      <c r="AA25" s="6">
        <v>271836632</v>
      </c>
    </row>
    <row r="26" spans="1:27" ht="13.5">
      <c r="A26" s="25" t="s">
        <v>52</v>
      </c>
      <c r="B26" s="24"/>
      <c r="C26" s="6">
        <v>6546749</v>
      </c>
      <c r="D26" s="6">
        <v>0</v>
      </c>
      <c r="E26" s="7">
        <v>8155992</v>
      </c>
      <c r="F26" s="8">
        <v>8155992</v>
      </c>
      <c r="G26" s="8">
        <v>556297</v>
      </c>
      <c r="H26" s="8">
        <v>534629</v>
      </c>
      <c r="I26" s="8">
        <v>511000</v>
      </c>
      <c r="J26" s="8">
        <v>1601926</v>
      </c>
      <c r="K26" s="8">
        <v>586425</v>
      </c>
      <c r="L26" s="8">
        <v>576647</v>
      </c>
      <c r="M26" s="8">
        <v>537964</v>
      </c>
      <c r="N26" s="8">
        <v>1701036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3302962</v>
      </c>
      <c r="X26" s="8">
        <v>4212000</v>
      </c>
      <c r="Y26" s="8">
        <v>-909038</v>
      </c>
      <c r="Z26" s="2">
        <v>-21.58</v>
      </c>
      <c r="AA26" s="6">
        <v>8155992</v>
      </c>
    </row>
    <row r="27" spans="1:27" ht="13.5">
      <c r="A27" s="25" t="s">
        <v>53</v>
      </c>
      <c r="B27" s="24"/>
      <c r="C27" s="6">
        <v>128481073</v>
      </c>
      <c r="D27" s="6">
        <v>0</v>
      </c>
      <c r="E27" s="7">
        <v>136628400</v>
      </c>
      <c r="F27" s="8">
        <v>136628400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109459000</v>
      </c>
      <c r="N27" s="8">
        <v>109459000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109459000</v>
      </c>
      <c r="X27" s="8">
        <v>68316000</v>
      </c>
      <c r="Y27" s="8">
        <v>41143000</v>
      </c>
      <c r="Z27" s="2">
        <v>60.22</v>
      </c>
      <c r="AA27" s="6">
        <v>136628400</v>
      </c>
    </row>
    <row r="28" spans="1:27" ht="13.5">
      <c r="A28" s="25" t="s">
        <v>54</v>
      </c>
      <c r="B28" s="24"/>
      <c r="C28" s="6">
        <v>68227863</v>
      </c>
      <c r="D28" s="6">
        <v>0</v>
      </c>
      <c r="E28" s="7">
        <v>86633967</v>
      </c>
      <c r="F28" s="8">
        <v>86633967</v>
      </c>
      <c r="G28" s="8">
        <v>0</v>
      </c>
      <c r="H28" s="8">
        <v>0</v>
      </c>
      <c r="I28" s="8">
        <v>0</v>
      </c>
      <c r="J28" s="8">
        <v>0</v>
      </c>
      <c r="K28" s="8">
        <v>21539126</v>
      </c>
      <c r="L28" s="8">
        <v>0</v>
      </c>
      <c r="M28" s="8">
        <v>0</v>
      </c>
      <c r="N28" s="8">
        <v>21539126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21539126</v>
      </c>
      <c r="X28" s="8">
        <v>43320000</v>
      </c>
      <c r="Y28" s="8">
        <v>-21780874</v>
      </c>
      <c r="Z28" s="2">
        <v>-50.28</v>
      </c>
      <c r="AA28" s="6">
        <v>86633967</v>
      </c>
    </row>
    <row r="29" spans="1:27" ht="13.5">
      <c r="A29" s="25" t="s">
        <v>55</v>
      </c>
      <c r="B29" s="24"/>
      <c r="C29" s="6">
        <v>2788880</v>
      </c>
      <c r="D29" s="6">
        <v>0</v>
      </c>
      <c r="E29" s="7">
        <v>561072</v>
      </c>
      <c r="F29" s="8">
        <v>561072</v>
      </c>
      <c r="G29" s="8">
        <v>0</v>
      </c>
      <c r="H29" s="8">
        <v>2069</v>
      </c>
      <c r="I29" s="8">
        <v>9377</v>
      </c>
      <c r="J29" s="8">
        <v>11446</v>
      </c>
      <c r="K29" s="8">
        <v>30908</v>
      </c>
      <c r="L29" s="8">
        <v>65793</v>
      </c>
      <c r="M29" s="8">
        <v>0</v>
      </c>
      <c r="N29" s="8">
        <v>96701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108147</v>
      </c>
      <c r="X29" s="8">
        <v>282000</v>
      </c>
      <c r="Y29" s="8">
        <v>-173853</v>
      </c>
      <c r="Z29" s="2">
        <v>-61.65</v>
      </c>
      <c r="AA29" s="6">
        <v>561072</v>
      </c>
    </row>
    <row r="30" spans="1:27" ht="13.5">
      <c r="A30" s="25" t="s">
        <v>56</v>
      </c>
      <c r="B30" s="24"/>
      <c r="C30" s="6">
        <v>3439550</v>
      </c>
      <c r="D30" s="6">
        <v>0</v>
      </c>
      <c r="E30" s="7">
        <v>6586368</v>
      </c>
      <c r="F30" s="8">
        <v>6586368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3294000</v>
      </c>
      <c r="Y30" s="8">
        <v>-3294000</v>
      </c>
      <c r="Z30" s="2">
        <v>-100</v>
      </c>
      <c r="AA30" s="6">
        <v>6586368</v>
      </c>
    </row>
    <row r="31" spans="1:27" ht="13.5">
      <c r="A31" s="25" t="s">
        <v>57</v>
      </c>
      <c r="B31" s="24"/>
      <c r="C31" s="6">
        <v>30053455</v>
      </c>
      <c r="D31" s="6">
        <v>0</v>
      </c>
      <c r="E31" s="7">
        <v>16023000</v>
      </c>
      <c r="F31" s="8">
        <v>16023000</v>
      </c>
      <c r="G31" s="8">
        <v>0</v>
      </c>
      <c r="H31" s="8">
        <v>59491</v>
      </c>
      <c r="I31" s="8">
        <v>447000</v>
      </c>
      <c r="J31" s="8">
        <v>506491</v>
      </c>
      <c r="K31" s="8">
        <v>2166392</v>
      </c>
      <c r="L31" s="8">
        <v>6109</v>
      </c>
      <c r="M31" s="8">
        <v>51124</v>
      </c>
      <c r="N31" s="8">
        <v>2223625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2730116</v>
      </c>
      <c r="X31" s="8">
        <v>8010000</v>
      </c>
      <c r="Y31" s="8">
        <v>-5279884</v>
      </c>
      <c r="Z31" s="2">
        <v>-65.92</v>
      </c>
      <c r="AA31" s="6">
        <v>16023000</v>
      </c>
    </row>
    <row r="32" spans="1:27" ht="13.5">
      <c r="A32" s="25" t="s">
        <v>58</v>
      </c>
      <c r="B32" s="24"/>
      <c r="C32" s="6">
        <v>88701494</v>
      </c>
      <c r="D32" s="6">
        <v>0</v>
      </c>
      <c r="E32" s="7">
        <v>117869000</v>
      </c>
      <c r="F32" s="8">
        <v>117869000</v>
      </c>
      <c r="G32" s="8">
        <v>0</v>
      </c>
      <c r="H32" s="8">
        <v>4053260</v>
      </c>
      <c r="I32" s="8">
        <v>6585000</v>
      </c>
      <c r="J32" s="8">
        <v>10638260</v>
      </c>
      <c r="K32" s="8">
        <v>4324628</v>
      </c>
      <c r="L32" s="8">
        <v>4467844</v>
      </c>
      <c r="M32" s="8">
        <v>1834934</v>
      </c>
      <c r="N32" s="8">
        <v>10627406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21265666</v>
      </c>
      <c r="X32" s="8">
        <v>58932000</v>
      </c>
      <c r="Y32" s="8">
        <v>-37666334</v>
      </c>
      <c r="Z32" s="2">
        <v>-63.91</v>
      </c>
      <c r="AA32" s="6">
        <v>117869000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1000000</v>
      </c>
      <c r="F33" s="8">
        <v>1000000</v>
      </c>
      <c r="G33" s="8">
        <v>0</v>
      </c>
      <c r="H33" s="8">
        <v>323478</v>
      </c>
      <c r="I33" s="8">
        <v>0</v>
      </c>
      <c r="J33" s="8">
        <v>323478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323478</v>
      </c>
      <c r="X33" s="8"/>
      <c r="Y33" s="8">
        <v>323478</v>
      </c>
      <c r="Z33" s="2">
        <v>0</v>
      </c>
      <c r="AA33" s="6">
        <v>1000000</v>
      </c>
    </row>
    <row r="34" spans="1:27" ht="13.5">
      <c r="A34" s="25" t="s">
        <v>60</v>
      </c>
      <c r="B34" s="24"/>
      <c r="C34" s="6">
        <v>107602066</v>
      </c>
      <c r="D34" s="6">
        <v>0</v>
      </c>
      <c r="E34" s="7">
        <v>74814664</v>
      </c>
      <c r="F34" s="8">
        <v>74814664</v>
      </c>
      <c r="G34" s="8">
        <v>3466031</v>
      </c>
      <c r="H34" s="8">
        <v>3341065</v>
      </c>
      <c r="I34" s="8">
        <v>2658000</v>
      </c>
      <c r="J34" s="8">
        <v>9465096</v>
      </c>
      <c r="K34" s="8">
        <v>17710153</v>
      </c>
      <c r="L34" s="8">
        <v>3017160</v>
      </c>
      <c r="M34" s="8">
        <v>2805845</v>
      </c>
      <c r="N34" s="8">
        <v>23533158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32998254</v>
      </c>
      <c r="X34" s="8">
        <v>37410000</v>
      </c>
      <c r="Y34" s="8">
        <v>-4411746</v>
      </c>
      <c r="Z34" s="2">
        <v>-11.79</v>
      </c>
      <c r="AA34" s="6">
        <v>74814664</v>
      </c>
    </row>
    <row r="35" spans="1:27" ht="13.5">
      <c r="A35" s="23" t="s">
        <v>61</v>
      </c>
      <c r="B35" s="29"/>
      <c r="C35" s="6">
        <v>3884205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692928243</v>
      </c>
      <c r="D36" s="33">
        <f>SUM(D25:D35)</f>
        <v>0</v>
      </c>
      <c r="E36" s="34">
        <f t="shared" si="1"/>
        <v>720109095</v>
      </c>
      <c r="F36" s="35">
        <f t="shared" si="1"/>
        <v>720109095</v>
      </c>
      <c r="G36" s="35">
        <f t="shared" si="1"/>
        <v>23831898</v>
      </c>
      <c r="H36" s="35">
        <f t="shared" si="1"/>
        <v>31957482</v>
      </c>
      <c r="I36" s="35">
        <f t="shared" si="1"/>
        <v>32356377</v>
      </c>
      <c r="J36" s="35">
        <f t="shared" si="1"/>
        <v>88145757</v>
      </c>
      <c r="K36" s="35">
        <f t="shared" si="1"/>
        <v>70016900</v>
      </c>
      <c r="L36" s="35">
        <f t="shared" si="1"/>
        <v>42330137</v>
      </c>
      <c r="M36" s="35">
        <f t="shared" si="1"/>
        <v>138335955</v>
      </c>
      <c r="N36" s="35">
        <f t="shared" si="1"/>
        <v>250682992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338828749</v>
      </c>
      <c r="X36" s="35">
        <f t="shared" si="1"/>
        <v>363808000</v>
      </c>
      <c r="Y36" s="35">
        <f t="shared" si="1"/>
        <v>-24979251</v>
      </c>
      <c r="Z36" s="36">
        <f>+IF(X36&lt;&gt;0,+(Y36/X36)*100,0)</f>
        <v>-6.866053247867007</v>
      </c>
      <c r="AA36" s="33">
        <f>SUM(AA25:AA35)</f>
        <v>720109095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-94774164</v>
      </c>
      <c r="D38" s="46">
        <f>+D22-D36</f>
        <v>0</v>
      </c>
      <c r="E38" s="47">
        <f t="shared" si="2"/>
        <v>38264946</v>
      </c>
      <c r="F38" s="48">
        <f t="shared" si="2"/>
        <v>38264946</v>
      </c>
      <c r="G38" s="48">
        <f t="shared" si="2"/>
        <v>160783698</v>
      </c>
      <c r="H38" s="48">
        <f t="shared" si="2"/>
        <v>-5097808</v>
      </c>
      <c r="I38" s="48">
        <f t="shared" si="2"/>
        <v>-3120677</v>
      </c>
      <c r="J38" s="48">
        <f t="shared" si="2"/>
        <v>152565213</v>
      </c>
      <c r="K38" s="48">
        <f t="shared" si="2"/>
        <v>-39643662</v>
      </c>
      <c r="L38" s="48">
        <f t="shared" si="2"/>
        <v>1605318</v>
      </c>
      <c r="M38" s="48">
        <f t="shared" si="2"/>
        <v>-26313909</v>
      </c>
      <c r="N38" s="48">
        <f t="shared" si="2"/>
        <v>-64352253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88212960</v>
      </c>
      <c r="X38" s="48">
        <f>IF(F22=F36,0,X22-X36)</f>
        <v>82561306</v>
      </c>
      <c r="Y38" s="48">
        <f t="shared" si="2"/>
        <v>5651654</v>
      </c>
      <c r="Z38" s="49">
        <f>+IF(X38&lt;&gt;0,+(Y38/X38)*100,0)</f>
        <v>6.845402857362745</v>
      </c>
      <c r="AA38" s="46">
        <f>+AA22-AA36</f>
        <v>38264946</v>
      </c>
    </row>
    <row r="39" spans="1:27" ht="13.5">
      <c r="A39" s="23" t="s">
        <v>64</v>
      </c>
      <c r="B39" s="29"/>
      <c r="C39" s="6">
        <v>300959202</v>
      </c>
      <c r="D39" s="6">
        <v>0</v>
      </c>
      <c r="E39" s="7">
        <v>407804000</v>
      </c>
      <c r="F39" s="8">
        <v>407804000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106000000</v>
      </c>
      <c r="N39" s="8">
        <v>106000000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106000000</v>
      </c>
      <c r="X39" s="8">
        <v>203904000</v>
      </c>
      <c r="Y39" s="8">
        <v>-97904000</v>
      </c>
      <c r="Z39" s="2">
        <v>-48.01</v>
      </c>
      <c r="AA39" s="6">
        <v>407804000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206185038</v>
      </c>
      <c r="D42" s="55">
        <f>SUM(D38:D41)</f>
        <v>0</v>
      </c>
      <c r="E42" s="56">
        <f t="shared" si="3"/>
        <v>446068946</v>
      </c>
      <c r="F42" s="57">
        <f t="shared" si="3"/>
        <v>446068946</v>
      </c>
      <c r="G42" s="57">
        <f t="shared" si="3"/>
        <v>160783698</v>
      </c>
      <c r="H42" s="57">
        <f t="shared" si="3"/>
        <v>-5097808</v>
      </c>
      <c r="I42" s="57">
        <f t="shared" si="3"/>
        <v>-3120677</v>
      </c>
      <c r="J42" s="57">
        <f t="shared" si="3"/>
        <v>152565213</v>
      </c>
      <c r="K42" s="57">
        <f t="shared" si="3"/>
        <v>-39643662</v>
      </c>
      <c r="L42" s="57">
        <f t="shared" si="3"/>
        <v>1605318</v>
      </c>
      <c r="M42" s="57">
        <f t="shared" si="3"/>
        <v>79686091</v>
      </c>
      <c r="N42" s="57">
        <f t="shared" si="3"/>
        <v>41647747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194212960</v>
      </c>
      <c r="X42" s="57">
        <f t="shared" si="3"/>
        <v>286465306</v>
      </c>
      <c r="Y42" s="57">
        <f t="shared" si="3"/>
        <v>-92252346</v>
      </c>
      <c r="Z42" s="58">
        <f>+IF(X42&lt;&gt;0,+(Y42/X42)*100,0)</f>
        <v>-32.20367146309857</v>
      </c>
      <c r="AA42" s="55">
        <f>SUM(AA38:AA41)</f>
        <v>446068946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206185038</v>
      </c>
      <c r="D44" s="63">
        <f>+D42-D43</f>
        <v>0</v>
      </c>
      <c r="E44" s="64">
        <f t="shared" si="4"/>
        <v>446068946</v>
      </c>
      <c r="F44" s="65">
        <f t="shared" si="4"/>
        <v>446068946</v>
      </c>
      <c r="G44" s="65">
        <f t="shared" si="4"/>
        <v>160783698</v>
      </c>
      <c r="H44" s="65">
        <f t="shared" si="4"/>
        <v>-5097808</v>
      </c>
      <c r="I44" s="65">
        <f t="shared" si="4"/>
        <v>-3120677</v>
      </c>
      <c r="J44" s="65">
        <f t="shared" si="4"/>
        <v>152565213</v>
      </c>
      <c r="K44" s="65">
        <f t="shared" si="4"/>
        <v>-39643662</v>
      </c>
      <c r="L44" s="65">
        <f t="shared" si="4"/>
        <v>1605318</v>
      </c>
      <c r="M44" s="65">
        <f t="shared" si="4"/>
        <v>79686091</v>
      </c>
      <c r="N44" s="65">
        <f t="shared" si="4"/>
        <v>41647747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194212960</v>
      </c>
      <c r="X44" s="65">
        <f t="shared" si="4"/>
        <v>286465306</v>
      </c>
      <c r="Y44" s="65">
        <f t="shared" si="4"/>
        <v>-92252346</v>
      </c>
      <c r="Z44" s="66">
        <f>+IF(X44&lt;&gt;0,+(Y44/X44)*100,0)</f>
        <v>-32.20367146309857</v>
      </c>
      <c r="AA44" s="63">
        <f>+AA42-AA43</f>
        <v>446068946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206185038</v>
      </c>
      <c r="D46" s="55">
        <f>SUM(D44:D45)</f>
        <v>0</v>
      </c>
      <c r="E46" s="56">
        <f t="shared" si="5"/>
        <v>446068946</v>
      </c>
      <c r="F46" s="57">
        <f t="shared" si="5"/>
        <v>446068946</v>
      </c>
      <c r="G46" s="57">
        <f t="shared" si="5"/>
        <v>160783698</v>
      </c>
      <c r="H46" s="57">
        <f t="shared" si="5"/>
        <v>-5097808</v>
      </c>
      <c r="I46" s="57">
        <f t="shared" si="5"/>
        <v>-3120677</v>
      </c>
      <c r="J46" s="57">
        <f t="shared" si="5"/>
        <v>152565213</v>
      </c>
      <c r="K46" s="57">
        <f t="shared" si="5"/>
        <v>-39643662</v>
      </c>
      <c r="L46" s="57">
        <f t="shared" si="5"/>
        <v>1605318</v>
      </c>
      <c r="M46" s="57">
        <f t="shared" si="5"/>
        <v>79686091</v>
      </c>
      <c r="N46" s="57">
        <f t="shared" si="5"/>
        <v>41647747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194212960</v>
      </c>
      <c r="X46" s="57">
        <f t="shared" si="5"/>
        <v>286465306</v>
      </c>
      <c r="Y46" s="57">
        <f t="shared" si="5"/>
        <v>-92252346</v>
      </c>
      <c r="Z46" s="58">
        <f>+IF(X46&lt;&gt;0,+(Y46/X46)*100,0)</f>
        <v>-32.20367146309857</v>
      </c>
      <c r="AA46" s="55">
        <f>SUM(AA44:AA45)</f>
        <v>446068946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206185038</v>
      </c>
      <c r="D48" s="71">
        <f>SUM(D46:D47)</f>
        <v>0</v>
      </c>
      <c r="E48" s="72">
        <f t="shared" si="6"/>
        <v>446068946</v>
      </c>
      <c r="F48" s="73">
        <f t="shared" si="6"/>
        <v>446068946</v>
      </c>
      <c r="G48" s="73">
        <f t="shared" si="6"/>
        <v>160783698</v>
      </c>
      <c r="H48" s="74">
        <f t="shared" si="6"/>
        <v>-5097808</v>
      </c>
      <c r="I48" s="74">
        <f t="shared" si="6"/>
        <v>-3120677</v>
      </c>
      <c r="J48" s="74">
        <f t="shared" si="6"/>
        <v>152565213</v>
      </c>
      <c r="K48" s="74">
        <f t="shared" si="6"/>
        <v>-39643662</v>
      </c>
      <c r="L48" s="74">
        <f t="shared" si="6"/>
        <v>1605318</v>
      </c>
      <c r="M48" s="73">
        <f t="shared" si="6"/>
        <v>79686091</v>
      </c>
      <c r="N48" s="73">
        <f t="shared" si="6"/>
        <v>41647747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194212960</v>
      </c>
      <c r="X48" s="74">
        <f t="shared" si="6"/>
        <v>286465306</v>
      </c>
      <c r="Y48" s="74">
        <f t="shared" si="6"/>
        <v>-92252346</v>
      </c>
      <c r="Z48" s="75">
        <f>+IF(X48&lt;&gt;0,+(Y48/X48)*100,0)</f>
        <v>-32.20367146309857</v>
      </c>
      <c r="AA48" s="76">
        <f>SUM(AA46:AA47)</f>
        <v>446068946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74932458</v>
      </c>
      <c r="D5" s="6">
        <v>0</v>
      </c>
      <c r="E5" s="7">
        <v>77684470</v>
      </c>
      <c r="F5" s="8">
        <v>77684470</v>
      </c>
      <c r="G5" s="8">
        <v>22118499</v>
      </c>
      <c r="H5" s="8">
        <v>4510502</v>
      </c>
      <c r="I5" s="8">
        <v>5254859</v>
      </c>
      <c r="J5" s="8">
        <v>31883860</v>
      </c>
      <c r="K5" s="8">
        <v>5267681</v>
      </c>
      <c r="L5" s="8">
        <v>5268941</v>
      </c>
      <c r="M5" s="8">
        <v>5262172</v>
      </c>
      <c r="N5" s="8">
        <v>15798794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47682654</v>
      </c>
      <c r="X5" s="8">
        <v>38842236</v>
      </c>
      <c r="Y5" s="8">
        <v>8840418</v>
      </c>
      <c r="Z5" s="2">
        <v>22.76</v>
      </c>
      <c r="AA5" s="6">
        <v>77684470</v>
      </c>
    </row>
    <row r="6" spans="1:27" ht="13.5">
      <c r="A6" s="23" t="s">
        <v>33</v>
      </c>
      <c r="B6" s="24"/>
      <c r="C6" s="6">
        <v>8096749</v>
      </c>
      <c r="D6" s="6">
        <v>0</v>
      </c>
      <c r="E6" s="7">
        <v>0</v>
      </c>
      <c r="F6" s="8">
        <v>0</v>
      </c>
      <c r="G6" s="8">
        <v>689937</v>
      </c>
      <c r="H6" s="8">
        <v>716738</v>
      </c>
      <c r="I6" s="8">
        <v>797420</v>
      </c>
      <c r="J6" s="8">
        <v>2204095</v>
      </c>
      <c r="K6" s="8">
        <v>1132912</v>
      </c>
      <c r="L6" s="8">
        <v>908007</v>
      </c>
      <c r="M6" s="8">
        <v>773787</v>
      </c>
      <c r="N6" s="8">
        <v>2814706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5018801</v>
      </c>
      <c r="X6" s="8"/>
      <c r="Y6" s="8">
        <v>5018801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107664538</v>
      </c>
      <c r="D7" s="6">
        <v>0</v>
      </c>
      <c r="E7" s="7">
        <v>130216243</v>
      </c>
      <c r="F7" s="8">
        <v>130216243</v>
      </c>
      <c r="G7" s="8">
        <v>10107785</v>
      </c>
      <c r="H7" s="8">
        <v>11157682</v>
      </c>
      <c r="I7" s="8">
        <v>9341377</v>
      </c>
      <c r="J7" s="8">
        <v>30606844</v>
      </c>
      <c r="K7" s="8">
        <v>10274899</v>
      </c>
      <c r="L7" s="8">
        <v>9530293</v>
      </c>
      <c r="M7" s="8">
        <v>8151172</v>
      </c>
      <c r="N7" s="8">
        <v>27956364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58563208</v>
      </c>
      <c r="X7" s="8">
        <v>65108124</v>
      </c>
      <c r="Y7" s="8">
        <v>-6544916</v>
      </c>
      <c r="Z7" s="2">
        <v>-10.05</v>
      </c>
      <c r="AA7" s="6">
        <v>130216243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21765396</v>
      </c>
      <c r="D10" s="6">
        <v>0</v>
      </c>
      <c r="E10" s="7">
        <v>22314672</v>
      </c>
      <c r="F10" s="26">
        <v>22314672</v>
      </c>
      <c r="G10" s="26">
        <v>1916599</v>
      </c>
      <c r="H10" s="26">
        <v>1863480</v>
      </c>
      <c r="I10" s="26">
        <v>1866147</v>
      </c>
      <c r="J10" s="26">
        <v>5646226</v>
      </c>
      <c r="K10" s="26">
        <v>1864774</v>
      </c>
      <c r="L10" s="26">
        <v>1864354</v>
      </c>
      <c r="M10" s="26">
        <v>1865993</v>
      </c>
      <c r="N10" s="26">
        <v>5595121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11241347</v>
      </c>
      <c r="X10" s="26">
        <v>11157336</v>
      </c>
      <c r="Y10" s="26">
        <v>84011</v>
      </c>
      <c r="Z10" s="27">
        <v>0.75</v>
      </c>
      <c r="AA10" s="28">
        <v>22314672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15</v>
      </c>
      <c r="Y11" s="8">
        <v>-15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1661992</v>
      </c>
      <c r="D12" s="6">
        <v>0</v>
      </c>
      <c r="E12" s="7">
        <v>1565121</v>
      </c>
      <c r="F12" s="8">
        <v>1565121</v>
      </c>
      <c r="G12" s="8">
        <v>96997</v>
      </c>
      <c r="H12" s="8">
        <v>86408</v>
      </c>
      <c r="I12" s="8">
        <v>93560</v>
      </c>
      <c r="J12" s="8">
        <v>276965</v>
      </c>
      <c r="K12" s="8">
        <v>95272</v>
      </c>
      <c r="L12" s="8">
        <v>90007</v>
      </c>
      <c r="M12" s="8">
        <v>185845</v>
      </c>
      <c r="N12" s="8">
        <v>371124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648089</v>
      </c>
      <c r="X12" s="8">
        <v>782562</v>
      </c>
      <c r="Y12" s="8">
        <v>-134473</v>
      </c>
      <c r="Z12" s="2">
        <v>-17.18</v>
      </c>
      <c r="AA12" s="6">
        <v>1565121</v>
      </c>
    </row>
    <row r="13" spans="1:27" ht="13.5">
      <c r="A13" s="23" t="s">
        <v>40</v>
      </c>
      <c r="B13" s="29"/>
      <c r="C13" s="6">
        <v>3282788</v>
      </c>
      <c r="D13" s="6">
        <v>0</v>
      </c>
      <c r="E13" s="7">
        <v>5600000</v>
      </c>
      <c r="F13" s="8">
        <v>5600000</v>
      </c>
      <c r="G13" s="8">
        <v>75002</v>
      </c>
      <c r="H13" s="8">
        <v>272209</v>
      </c>
      <c r="I13" s="8">
        <v>224294</v>
      </c>
      <c r="J13" s="8">
        <v>571505</v>
      </c>
      <c r="K13" s="8">
        <v>222612</v>
      </c>
      <c r="L13" s="8">
        <v>213022</v>
      </c>
      <c r="M13" s="8">
        <v>205440</v>
      </c>
      <c r="N13" s="8">
        <v>641074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1212579</v>
      </c>
      <c r="X13" s="8">
        <v>2800002</v>
      </c>
      <c r="Y13" s="8">
        <v>-1587423</v>
      </c>
      <c r="Z13" s="2">
        <v>-56.69</v>
      </c>
      <c r="AA13" s="6">
        <v>5600000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2100</v>
      </c>
      <c r="Y14" s="8">
        <v>-2100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15</v>
      </c>
      <c r="Y15" s="8">
        <v>-15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1987559</v>
      </c>
      <c r="D16" s="6">
        <v>0</v>
      </c>
      <c r="E16" s="7">
        <v>11450600</v>
      </c>
      <c r="F16" s="8">
        <v>11450600</v>
      </c>
      <c r="G16" s="8">
        <v>130826</v>
      </c>
      <c r="H16" s="8">
        <v>44101</v>
      </c>
      <c r="I16" s="8">
        <v>138817</v>
      </c>
      <c r="J16" s="8">
        <v>313744</v>
      </c>
      <c r="K16" s="8">
        <v>45804</v>
      </c>
      <c r="L16" s="8">
        <v>40543</v>
      </c>
      <c r="M16" s="8">
        <v>18966</v>
      </c>
      <c r="N16" s="8">
        <v>105313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419057</v>
      </c>
      <c r="X16" s="8">
        <v>5725302</v>
      </c>
      <c r="Y16" s="8">
        <v>-5306245</v>
      </c>
      <c r="Z16" s="2">
        <v>-92.68</v>
      </c>
      <c r="AA16" s="6">
        <v>11450600</v>
      </c>
    </row>
    <row r="17" spans="1:27" ht="13.5">
      <c r="A17" s="23" t="s">
        <v>44</v>
      </c>
      <c r="B17" s="29"/>
      <c r="C17" s="6">
        <v>4006709</v>
      </c>
      <c r="D17" s="6">
        <v>0</v>
      </c>
      <c r="E17" s="7">
        <v>4462597</v>
      </c>
      <c r="F17" s="8">
        <v>4462597</v>
      </c>
      <c r="G17" s="8">
        <v>351195</v>
      </c>
      <c r="H17" s="8">
        <v>350813</v>
      </c>
      <c r="I17" s="8">
        <v>323432</v>
      </c>
      <c r="J17" s="8">
        <v>1025440</v>
      </c>
      <c r="K17" s="8">
        <v>373111</v>
      </c>
      <c r="L17" s="8">
        <v>318722</v>
      </c>
      <c r="M17" s="8">
        <v>255149</v>
      </c>
      <c r="N17" s="8">
        <v>946982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1972422</v>
      </c>
      <c r="X17" s="8">
        <v>2231298</v>
      </c>
      <c r="Y17" s="8">
        <v>-258876</v>
      </c>
      <c r="Z17" s="2">
        <v>-11.6</v>
      </c>
      <c r="AA17" s="6">
        <v>4462597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</v>
      </c>
      <c r="Y18" s="8">
        <v>-15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74934175</v>
      </c>
      <c r="D19" s="6">
        <v>0</v>
      </c>
      <c r="E19" s="7">
        <v>80099999</v>
      </c>
      <c r="F19" s="8">
        <v>80099999</v>
      </c>
      <c r="G19" s="8">
        <v>17333000</v>
      </c>
      <c r="H19" s="8">
        <v>186940</v>
      </c>
      <c r="I19" s="8">
        <v>441000</v>
      </c>
      <c r="J19" s="8">
        <v>17960940</v>
      </c>
      <c r="K19" s="8">
        <v>6796994</v>
      </c>
      <c r="L19" s="8">
        <v>1104041</v>
      </c>
      <c r="M19" s="8">
        <v>15830816</v>
      </c>
      <c r="N19" s="8">
        <v>23731851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41692791</v>
      </c>
      <c r="X19" s="8">
        <v>44899998</v>
      </c>
      <c r="Y19" s="8">
        <v>-3207207</v>
      </c>
      <c r="Z19" s="2">
        <v>-7.14</v>
      </c>
      <c r="AA19" s="6">
        <v>80099999</v>
      </c>
    </row>
    <row r="20" spans="1:27" ht="13.5">
      <c r="A20" s="23" t="s">
        <v>47</v>
      </c>
      <c r="B20" s="29"/>
      <c r="C20" s="6">
        <v>13517575</v>
      </c>
      <c r="D20" s="6">
        <v>0</v>
      </c>
      <c r="E20" s="7">
        <v>11577950</v>
      </c>
      <c r="F20" s="26">
        <v>11577950</v>
      </c>
      <c r="G20" s="26">
        <v>90711</v>
      </c>
      <c r="H20" s="26">
        <v>166325</v>
      </c>
      <c r="I20" s="26">
        <v>95692</v>
      </c>
      <c r="J20" s="26">
        <v>352728</v>
      </c>
      <c r="K20" s="26">
        <v>119463</v>
      </c>
      <c r="L20" s="26">
        <v>98037</v>
      </c>
      <c r="M20" s="26">
        <v>69831</v>
      </c>
      <c r="N20" s="26">
        <v>287331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640059</v>
      </c>
      <c r="X20" s="26">
        <v>785478</v>
      </c>
      <c r="Y20" s="26">
        <v>-145419</v>
      </c>
      <c r="Z20" s="27">
        <v>-18.51</v>
      </c>
      <c r="AA20" s="28">
        <v>11577950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15</v>
      </c>
      <c r="Y21" s="8">
        <v>-15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311849939</v>
      </c>
      <c r="D22" s="33">
        <f>SUM(D5:D21)</f>
        <v>0</v>
      </c>
      <c r="E22" s="34">
        <f t="shared" si="0"/>
        <v>344971652</v>
      </c>
      <c r="F22" s="35">
        <f t="shared" si="0"/>
        <v>344971652</v>
      </c>
      <c r="G22" s="35">
        <f t="shared" si="0"/>
        <v>52910551</v>
      </c>
      <c r="H22" s="35">
        <f t="shared" si="0"/>
        <v>19355198</v>
      </c>
      <c r="I22" s="35">
        <f t="shared" si="0"/>
        <v>18576598</v>
      </c>
      <c r="J22" s="35">
        <f t="shared" si="0"/>
        <v>90842347</v>
      </c>
      <c r="K22" s="35">
        <f t="shared" si="0"/>
        <v>26193522</v>
      </c>
      <c r="L22" s="35">
        <f t="shared" si="0"/>
        <v>19435967</v>
      </c>
      <c r="M22" s="35">
        <f t="shared" si="0"/>
        <v>32619171</v>
      </c>
      <c r="N22" s="35">
        <f t="shared" si="0"/>
        <v>78248660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169091007</v>
      </c>
      <c r="X22" s="35">
        <f t="shared" si="0"/>
        <v>172334496</v>
      </c>
      <c r="Y22" s="35">
        <f t="shared" si="0"/>
        <v>-3243489</v>
      </c>
      <c r="Z22" s="36">
        <f>+IF(X22&lt;&gt;0,+(Y22/X22)*100,0)</f>
        <v>-1.8820892365043387</v>
      </c>
      <c r="AA22" s="33">
        <f>SUM(AA5:AA21)</f>
        <v>344971652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104576274</v>
      </c>
      <c r="D25" s="6">
        <v>0</v>
      </c>
      <c r="E25" s="7">
        <v>131531955</v>
      </c>
      <c r="F25" s="8">
        <v>131531955</v>
      </c>
      <c r="G25" s="8">
        <v>8889002</v>
      </c>
      <c r="H25" s="8">
        <v>8255626</v>
      </c>
      <c r="I25" s="8">
        <v>9878155</v>
      </c>
      <c r="J25" s="8">
        <v>27022783</v>
      </c>
      <c r="K25" s="8">
        <v>9211097</v>
      </c>
      <c r="L25" s="8">
        <v>10123960</v>
      </c>
      <c r="M25" s="8">
        <v>9755023</v>
      </c>
      <c r="N25" s="8">
        <v>29090080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56112863</v>
      </c>
      <c r="X25" s="8">
        <v>62844192</v>
      </c>
      <c r="Y25" s="8">
        <v>-6731329</v>
      </c>
      <c r="Z25" s="2">
        <v>-10.71</v>
      </c>
      <c r="AA25" s="6">
        <v>131531955</v>
      </c>
    </row>
    <row r="26" spans="1:27" ht="13.5">
      <c r="A26" s="25" t="s">
        <v>52</v>
      </c>
      <c r="B26" s="24"/>
      <c r="C26" s="6">
        <v>4262379</v>
      </c>
      <c r="D26" s="6">
        <v>0</v>
      </c>
      <c r="E26" s="7">
        <v>4593957</v>
      </c>
      <c r="F26" s="8">
        <v>4593957</v>
      </c>
      <c r="G26" s="8">
        <v>381366</v>
      </c>
      <c r="H26" s="8">
        <v>373894</v>
      </c>
      <c r="I26" s="8">
        <v>410353</v>
      </c>
      <c r="J26" s="8">
        <v>1165613</v>
      </c>
      <c r="K26" s="8">
        <v>378827</v>
      </c>
      <c r="L26" s="8">
        <v>187958</v>
      </c>
      <c r="M26" s="8">
        <v>410977</v>
      </c>
      <c r="N26" s="8">
        <v>977762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2143375</v>
      </c>
      <c r="X26" s="8">
        <v>2296980</v>
      </c>
      <c r="Y26" s="8">
        <v>-153605</v>
      </c>
      <c r="Z26" s="2">
        <v>-6.69</v>
      </c>
      <c r="AA26" s="6">
        <v>4593957</v>
      </c>
    </row>
    <row r="27" spans="1:27" ht="13.5">
      <c r="A27" s="25" t="s">
        <v>53</v>
      </c>
      <c r="B27" s="24"/>
      <c r="C27" s="6">
        <v>12906692</v>
      </c>
      <c r="D27" s="6">
        <v>0</v>
      </c>
      <c r="E27" s="7">
        <v>7443668</v>
      </c>
      <c r="F27" s="8">
        <v>7443668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3721836</v>
      </c>
      <c r="Y27" s="8">
        <v>-3721836</v>
      </c>
      <c r="Z27" s="2">
        <v>-100</v>
      </c>
      <c r="AA27" s="6">
        <v>7443668</v>
      </c>
    </row>
    <row r="28" spans="1:27" ht="13.5">
      <c r="A28" s="25" t="s">
        <v>54</v>
      </c>
      <c r="B28" s="24"/>
      <c r="C28" s="6">
        <v>11719702</v>
      </c>
      <c r="D28" s="6">
        <v>0</v>
      </c>
      <c r="E28" s="7">
        <v>5576000</v>
      </c>
      <c r="F28" s="8">
        <v>5576000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2788002</v>
      </c>
      <c r="Y28" s="8">
        <v>-2788002</v>
      </c>
      <c r="Z28" s="2">
        <v>-100</v>
      </c>
      <c r="AA28" s="6">
        <v>5576000</v>
      </c>
    </row>
    <row r="29" spans="1:27" ht="13.5">
      <c r="A29" s="25" t="s">
        <v>55</v>
      </c>
      <c r="B29" s="24"/>
      <c r="C29" s="6">
        <v>182809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</v>
      </c>
      <c r="Y29" s="8">
        <v>-15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81276911</v>
      </c>
      <c r="D30" s="6">
        <v>0</v>
      </c>
      <c r="E30" s="7">
        <v>86373509</v>
      </c>
      <c r="F30" s="8">
        <v>86373509</v>
      </c>
      <c r="G30" s="8">
        <v>0</v>
      </c>
      <c r="H30" s="8">
        <v>12234740</v>
      </c>
      <c r="I30" s="8">
        <v>11377319</v>
      </c>
      <c r="J30" s="8">
        <v>23612059</v>
      </c>
      <c r="K30" s="8">
        <v>6097207</v>
      </c>
      <c r="L30" s="8">
        <v>6600688</v>
      </c>
      <c r="M30" s="8">
        <v>6282827</v>
      </c>
      <c r="N30" s="8">
        <v>18980722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42592781</v>
      </c>
      <c r="X30" s="8">
        <v>43186752</v>
      </c>
      <c r="Y30" s="8">
        <v>-593971</v>
      </c>
      <c r="Z30" s="2">
        <v>-1.38</v>
      </c>
      <c r="AA30" s="6">
        <v>86373509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584700</v>
      </c>
      <c r="F31" s="8">
        <v>584700</v>
      </c>
      <c r="G31" s="8">
        <v>34634</v>
      </c>
      <c r="H31" s="8">
        <v>57688</v>
      </c>
      <c r="I31" s="8">
        <v>24739</v>
      </c>
      <c r="J31" s="8">
        <v>117061</v>
      </c>
      <c r="K31" s="8">
        <v>50432</v>
      </c>
      <c r="L31" s="8">
        <v>31046</v>
      </c>
      <c r="M31" s="8">
        <v>30384</v>
      </c>
      <c r="N31" s="8">
        <v>111862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228923</v>
      </c>
      <c r="X31" s="8">
        <v>292350</v>
      </c>
      <c r="Y31" s="8">
        <v>-63427</v>
      </c>
      <c r="Z31" s="2">
        <v>-21.7</v>
      </c>
      <c r="AA31" s="6">
        <v>584700</v>
      </c>
    </row>
    <row r="32" spans="1:27" ht="13.5">
      <c r="A32" s="25" t="s">
        <v>58</v>
      </c>
      <c r="B32" s="24"/>
      <c r="C32" s="6">
        <v>21515734</v>
      </c>
      <c r="D32" s="6">
        <v>0</v>
      </c>
      <c r="E32" s="7">
        <v>26900052</v>
      </c>
      <c r="F32" s="8">
        <v>26900052</v>
      </c>
      <c r="G32" s="8">
        <v>620267</v>
      </c>
      <c r="H32" s="8">
        <v>3355883</v>
      </c>
      <c r="I32" s="8">
        <v>2380858</v>
      </c>
      <c r="J32" s="8">
        <v>6357008</v>
      </c>
      <c r="K32" s="8">
        <v>2735198</v>
      </c>
      <c r="L32" s="8">
        <v>1816116</v>
      </c>
      <c r="M32" s="8">
        <v>2449052</v>
      </c>
      <c r="N32" s="8">
        <v>7000366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13357374</v>
      </c>
      <c r="X32" s="8">
        <v>13396026</v>
      </c>
      <c r="Y32" s="8">
        <v>-38652</v>
      </c>
      <c r="Z32" s="2">
        <v>-0.29</v>
      </c>
      <c r="AA32" s="6">
        <v>26900052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5465057</v>
      </c>
      <c r="F33" s="8">
        <v>5465057</v>
      </c>
      <c r="G33" s="8">
        <v>218862</v>
      </c>
      <c r="H33" s="8">
        <v>336161</v>
      </c>
      <c r="I33" s="8">
        <v>308833</v>
      </c>
      <c r="J33" s="8">
        <v>863856</v>
      </c>
      <c r="K33" s="8">
        <v>297105</v>
      </c>
      <c r="L33" s="8">
        <v>307531</v>
      </c>
      <c r="M33" s="8">
        <v>310854</v>
      </c>
      <c r="N33" s="8">
        <v>915490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1779346</v>
      </c>
      <c r="X33" s="8">
        <v>2732526</v>
      </c>
      <c r="Y33" s="8">
        <v>-953180</v>
      </c>
      <c r="Z33" s="2">
        <v>-34.88</v>
      </c>
      <c r="AA33" s="6">
        <v>5465057</v>
      </c>
    </row>
    <row r="34" spans="1:27" ht="13.5">
      <c r="A34" s="25" t="s">
        <v>60</v>
      </c>
      <c r="B34" s="24"/>
      <c r="C34" s="6">
        <v>55124163</v>
      </c>
      <c r="D34" s="6">
        <v>0</v>
      </c>
      <c r="E34" s="7">
        <v>73095474</v>
      </c>
      <c r="F34" s="8">
        <v>73095474</v>
      </c>
      <c r="G34" s="8">
        <v>3238812</v>
      </c>
      <c r="H34" s="8">
        <v>2953513</v>
      </c>
      <c r="I34" s="8">
        <v>5442196</v>
      </c>
      <c r="J34" s="8">
        <v>11634521</v>
      </c>
      <c r="K34" s="8">
        <v>7016366</v>
      </c>
      <c r="L34" s="8">
        <v>4017535</v>
      </c>
      <c r="M34" s="8">
        <v>3182361</v>
      </c>
      <c r="N34" s="8">
        <v>14216262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25850783</v>
      </c>
      <c r="X34" s="8">
        <v>35572986</v>
      </c>
      <c r="Y34" s="8">
        <v>-9722203</v>
      </c>
      <c r="Z34" s="2">
        <v>-27.33</v>
      </c>
      <c r="AA34" s="6">
        <v>73095474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15</v>
      </c>
      <c r="Y35" s="8">
        <v>-15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291564664</v>
      </c>
      <c r="D36" s="33">
        <f>SUM(D25:D35)</f>
        <v>0</v>
      </c>
      <c r="E36" s="34">
        <f t="shared" si="1"/>
        <v>341564372</v>
      </c>
      <c r="F36" s="35">
        <f t="shared" si="1"/>
        <v>341564372</v>
      </c>
      <c r="G36" s="35">
        <f t="shared" si="1"/>
        <v>13382943</v>
      </c>
      <c r="H36" s="35">
        <f t="shared" si="1"/>
        <v>27567505</v>
      </c>
      <c r="I36" s="35">
        <f t="shared" si="1"/>
        <v>29822453</v>
      </c>
      <c r="J36" s="35">
        <f t="shared" si="1"/>
        <v>70772901</v>
      </c>
      <c r="K36" s="35">
        <f t="shared" si="1"/>
        <v>25786232</v>
      </c>
      <c r="L36" s="35">
        <f t="shared" si="1"/>
        <v>23084834</v>
      </c>
      <c r="M36" s="35">
        <f t="shared" si="1"/>
        <v>22421478</v>
      </c>
      <c r="N36" s="35">
        <f t="shared" si="1"/>
        <v>71292544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142065445</v>
      </c>
      <c r="X36" s="35">
        <f t="shared" si="1"/>
        <v>166831680</v>
      </c>
      <c r="Y36" s="35">
        <f t="shared" si="1"/>
        <v>-24766235</v>
      </c>
      <c r="Z36" s="36">
        <f>+IF(X36&lt;&gt;0,+(Y36/X36)*100,0)</f>
        <v>-14.84504321960913</v>
      </c>
      <c r="AA36" s="33">
        <f>SUM(AA25:AA35)</f>
        <v>341564372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20285275</v>
      </c>
      <c r="D38" s="46">
        <f>+D22-D36</f>
        <v>0</v>
      </c>
      <c r="E38" s="47">
        <f t="shared" si="2"/>
        <v>3407280</v>
      </c>
      <c r="F38" s="48">
        <f t="shared" si="2"/>
        <v>3407280</v>
      </c>
      <c r="G38" s="48">
        <f t="shared" si="2"/>
        <v>39527608</v>
      </c>
      <c r="H38" s="48">
        <f t="shared" si="2"/>
        <v>-8212307</v>
      </c>
      <c r="I38" s="48">
        <f t="shared" si="2"/>
        <v>-11245855</v>
      </c>
      <c r="J38" s="48">
        <f t="shared" si="2"/>
        <v>20069446</v>
      </c>
      <c r="K38" s="48">
        <f t="shared" si="2"/>
        <v>407290</v>
      </c>
      <c r="L38" s="48">
        <f t="shared" si="2"/>
        <v>-3648867</v>
      </c>
      <c r="M38" s="48">
        <f t="shared" si="2"/>
        <v>10197693</v>
      </c>
      <c r="N38" s="48">
        <f t="shared" si="2"/>
        <v>6956116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27025562</v>
      </c>
      <c r="X38" s="48">
        <f>IF(F22=F36,0,X22-X36)</f>
        <v>5502816</v>
      </c>
      <c r="Y38" s="48">
        <f t="shared" si="2"/>
        <v>21522746</v>
      </c>
      <c r="Z38" s="49">
        <f>+IF(X38&lt;&gt;0,+(Y38/X38)*100,0)</f>
        <v>391.1223998767177</v>
      </c>
      <c r="AA38" s="46">
        <f>+AA22-AA36</f>
        <v>3407280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32487000</v>
      </c>
      <c r="F39" s="8">
        <v>32487000</v>
      </c>
      <c r="G39" s="8">
        <v>11109407</v>
      </c>
      <c r="H39" s="8">
        <v>2203642</v>
      </c>
      <c r="I39" s="8">
        <v>0</v>
      </c>
      <c r="J39" s="8">
        <v>13313049</v>
      </c>
      <c r="K39" s="8">
        <v>0</v>
      </c>
      <c r="L39" s="8">
        <v>0</v>
      </c>
      <c r="M39" s="8">
        <v>1923154</v>
      </c>
      <c r="N39" s="8">
        <v>1923154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15236203</v>
      </c>
      <c r="X39" s="8">
        <v>12243498</v>
      </c>
      <c r="Y39" s="8">
        <v>2992705</v>
      </c>
      <c r="Z39" s="2">
        <v>24.44</v>
      </c>
      <c r="AA39" s="6">
        <v>32487000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20285275</v>
      </c>
      <c r="D42" s="55">
        <f>SUM(D38:D41)</f>
        <v>0</v>
      </c>
      <c r="E42" s="56">
        <f t="shared" si="3"/>
        <v>35894280</v>
      </c>
      <c r="F42" s="57">
        <f t="shared" si="3"/>
        <v>35894280</v>
      </c>
      <c r="G42" s="57">
        <f t="shared" si="3"/>
        <v>50637015</v>
      </c>
      <c r="H42" s="57">
        <f t="shared" si="3"/>
        <v>-6008665</v>
      </c>
      <c r="I42" s="57">
        <f t="shared" si="3"/>
        <v>-11245855</v>
      </c>
      <c r="J42" s="57">
        <f t="shared" si="3"/>
        <v>33382495</v>
      </c>
      <c r="K42" s="57">
        <f t="shared" si="3"/>
        <v>407290</v>
      </c>
      <c r="L42" s="57">
        <f t="shared" si="3"/>
        <v>-3648867</v>
      </c>
      <c r="M42" s="57">
        <f t="shared" si="3"/>
        <v>12120847</v>
      </c>
      <c r="N42" s="57">
        <f t="shared" si="3"/>
        <v>8879270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42261765</v>
      </c>
      <c r="X42" s="57">
        <f t="shared" si="3"/>
        <v>17746314</v>
      </c>
      <c r="Y42" s="57">
        <f t="shared" si="3"/>
        <v>24515451</v>
      </c>
      <c r="Z42" s="58">
        <f>+IF(X42&lt;&gt;0,+(Y42/X42)*100,0)</f>
        <v>138.14390413693795</v>
      </c>
      <c r="AA42" s="55">
        <f>SUM(AA38:AA41)</f>
        <v>35894280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20285275</v>
      </c>
      <c r="D44" s="63">
        <f>+D42-D43</f>
        <v>0</v>
      </c>
      <c r="E44" s="64">
        <f t="shared" si="4"/>
        <v>35894280</v>
      </c>
      <c r="F44" s="65">
        <f t="shared" si="4"/>
        <v>35894280</v>
      </c>
      <c r="G44" s="65">
        <f t="shared" si="4"/>
        <v>50637015</v>
      </c>
      <c r="H44" s="65">
        <f t="shared" si="4"/>
        <v>-6008665</v>
      </c>
      <c r="I44" s="65">
        <f t="shared" si="4"/>
        <v>-11245855</v>
      </c>
      <c r="J44" s="65">
        <f t="shared" si="4"/>
        <v>33382495</v>
      </c>
      <c r="K44" s="65">
        <f t="shared" si="4"/>
        <v>407290</v>
      </c>
      <c r="L44" s="65">
        <f t="shared" si="4"/>
        <v>-3648867</v>
      </c>
      <c r="M44" s="65">
        <f t="shared" si="4"/>
        <v>12120847</v>
      </c>
      <c r="N44" s="65">
        <f t="shared" si="4"/>
        <v>8879270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42261765</v>
      </c>
      <c r="X44" s="65">
        <f t="shared" si="4"/>
        <v>17746314</v>
      </c>
      <c r="Y44" s="65">
        <f t="shared" si="4"/>
        <v>24515451</v>
      </c>
      <c r="Z44" s="66">
        <f>+IF(X44&lt;&gt;0,+(Y44/X44)*100,0)</f>
        <v>138.14390413693795</v>
      </c>
      <c r="AA44" s="63">
        <f>+AA42-AA43</f>
        <v>35894280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20285275</v>
      </c>
      <c r="D46" s="55">
        <f>SUM(D44:D45)</f>
        <v>0</v>
      </c>
      <c r="E46" s="56">
        <f t="shared" si="5"/>
        <v>35894280</v>
      </c>
      <c r="F46" s="57">
        <f t="shared" si="5"/>
        <v>35894280</v>
      </c>
      <c r="G46" s="57">
        <f t="shared" si="5"/>
        <v>50637015</v>
      </c>
      <c r="H46" s="57">
        <f t="shared" si="5"/>
        <v>-6008665</v>
      </c>
      <c r="I46" s="57">
        <f t="shared" si="5"/>
        <v>-11245855</v>
      </c>
      <c r="J46" s="57">
        <f t="shared" si="5"/>
        <v>33382495</v>
      </c>
      <c r="K46" s="57">
        <f t="shared" si="5"/>
        <v>407290</v>
      </c>
      <c r="L46" s="57">
        <f t="shared" si="5"/>
        <v>-3648867</v>
      </c>
      <c r="M46" s="57">
        <f t="shared" si="5"/>
        <v>12120847</v>
      </c>
      <c r="N46" s="57">
        <f t="shared" si="5"/>
        <v>8879270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42261765</v>
      </c>
      <c r="X46" s="57">
        <f t="shared" si="5"/>
        <v>17746314</v>
      </c>
      <c r="Y46" s="57">
        <f t="shared" si="5"/>
        <v>24515451</v>
      </c>
      <c r="Z46" s="58">
        <f>+IF(X46&lt;&gt;0,+(Y46/X46)*100,0)</f>
        <v>138.14390413693795</v>
      </c>
      <c r="AA46" s="55">
        <f>SUM(AA44:AA45)</f>
        <v>35894280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20285275</v>
      </c>
      <c r="D48" s="71">
        <f>SUM(D46:D47)</f>
        <v>0</v>
      </c>
      <c r="E48" s="72">
        <f t="shared" si="6"/>
        <v>35894280</v>
      </c>
      <c r="F48" s="73">
        <f t="shared" si="6"/>
        <v>35894280</v>
      </c>
      <c r="G48" s="73">
        <f t="shared" si="6"/>
        <v>50637015</v>
      </c>
      <c r="H48" s="74">
        <f t="shared" si="6"/>
        <v>-6008665</v>
      </c>
      <c r="I48" s="74">
        <f t="shared" si="6"/>
        <v>-11245855</v>
      </c>
      <c r="J48" s="74">
        <f t="shared" si="6"/>
        <v>33382495</v>
      </c>
      <c r="K48" s="74">
        <f t="shared" si="6"/>
        <v>407290</v>
      </c>
      <c r="L48" s="74">
        <f t="shared" si="6"/>
        <v>-3648867</v>
      </c>
      <c r="M48" s="73">
        <f t="shared" si="6"/>
        <v>12120847</v>
      </c>
      <c r="N48" s="73">
        <f t="shared" si="6"/>
        <v>8879270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42261765</v>
      </c>
      <c r="X48" s="74">
        <f t="shared" si="6"/>
        <v>17746314</v>
      </c>
      <c r="Y48" s="74">
        <f t="shared" si="6"/>
        <v>24515451</v>
      </c>
      <c r="Z48" s="75">
        <f>+IF(X48&lt;&gt;0,+(Y48/X48)*100,0)</f>
        <v>138.14390413693795</v>
      </c>
      <c r="AA48" s="76">
        <f>SUM(AA46:AA47)</f>
        <v>35894280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89864923</v>
      </c>
      <c r="D5" s="6">
        <v>0</v>
      </c>
      <c r="E5" s="7">
        <v>91849078</v>
      </c>
      <c r="F5" s="8">
        <v>91849078</v>
      </c>
      <c r="G5" s="8">
        <v>7628066</v>
      </c>
      <c r="H5" s="8">
        <v>27664682</v>
      </c>
      <c r="I5" s="8">
        <v>5699889</v>
      </c>
      <c r="J5" s="8">
        <v>40992637</v>
      </c>
      <c r="K5" s="8">
        <v>5109063</v>
      </c>
      <c r="L5" s="8">
        <v>0</v>
      </c>
      <c r="M5" s="8">
        <v>11532895</v>
      </c>
      <c r="N5" s="8">
        <v>16641958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57634595</v>
      </c>
      <c r="X5" s="8">
        <v>45924540</v>
      </c>
      <c r="Y5" s="8">
        <v>11710055</v>
      </c>
      <c r="Z5" s="2">
        <v>25.5</v>
      </c>
      <c r="AA5" s="6">
        <v>91849078</v>
      </c>
    </row>
    <row r="6" spans="1:27" ht="13.5">
      <c r="A6" s="23" t="s">
        <v>33</v>
      </c>
      <c r="B6" s="24"/>
      <c r="C6" s="6">
        <v>5788247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9151881</v>
      </c>
      <c r="F10" s="26">
        <v>9151881</v>
      </c>
      <c r="G10" s="26">
        <v>0</v>
      </c>
      <c r="H10" s="26">
        <v>695392</v>
      </c>
      <c r="I10" s="26">
        <v>663436</v>
      </c>
      <c r="J10" s="26">
        <v>1358828</v>
      </c>
      <c r="K10" s="26">
        <v>551344</v>
      </c>
      <c r="L10" s="26">
        <v>0</v>
      </c>
      <c r="M10" s="26">
        <v>0</v>
      </c>
      <c r="N10" s="26">
        <v>551344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1910172</v>
      </c>
      <c r="X10" s="26">
        <v>4610658</v>
      </c>
      <c r="Y10" s="26">
        <v>-2700486</v>
      </c>
      <c r="Z10" s="27">
        <v>-58.57</v>
      </c>
      <c r="AA10" s="28">
        <v>9151881</v>
      </c>
    </row>
    <row r="11" spans="1:27" ht="13.5">
      <c r="A11" s="25" t="s">
        <v>38</v>
      </c>
      <c r="B11" s="29"/>
      <c r="C11" s="6">
        <v>9448460</v>
      </c>
      <c r="D11" s="6">
        <v>0</v>
      </c>
      <c r="E11" s="7">
        <v>0</v>
      </c>
      <c r="F11" s="8">
        <v>0</v>
      </c>
      <c r="G11" s="8">
        <v>2127396</v>
      </c>
      <c r="H11" s="8">
        <v>0</v>
      </c>
      <c r="I11" s="8">
        <v>0</v>
      </c>
      <c r="J11" s="8">
        <v>2127396</v>
      </c>
      <c r="K11" s="8">
        <v>0</v>
      </c>
      <c r="L11" s="8">
        <v>0</v>
      </c>
      <c r="M11" s="8">
        <v>5297221</v>
      </c>
      <c r="N11" s="8">
        <v>5297221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7424617</v>
      </c>
      <c r="X11" s="8"/>
      <c r="Y11" s="8">
        <v>7424617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5640909</v>
      </c>
      <c r="D12" s="6">
        <v>0</v>
      </c>
      <c r="E12" s="7">
        <v>6058445</v>
      </c>
      <c r="F12" s="8">
        <v>6058445</v>
      </c>
      <c r="G12" s="8">
        <v>505168</v>
      </c>
      <c r="H12" s="8">
        <v>510352</v>
      </c>
      <c r="I12" s="8">
        <v>489875</v>
      </c>
      <c r="J12" s="8">
        <v>1505395</v>
      </c>
      <c r="K12" s="8">
        <v>510417</v>
      </c>
      <c r="L12" s="8">
        <v>0</v>
      </c>
      <c r="M12" s="8">
        <v>1045089</v>
      </c>
      <c r="N12" s="8">
        <v>1555506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3060901</v>
      </c>
      <c r="X12" s="8">
        <v>3029220</v>
      </c>
      <c r="Y12" s="8">
        <v>31681</v>
      </c>
      <c r="Z12" s="2">
        <v>1.05</v>
      </c>
      <c r="AA12" s="6">
        <v>6058445</v>
      </c>
    </row>
    <row r="13" spans="1:27" ht="13.5">
      <c r="A13" s="23" t="s">
        <v>40</v>
      </c>
      <c r="B13" s="29"/>
      <c r="C13" s="6">
        <v>12548252</v>
      </c>
      <c r="D13" s="6">
        <v>0</v>
      </c>
      <c r="E13" s="7">
        <v>12702900</v>
      </c>
      <c r="F13" s="8">
        <v>12702900</v>
      </c>
      <c r="G13" s="8">
        <v>937464</v>
      </c>
      <c r="H13" s="8">
        <v>1167127</v>
      </c>
      <c r="I13" s="8">
        <v>1032116</v>
      </c>
      <c r="J13" s="8">
        <v>3136707</v>
      </c>
      <c r="K13" s="8">
        <v>1307728</v>
      </c>
      <c r="L13" s="8">
        <v>0</v>
      </c>
      <c r="M13" s="8">
        <v>2609751</v>
      </c>
      <c r="N13" s="8">
        <v>3917479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7054186</v>
      </c>
      <c r="X13" s="8">
        <v>6351450</v>
      </c>
      <c r="Y13" s="8">
        <v>702736</v>
      </c>
      <c r="Z13" s="2">
        <v>11.06</v>
      </c>
      <c r="AA13" s="6">
        <v>12702900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3688362</v>
      </c>
      <c r="F14" s="8">
        <v>3688362</v>
      </c>
      <c r="G14" s="8">
        <v>0</v>
      </c>
      <c r="H14" s="8">
        <v>1439</v>
      </c>
      <c r="I14" s="8">
        <v>0</v>
      </c>
      <c r="J14" s="8">
        <v>1439</v>
      </c>
      <c r="K14" s="8">
        <v>108711</v>
      </c>
      <c r="L14" s="8">
        <v>0</v>
      </c>
      <c r="M14" s="8">
        <v>2882823</v>
      </c>
      <c r="N14" s="8">
        <v>2991534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2992973</v>
      </c>
      <c r="X14" s="8">
        <v>55734</v>
      </c>
      <c r="Y14" s="8">
        <v>2937239</v>
      </c>
      <c r="Z14" s="2">
        <v>5270.1</v>
      </c>
      <c r="AA14" s="6">
        <v>3688362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1452908</v>
      </c>
      <c r="D16" s="6">
        <v>0</v>
      </c>
      <c r="E16" s="7">
        <v>1675812</v>
      </c>
      <c r="F16" s="8">
        <v>1675812</v>
      </c>
      <c r="G16" s="8">
        <v>12721</v>
      </c>
      <c r="H16" s="8">
        <v>593502</v>
      </c>
      <c r="I16" s="8">
        <v>543462</v>
      </c>
      <c r="J16" s="8">
        <v>1149685</v>
      </c>
      <c r="K16" s="8">
        <v>897824</v>
      </c>
      <c r="L16" s="8">
        <v>0</v>
      </c>
      <c r="M16" s="8">
        <v>-1883358</v>
      </c>
      <c r="N16" s="8">
        <v>-985534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164151</v>
      </c>
      <c r="X16" s="8">
        <v>2591754</v>
      </c>
      <c r="Y16" s="8">
        <v>-2427603</v>
      </c>
      <c r="Z16" s="2">
        <v>-93.67</v>
      </c>
      <c r="AA16" s="6">
        <v>1675812</v>
      </c>
    </row>
    <row r="17" spans="1:27" ht="13.5">
      <c r="A17" s="23" t="s">
        <v>44</v>
      </c>
      <c r="B17" s="29"/>
      <c r="C17" s="6">
        <v>8282495</v>
      </c>
      <c r="D17" s="6">
        <v>0</v>
      </c>
      <c r="E17" s="7">
        <v>8724560</v>
      </c>
      <c r="F17" s="8">
        <v>8724560</v>
      </c>
      <c r="G17" s="8">
        <v>670086</v>
      </c>
      <c r="H17" s="8">
        <v>708871</v>
      </c>
      <c r="I17" s="8">
        <v>590168</v>
      </c>
      <c r="J17" s="8">
        <v>1969125</v>
      </c>
      <c r="K17" s="8">
        <v>779134</v>
      </c>
      <c r="L17" s="8">
        <v>0</v>
      </c>
      <c r="M17" s="8">
        <v>1217870</v>
      </c>
      <c r="N17" s="8">
        <v>1997004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3966129</v>
      </c>
      <c r="X17" s="8">
        <v>4654560</v>
      </c>
      <c r="Y17" s="8">
        <v>-688431</v>
      </c>
      <c r="Z17" s="2">
        <v>-14.79</v>
      </c>
      <c r="AA17" s="6">
        <v>8724560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140585606</v>
      </c>
      <c r="D19" s="6">
        <v>0</v>
      </c>
      <c r="E19" s="7">
        <v>127911972</v>
      </c>
      <c r="F19" s="8">
        <v>127911972</v>
      </c>
      <c r="G19" s="8">
        <v>40623315</v>
      </c>
      <c r="H19" s="8">
        <v>265217</v>
      </c>
      <c r="I19" s="8">
        <v>0</v>
      </c>
      <c r="J19" s="8">
        <v>40888532</v>
      </c>
      <c r="K19" s="8">
        <v>1000000</v>
      </c>
      <c r="L19" s="8">
        <v>0</v>
      </c>
      <c r="M19" s="8">
        <v>37124478</v>
      </c>
      <c r="N19" s="8">
        <v>38124478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79013010</v>
      </c>
      <c r="X19" s="8">
        <v>81400000</v>
      </c>
      <c r="Y19" s="8">
        <v>-2386990</v>
      </c>
      <c r="Z19" s="2">
        <v>-2.93</v>
      </c>
      <c r="AA19" s="6">
        <v>127911972</v>
      </c>
    </row>
    <row r="20" spans="1:27" ht="13.5">
      <c r="A20" s="23" t="s">
        <v>47</v>
      </c>
      <c r="B20" s="29"/>
      <c r="C20" s="6">
        <v>3160649</v>
      </c>
      <c r="D20" s="6">
        <v>0</v>
      </c>
      <c r="E20" s="7">
        <v>35066487</v>
      </c>
      <c r="F20" s="26">
        <v>35066487</v>
      </c>
      <c r="G20" s="26">
        <v>405910</v>
      </c>
      <c r="H20" s="26">
        <v>335936</v>
      </c>
      <c r="I20" s="26">
        <v>331552</v>
      </c>
      <c r="J20" s="26">
        <v>1073398</v>
      </c>
      <c r="K20" s="26">
        <v>0</v>
      </c>
      <c r="L20" s="26">
        <v>0</v>
      </c>
      <c r="M20" s="26">
        <v>1057486</v>
      </c>
      <c r="N20" s="26">
        <v>1057486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2130884</v>
      </c>
      <c r="X20" s="26">
        <v>17155746</v>
      </c>
      <c r="Y20" s="26">
        <v>-15024862</v>
      </c>
      <c r="Z20" s="27">
        <v>-87.58</v>
      </c>
      <c r="AA20" s="28">
        <v>35066487</v>
      </c>
    </row>
    <row r="21" spans="1:27" ht="13.5">
      <c r="A21" s="23" t="s">
        <v>48</v>
      </c>
      <c r="B21" s="29"/>
      <c r="C21" s="6">
        <v>481457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277253906</v>
      </c>
      <c r="D22" s="33">
        <f>SUM(D5:D21)</f>
        <v>0</v>
      </c>
      <c r="E22" s="34">
        <f t="shared" si="0"/>
        <v>296829497</v>
      </c>
      <c r="F22" s="35">
        <f t="shared" si="0"/>
        <v>296829497</v>
      </c>
      <c r="G22" s="35">
        <f t="shared" si="0"/>
        <v>52910126</v>
      </c>
      <c r="H22" s="35">
        <f t="shared" si="0"/>
        <v>31942518</v>
      </c>
      <c r="I22" s="35">
        <f t="shared" si="0"/>
        <v>9350498</v>
      </c>
      <c r="J22" s="35">
        <f t="shared" si="0"/>
        <v>94203142</v>
      </c>
      <c r="K22" s="35">
        <f t="shared" si="0"/>
        <v>10264221</v>
      </c>
      <c r="L22" s="35">
        <f t="shared" si="0"/>
        <v>0</v>
      </c>
      <c r="M22" s="35">
        <f t="shared" si="0"/>
        <v>60884255</v>
      </c>
      <c r="N22" s="35">
        <f t="shared" si="0"/>
        <v>71148476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165351618</v>
      </c>
      <c r="X22" s="35">
        <f t="shared" si="0"/>
        <v>165773662</v>
      </c>
      <c r="Y22" s="35">
        <f t="shared" si="0"/>
        <v>-422044</v>
      </c>
      <c r="Z22" s="36">
        <f>+IF(X22&lt;&gt;0,+(Y22/X22)*100,0)</f>
        <v>-0.25459050304384295</v>
      </c>
      <c r="AA22" s="33">
        <f>SUM(AA5:AA21)</f>
        <v>296829497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84577680</v>
      </c>
      <c r="D25" s="6">
        <v>0</v>
      </c>
      <c r="E25" s="7">
        <v>115747482</v>
      </c>
      <c r="F25" s="8">
        <v>115747482</v>
      </c>
      <c r="G25" s="8">
        <v>6801761</v>
      </c>
      <c r="H25" s="8">
        <v>7274382</v>
      </c>
      <c r="I25" s="8">
        <v>7151334</v>
      </c>
      <c r="J25" s="8">
        <v>21227477</v>
      </c>
      <c r="K25" s="8">
        <v>7651342</v>
      </c>
      <c r="L25" s="8">
        <v>0</v>
      </c>
      <c r="M25" s="8">
        <v>20442817</v>
      </c>
      <c r="N25" s="8">
        <v>28094159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49321636</v>
      </c>
      <c r="X25" s="8">
        <v>58744326</v>
      </c>
      <c r="Y25" s="8">
        <v>-9422690</v>
      </c>
      <c r="Z25" s="2">
        <v>-16.04</v>
      </c>
      <c r="AA25" s="6">
        <v>115747482</v>
      </c>
    </row>
    <row r="26" spans="1:27" ht="13.5">
      <c r="A26" s="25" t="s">
        <v>52</v>
      </c>
      <c r="B26" s="24"/>
      <c r="C26" s="6">
        <v>13530312</v>
      </c>
      <c r="D26" s="6">
        <v>0</v>
      </c>
      <c r="E26" s="7">
        <v>15569487</v>
      </c>
      <c r="F26" s="8">
        <v>15569487</v>
      </c>
      <c r="G26" s="8">
        <v>1153552</v>
      </c>
      <c r="H26" s="8">
        <v>1153854</v>
      </c>
      <c r="I26" s="8">
        <v>1143966</v>
      </c>
      <c r="J26" s="8">
        <v>3451372</v>
      </c>
      <c r="K26" s="8">
        <v>1176862</v>
      </c>
      <c r="L26" s="8">
        <v>0</v>
      </c>
      <c r="M26" s="8">
        <v>2325968</v>
      </c>
      <c r="N26" s="8">
        <v>3502830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6954202</v>
      </c>
      <c r="X26" s="8">
        <v>7184742</v>
      </c>
      <c r="Y26" s="8">
        <v>-230540</v>
      </c>
      <c r="Z26" s="2">
        <v>-3.21</v>
      </c>
      <c r="AA26" s="6">
        <v>15569487</v>
      </c>
    </row>
    <row r="27" spans="1:27" ht="13.5">
      <c r="A27" s="25" t="s">
        <v>53</v>
      </c>
      <c r="B27" s="24"/>
      <c r="C27" s="6">
        <v>3565734</v>
      </c>
      <c r="D27" s="6">
        <v>0</v>
      </c>
      <c r="E27" s="7">
        <v>1656900</v>
      </c>
      <c r="F27" s="8">
        <v>1656900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1656900</v>
      </c>
    </row>
    <row r="28" spans="1:27" ht="13.5">
      <c r="A28" s="25" t="s">
        <v>54</v>
      </c>
      <c r="B28" s="24"/>
      <c r="C28" s="6">
        <v>40088993</v>
      </c>
      <c r="D28" s="6">
        <v>0</v>
      </c>
      <c r="E28" s="7">
        <v>39000000</v>
      </c>
      <c r="F28" s="8">
        <v>39000000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19641000</v>
      </c>
      <c r="N28" s="8">
        <v>19641000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19641000</v>
      </c>
      <c r="X28" s="8">
        <v>19999998</v>
      </c>
      <c r="Y28" s="8">
        <v>-358998</v>
      </c>
      <c r="Z28" s="2">
        <v>-1.79</v>
      </c>
      <c r="AA28" s="6">
        <v>39000000</v>
      </c>
    </row>
    <row r="29" spans="1:27" ht="13.5">
      <c r="A29" s="25" t="s">
        <v>55</v>
      </c>
      <c r="B29" s="24"/>
      <c r="C29" s="6">
        <v>321448</v>
      </c>
      <c r="D29" s="6">
        <v>0</v>
      </c>
      <c r="E29" s="7">
        <v>927450</v>
      </c>
      <c r="F29" s="8">
        <v>927450</v>
      </c>
      <c r="G29" s="8">
        <v>19360</v>
      </c>
      <c r="H29" s="8">
        <v>23860</v>
      </c>
      <c r="I29" s="8">
        <v>15702</v>
      </c>
      <c r="J29" s="8">
        <v>58922</v>
      </c>
      <c r="K29" s="8">
        <v>17869</v>
      </c>
      <c r="L29" s="8">
        <v>0</v>
      </c>
      <c r="M29" s="8">
        <v>23745</v>
      </c>
      <c r="N29" s="8">
        <v>41614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100536</v>
      </c>
      <c r="X29" s="8">
        <v>462918</v>
      </c>
      <c r="Y29" s="8">
        <v>-362382</v>
      </c>
      <c r="Z29" s="2">
        <v>-78.28</v>
      </c>
      <c r="AA29" s="6">
        <v>927450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2241315</v>
      </c>
      <c r="F31" s="8">
        <v>2241315</v>
      </c>
      <c r="G31" s="8">
        <v>0</v>
      </c>
      <c r="H31" s="8">
        <v>439095</v>
      </c>
      <c r="I31" s="8">
        <v>203205</v>
      </c>
      <c r="J31" s="8">
        <v>642300</v>
      </c>
      <c r="K31" s="8">
        <v>846286</v>
      </c>
      <c r="L31" s="8">
        <v>0</v>
      </c>
      <c r="M31" s="8">
        <v>174769</v>
      </c>
      <c r="N31" s="8">
        <v>1021055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1663355</v>
      </c>
      <c r="X31" s="8">
        <v>540918</v>
      </c>
      <c r="Y31" s="8">
        <v>1122437</v>
      </c>
      <c r="Z31" s="2">
        <v>207.51</v>
      </c>
      <c r="AA31" s="6">
        <v>2241315</v>
      </c>
    </row>
    <row r="32" spans="1:27" ht="13.5">
      <c r="A32" s="25" t="s">
        <v>58</v>
      </c>
      <c r="B32" s="24"/>
      <c r="C32" s="6">
        <v>73423097</v>
      </c>
      <c r="D32" s="6">
        <v>0</v>
      </c>
      <c r="E32" s="7">
        <v>68270090</v>
      </c>
      <c r="F32" s="8">
        <v>68270090</v>
      </c>
      <c r="G32" s="8">
        <v>260830</v>
      </c>
      <c r="H32" s="8">
        <v>5683475</v>
      </c>
      <c r="I32" s="8">
        <v>7586838</v>
      </c>
      <c r="J32" s="8">
        <v>13531143</v>
      </c>
      <c r="K32" s="8">
        <v>8336407</v>
      </c>
      <c r="L32" s="8">
        <v>0</v>
      </c>
      <c r="M32" s="8">
        <v>6162859</v>
      </c>
      <c r="N32" s="8">
        <v>14499266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28030409</v>
      </c>
      <c r="X32" s="8">
        <v>24307962</v>
      </c>
      <c r="Y32" s="8">
        <v>3722447</v>
      </c>
      <c r="Z32" s="2">
        <v>15.31</v>
      </c>
      <c r="AA32" s="6">
        <v>68270090</v>
      </c>
    </row>
    <row r="33" spans="1:27" ht="13.5">
      <c r="A33" s="25" t="s">
        <v>59</v>
      </c>
      <c r="B33" s="24"/>
      <c r="C33" s="6">
        <v>5650486</v>
      </c>
      <c r="D33" s="6">
        <v>0</v>
      </c>
      <c r="E33" s="7">
        <v>4346100</v>
      </c>
      <c r="F33" s="8">
        <v>4346100</v>
      </c>
      <c r="G33" s="8">
        <v>0</v>
      </c>
      <c r="H33" s="8">
        <v>831564</v>
      </c>
      <c r="I33" s="8">
        <v>178464</v>
      </c>
      <c r="J33" s="8">
        <v>1010028</v>
      </c>
      <c r="K33" s="8">
        <v>17000</v>
      </c>
      <c r="L33" s="8">
        <v>0</v>
      </c>
      <c r="M33" s="8">
        <v>-71511</v>
      </c>
      <c r="N33" s="8">
        <v>-54511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955517</v>
      </c>
      <c r="X33" s="8">
        <v>2551022</v>
      </c>
      <c r="Y33" s="8">
        <v>-1595505</v>
      </c>
      <c r="Z33" s="2">
        <v>-62.54</v>
      </c>
      <c r="AA33" s="6">
        <v>4346100</v>
      </c>
    </row>
    <row r="34" spans="1:27" ht="13.5">
      <c r="A34" s="25" t="s">
        <v>60</v>
      </c>
      <c r="B34" s="24"/>
      <c r="C34" s="6">
        <v>37834705</v>
      </c>
      <c r="D34" s="6">
        <v>0</v>
      </c>
      <c r="E34" s="7">
        <v>49069888</v>
      </c>
      <c r="F34" s="8">
        <v>49069888</v>
      </c>
      <c r="G34" s="8">
        <v>987154</v>
      </c>
      <c r="H34" s="8">
        <v>4876656</v>
      </c>
      <c r="I34" s="8">
        <v>3461038</v>
      </c>
      <c r="J34" s="8">
        <v>9324848</v>
      </c>
      <c r="K34" s="8">
        <v>3129242</v>
      </c>
      <c r="L34" s="8">
        <v>0</v>
      </c>
      <c r="M34" s="8">
        <v>36942626</v>
      </c>
      <c r="N34" s="8">
        <v>40071868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49396716</v>
      </c>
      <c r="X34" s="8">
        <v>25602522</v>
      </c>
      <c r="Y34" s="8">
        <v>23794194</v>
      </c>
      <c r="Z34" s="2">
        <v>92.94</v>
      </c>
      <c r="AA34" s="6">
        <v>49069888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258992455</v>
      </c>
      <c r="D36" s="33">
        <f>SUM(D25:D35)</f>
        <v>0</v>
      </c>
      <c r="E36" s="34">
        <f t="shared" si="1"/>
        <v>296828712</v>
      </c>
      <c r="F36" s="35">
        <f t="shared" si="1"/>
        <v>296828712</v>
      </c>
      <c r="G36" s="35">
        <f t="shared" si="1"/>
        <v>9222657</v>
      </c>
      <c r="H36" s="35">
        <f t="shared" si="1"/>
        <v>20282886</v>
      </c>
      <c r="I36" s="35">
        <f t="shared" si="1"/>
        <v>19740547</v>
      </c>
      <c r="J36" s="35">
        <f t="shared" si="1"/>
        <v>49246090</v>
      </c>
      <c r="K36" s="35">
        <f t="shared" si="1"/>
        <v>21175008</v>
      </c>
      <c r="L36" s="35">
        <f t="shared" si="1"/>
        <v>0</v>
      </c>
      <c r="M36" s="35">
        <f t="shared" si="1"/>
        <v>85642273</v>
      </c>
      <c r="N36" s="35">
        <f t="shared" si="1"/>
        <v>106817281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156063371</v>
      </c>
      <c r="X36" s="35">
        <f t="shared" si="1"/>
        <v>139394408</v>
      </c>
      <c r="Y36" s="35">
        <f t="shared" si="1"/>
        <v>16668963</v>
      </c>
      <c r="Z36" s="36">
        <f>+IF(X36&lt;&gt;0,+(Y36/X36)*100,0)</f>
        <v>11.958128908585772</v>
      </c>
      <c r="AA36" s="33">
        <f>SUM(AA25:AA35)</f>
        <v>296828712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18261451</v>
      </c>
      <c r="D38" s="46">
        <f>+D22-D36</f>
        <v>0</v>
      </c>
      <c r="E38" s="47">
        <f t="shared" si="2"/>
        <v>785</v>
      </c>
      <c r="F38" s="48">
        <f t="shared" si="2"/>
        <v>785</v>
      </c>
      <c r="G38" s="48">
        <f t="shared" si="2"/>
        <v>43687469</v>
      </c>
      <c r="H38" s="48">
        <f t="shared" si="2"/>
        <v>11659632</v>
      </c>
      <c r="I38" s="48">
        <f t="shared" si="2"/>
        <v>-10390049</v>
      </c>
      <c r="J38" s="48">
        <f t="shared" si="2"/>
        <v>44957052</v>
      </c>
      <c r="K38" s="48">
        <f t="shared" si="2"/>
        <v>-10910787</v>
      </c>
      <c r="L38" s="48">
        <f t="shared" si="2"/>
        <v>0</v>
      </c>
      <c r="M38" s="48">
        <f t="shared" si="2"/>
        <v>-24758018</v>
      </c>
      <c r="N38" s="48">
        <f t="shared" si="2"/>
        <v>-35668805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9288247</v>
      </c>
      <c r="X38" s="48">
        <f>IF(F22=F36,0,X22-X36)</f>
        <v>26379254</v>
      </c>
      <c r="Y38" s="48">
        <f t="shared" si="2"/>
        <v>-17091007</v>
      </c>
      <c r="Z38" s="49">
        <f>+IF(X38&lt;&gt;0,+(Y38/X38)*100,0)</f>
        <v>-64.78957668780171</v>
      </c>
      <c r="AA38" s="46">
        <f>+AA22-AA36</f>
        <v>785</v>
      </c>
    </row>
    <row r="39" spans="1:27" ht="13.5">
      <c r="A39" s="23" t="s">
        <v>64</v>
      </c>
      <c r="B39" s="29"/>
      <c r="C39" s="6">
        <v>50387805</v>
      </c>
      <c r="D39" s="6">
        <v>0</v>
      </c>
      <c r="E39" s="7">
        <v>50484808</v>
      </c>
      <c r="F39" s="8">
        <v>50484808</v>
      </c>
      <c r="G39" s="8">
        <v>0</v>
      </c>
      <c r="H39" s="8">
        <v>8777685</v>
      </c>
      <c r="I39" s="8">
        <v>0</v>
      </c>
      <c r="J39" s="8">
        <v>8777685</v>
      </c>
      <c r="K39" s="8">
        <v>384515</v>
      </c>
      <c r="L39" s="8">
        <v>0</v>
      </c>
      <c r="M39" s="8">
        <v>5289332</v>
      </c>
      <c r="N39" s="8">
        <v>5673847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14451532</v>
      </c>
      <c r="X39" s="8">
        <v>22371960</v>
      </c>
      <c r="Y39" s="8">
        <v>-7920428</v>
      </c>
      <c r="Z39" s="2">
        <v>-35.4</v>
      </c>
      <c r="AA39" s="6">
        <v>50484808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14746585</v>
      </c>
      <c r="Y40" s="26">
        <v>-14746585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68649256</v>
      </c>
      <c r="D42" s="55">
        <f>SUM(D38:D41)</f>
        <v>0</v>
      </c>
      <c r="E42" s="56">
        <f t="shared" si="3"/>
        <v>50485593</v>
      </c>
      <c r="F42" s="57">
        <f t="shared" si="3"/>
        <v>50485593</v>
      </c>
      <c r="G42" s="57">
        <f t="shared" si="3"/>
        <v>43687469</v>
      </c>
      <c r="H42" s="57">
        <f t="shared" si="3"/>
        <v>20437317</v>
      </c>
      <c r="I42" s="57">
        <f t="shared" si="3"/>
        <v>-10390049</v>
      </c>
      <c r="J42" s="57">
        <f t="shared" si="3"/>
        <v>53734737</v>
      </c>
      <c r="K42" s="57">
        <f t="shared" si="3"/>
        <v>-10526272</v>
      </c>
      <c r="L42" s="57">
        <f t="shared" si="3"/>
        <v>0</v>
      </c>
      <c r="M42" s="57">
        <f t="shared" si="3"/>
        <v>-19468686</v>
      </c>
      <c r="N42" s="57">
        <f t="shared" si="3"/>
        <v>-29994958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23739779</v>
      </c>
      <c r="X42" s="57">
        <f t="shared" si="3"/>
        <v>63497799</v>
      </c>
      <c r="Y42" s="57">
        <f t="shared" si="3"/>
        <v>-39758020</v>
      </c>
      <c r="Z42" s="58">
        <f>+IF(X42&lt;&gt;0,+(Y42/X42)*100,0)</f>
        <v>-62.61322538124511</v>
      </c>
      <c r="AA42" s="55">
        <f>SUM(AA38:AA41)</f>
        <v>50485593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68649256</v>
      </c>
      <c r="D44" s="63">
        <f>+D42-D43</f>
        <v>0</v>
      </c>
      <c r="E44" s="64">
        <f t="shared" si="4"/>
        <v>50485593</v>
      </c>
      <c r="F44" s="65">
        <f t="shared" si="4"/>
        <v>50485593</v>
      </c>
      <c r="G44" s="65">
        <f t="shared" si="4"/>
        <v>43687469</v>
      </c>
      <c r="H44" s="65">
        <f t="shared" si="4"/>
        <v>20437317</v>
      </c>
      <c r="I44" s="65">
        <f t="shared" si="4"/>
        <v>-10390049</v>
      </c>
      <c r="J44" s="65">
        <f t="shared" si="4"/>
        <v>53734737</v>
      </c>
      <c r="K44" s="65">
        <f t="shared" si="4"/>
        <v>-10526272</v>
      </c>
      <c r="L44" s="65">
        <f t="shared" si="4"/>
        <v>0</v>
      </c>
      <c r="M44" s="65">
        <f t="shared" si="4"/>
        <v>-19468686</v>
      </c>
      <c r="N44" s="65">
        <f t="shared" si="4"/>
        <v>-29994958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23739779</v>
      </c>
      <c r="X44" s="65">
        <f t="shared" si="4"/>
        <v>63497799</v>
      </c>
      <c r="Y44" s="65">
        <f t="shared" si="4"/>
        <v>-39758020</v>
      </c>
      <c r="Z44" s="66">
        <f>+IF(X44&lt;&gt;0,+(Y44/X44)*100,0)</f>
        <v>-62.61322538124511</v>
      </c>
      <c r="AA44" s="63">
        <f>+AA42-AA43</f>
        <v>50485593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68649256</v>
      </c>
      <c r="D46" s="55">
        <f>SUM(D44:D45)</f>
        <v>0</v>
      </c>
      <c r="E46" s="56">
        <f t="shared" si="5"/>
        <v>50485593</v>
      </c>
      <c r="F46" s="57">
        <f t="shared" si="5"/>
        <v>50485593</v>
      </c>
      <c r="G46" s="57">
        <f t="shared" si="5"/>
        <v>43687469</v>
      </c>
      <c r="H46" s="57">
        <f t="shared" si="5"/>
        <v>20437317</v>
      </c>
      <c r="I46" s="57">
        <f t="shared" si="5"/>
        <v>-10390049</v>
      </c>
      <c r="J46" s="57">
        <f t="shared" si="5"/>
        <v>53734737</v>
      </c>
      <c r="K46" s="57">
        <f t="shared" si="5"/>
        <v>-10526272</v>
      </c>
      <c r="L46" s="57">
        <f t="shared" si="5"/>
        <v>0</v>
      </c>
      <c r="M46" s="57">
        <f t="shared" si="5"/>
        <v>-19468686</v>
      </c>
      <c r="N46" s="57">
        <f t="shared" si="5"/>
        <v>-29994958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23739779</v>
      </c>
      <c r="X46" s="57">
        <f t="shared" si="5"/>
        <v>63497799</v>
      </c>
      <c r="Y46" s="57">
        <f t="shared" si="5"/>
        <v>-39758020</v>
      </c>
      <c r="Z46" s="58">
        <f>+IF(X46&lt;&gt;0,+(Y46/X46)*100,0)</f>
        <v>-62.61322538124511</v>
      </c>
      <c r="AA46" s="55">
        <f>SUM(AA44:AA45)</f>
        <v>50485593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68649256</v>
      </c>
      <c r="D48" s="71">
        <f>SUM(D46:D47)</f>
        <v>0</v>
      </c>
      <c r="E48" s="72">
        <f t="shared" si="6"/>
        <v>50485593</v>
      </c>
      <c r="F48" s="73">
        <f t="shared" si="6"/>
        <v>50485593</v>
      </c>
      <c r="G48" s="73">
        <f t="shared" si="6"/>
        <v>43687469</v>
      </c>
      <c r="H48" s="74">
        <f t="shared" si="6"/>
        <v>20437317</v>
      </c>
      <c r="I48" s="74">
        <f t="shared" si="6"/>
        <v>-10390049</v>
      </c>
      <c r="J48" s="74">
        <f t="shared" si="6"/>
        <v>53734737</v>
      </c>
      <c r="K48" s="74">
        <f t="shared" si="6"/>
        <v>-10526272</v>
      </c>
      <c r="L48" s="74">
        <f t="shared" si="6"/>
        <v>0</v>
      </c>
      <c r="M48" s="73">
        <f t="shared" si="6"/>
        <v>-19468686</v>
      </c>
      <c r="N48" s="73">
        <f t="shared" si="6"/>
        <v>-29994958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23739779</v>
      </c>
      <c r="X48" s="74">
        <f t="shared" si="6"/>
        <v>63497799</v>
      </c>
      <c r="Y48" s="74">
        <f t="shared" si="6"/>
        <v>-39758020</v>
      </c>
      <c r="Z48" s="75">
        <f>+IF(X48&lt;&gt;0,+(Y48/X48)*100,0)</f>
        <v>-62.61322538124511</v>
      </c>
      <c r="AA48" s="76">
        <f>SUM(AA46:AA47)</f>
        <v>50485593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18181392</v>
      </c>
      <c r="D5" s="6">
        <v>0</v>
      </c>
      <c r="E5" s="7">
        <v>18560000</v>
      </c>
      <c r="F5" s="8">
        <v>18560000</v>
      </c>
      <c r="G5" s="8">
        <v>35751381</v>
      </c>
      <c r="H5" s="8">
        <v>-6841</v>
      </c>
      <c r="I5" s="8">
        <v>3002</v>
      </c>
      <c r="J5" s="8">
        <v>35747542</v>
      </c>
      <c r="K5" s="8">
        <v>303295</v>
      </c>
      <c r="L5" s="8">
        <v>0</v>
      </c>
      <c r="M5" s="8">
        <v>-2090</v>
      </c>
      <c r="N5" s="8">
        <v>301205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36048747</v>
      </c>
      <c r="X5" s="8"/>
      <c r="Y5" s="8">
        <v>36048747</v>
      </c>
      <c r="Z5" s="2">
        <v>0</v>
      </c>
      <c r="AA5" s="6">
        <v>18560000</v>
      </c>
    </row>
    <row r="6" spans="1:27" ht="13.5">
      <c r="A6" s="23" t="s">
        <v>33</v>
      </c>
      <c r="B6" s="24"/>
      <c r="C6" s="6">
        <v>1389933</v>
      </c>
      <c r="D6" s="6">
        <v>0</v>
      </c>
      <c r="E6" s="7">
        <v>0</v>
      </c>
      <c r="F6" s="8">
        <v>0</v>
      </c>
      <c r="G6" s="8">
        <v>0</v>
      </c>
      <c r="H6" s="8">
        <v>146840</v>
      </c>
      <c r="I6" s="8">
        <v>148830</v>
      </c>
      <c r="J6" s="8">
        <v>295670</v>
      </c>
      <c r="K6" s="8">
        <v>159610</v>
      </c>
      <c r="L6" s="8">
        <v>0</v>
      </c>
      <c r="M6" s="8">
        <v>174784</v>
      </c>
      <c r="N6" s="8">
        <v>334394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630064</v>
      </c>
      <c r="X6" s="8"/>
      <c r="Y6" s="8">
        <v>630064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11379461</v>
      </c>
      <c r="D7" s="6">
        <v>0</v>
      </c>
      <c r="E7" s="7">
        <v>17062420</v>
      </c>
      <c r="F7" s="8">
        <v>17062420</v>
      </c>
      <c r="G7" s="8">
        <v>1192659</v>
      </c>
      <c r="H7" s="8">
        <v>1127527</v>
      </c>
      <c r="I7" s="8">
        <v>1017808</v>
      </c>
      <c r="J7" s="8">
        <v>3337994</v>
      </c>
      <c r="K7" s="8">
        <v>1094565</v>
      </c>
      <c r="L7" s="8">
        <v>290798</v>
      </c>
      <c r="M7" s="8">
        <v>1422289</v>
      </c>
      <c r="N7" s="8">
        <v>2807652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6145646</v>
      </c>
      <c r="X7" s="8"/>
      <c r="Y7" s="8">
        <v>6145646</v>
      </c>
      <c r="Z7" s="2">
        <v>0</v>
      </c>
      <c r="AA7" s="6">
        <v>17062420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1368057</v>
      </c>
      <c r="D10" s="6">
        <v>0</v>
      </c>
      <c r="E10" s="7">
        <v>2287330</v>
      </c>
      <c r="F10" s="26">
        <v>2287330</v>
      </c>
      <c r="G10" s="26">
        <v>282547</v>
      </c>
      <c r="H10" s="26">
        <v>142825</v>
      </c>
      <c r="I10" s="26">
        <v>142067</v>
      </c>
      <c r="J10" s="26">
        <v>567439</v>
      </c>
      <c r="K10" s="26">
        <v>144584</v>
      </c>
      <c r="L10" s="26">
        <v>0</v>
      </c>
      <c r="M10" s="26">
        <v>144271</v>
      </c>
      <c r="N10" s="26">
        <v>288855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856294</v>
      </c>
      <c r="X10" s="26"/>
      <c r="Y10" s="26">
        <v>856294</v>
      </c>
      <c r="Z10" s="27">
        <v>0</v>
      </c>
      <c r="AA10" s="28">
        <v>2287330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501745</v>
      </c>
      <c r="D12" s="6">
        <v>0</v>
      </c>
      <c r="E12" s="7">
        <v>370888</v>
      </c>
      <c r="F12" s="8">
        <v>370888</v>
      </c>
      <c r="G12" s="8">
        <v>30527</v>
      </c>
      <c r="H12" s="8">
        <v>31140</v>
      </c>
      <c r="I12" s="8">
        <v>27230</v>
      </c>
      <c r="J12" s="8">
        <v>88897</v>
      </c>
      <c r="K12" s="8">
        <v>27225</v>
      </c>
      <c r="L12" s="8">
        <v>3402</v>
      </c>
      <c r="M12" s="8">
        <v>3402</v>
      </c>
      <c r="N12" s="8">
        <v>34029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122926</v>
      </c>
      <c r="X12" s="8"/>
      <c r="Y12" s="8">
        <v>122926</v>
      </c>
      <c r="Z12" s="2">
        <v>0</v>
      </c>
      <c r="AA12" s="6">
        <v>370888</v>
      </c>
    </row>
    <row r="13" spans="1:27" ht="13.5">
      <c r="A13" s="23" t="s">
        <v>40</v>
      </c>
      <c r="B13" s="29"/>
      <c r="C13" s="6">
        <v>16916977</v>
      </c>
      <c r="D13" s="6">
        <v>0</v>
      </c>
      <c r="E13" s="7">
        <v>7000000</v>
      </c>
      <c r="F13" s="8">
        <v>7000000</v>
      </c>
      <c r="G13" s="8">
        <v>1172574</v>
      </c>
      <c r="H13" s="8">
        <v>1685337</v>
      </c>
      <c r="I13" s="8">
        <v>1657542</v>
      </c>
      <c r="J13" s="8">
        <v>4515453</v>
      </c>
      <c r="K13" s="8">
        <v>1497220</v>
      </c>
      <c r="L13" s="8">
        <v>1623935</v>
      </c>
      <c r="M13" s="8">
        <v>1618102</v>
      </c>
      <c r="N13" s="8">
        <v>4739257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9254710</v>
      </c>
      <c r="X13" s="8"/>
      <c r="Y13" s="8">
        <v>9254710</v>
      </c>
      <c r="Z13" s="2">
        <v>0</v>
      </c>
      <c r="AA13" s="6">
        <v>7000000</v>
      </c>
    </row>
    <row r="14" spans="1:27" ht="13.5">
      <c r="A14" s="23" t="s">
        <v>41</v>
      </c>
      <c r="B14" s="29"/>
      <c r="C14" s="6">
        <v>597266</v>
      </c>
      <c r="D14" s="6">
        <v>0</v>
      </c>
      <c r="E14" s="7">
        <v>1833791</v>
      </c>
      <c r="F14" s="8">
        <v>1833791</v>
      </c>
      <c r="G14" s="8">
        <v>158945</v>
      </c>
      <c r="H14" s="8">
        <v>34718</v>
      </c>
      <c r="I14" s="8">
        <v>32181</v>
      </c>
      <c r="J14" s="8">
        <v>225844</v>
      </c>
      <c r="K14" s="8">
        <v>34899</v>
      </c>
      <c r="L14" s="8">
        <v>0</v>
      </c>
      <c r="M14" s="8">
        <v>13128</v>
      </c>
      <c r="N14" s="8">
        <v>48027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273871</v>
      </c>
      <c r="X14" s="8"/>
      <c r="Y14" s="8">
        <v>273871</v>
      </c>
      <c r="Z14" s="2">
        <v>0</v>
      </c>
      <c r="AA14" s="6">
        <v>1833791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694380</v>
      </c>
      <c r="D16" s="6">
        <v>0</v>
      </c>
      <c r="E16" s="7">
        <v>1710000</v>
      </c>
      <c r="F16" s="8">
        <v>1710000</v>
      </c>
      <c r="G16" s="8">
        <v>86800</v>
      </c>
      <c r="H16" s="8">
        <v>53700</v>
      </c>
      <c r="I16" s="8">
        <v>59800</v>
      </c>
      <c r="J16" s="8">
        <v>200300</v>
      </c>
      <c r="K16" s="8">
        <v>96880</v>
      </c>
      <c r="L16" s="8">
        <v>0</v>
      </c>
      <c r="M16" s="8">
        <v>60300</v>
      </c>
      <c r="N16" s="8">
        <v>157180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357480</v>
      </c>
      <c r="X16" s="8"/>
      <c r="Y16" s="8">
        <v>357480</v>
      </c>
      <c r="Z16" s="2">
        <v>0</v>
      </c>
      <c r="AA16" s="6">
        <v>1710000</v>
      </c>
    </row>
    <row r="17" spans="1:27" ht="13.5">
      <c r="A17" s="23" t="s">
        <v>44</v>
      </c>
      <c r="B17" s="29"/>
      <c r="C17" s="6">
        <v>859238</v>
      </c>
      <c r="D17" s="6">
        <v>0</v>
      </c>
      <c r="E17" s="7">
        <v>377000</v>
      </c>
      <c r="F17" s="8">
        <v>377000</v>
      </c>
      <c r="G17" s="8">
        <v>68200</v>
      </c>
      <c r="H17" s="8">
        <v>80923</v>
      </c>
      <c r="I17" s="8">
        <v>60390</v>
      </c>
      <c r="J17" s="8">
        <v>209513</v>
      </c>
      <c r="K17" s="8">
        <v>78043</v>
      </c>
      <c r="L17" s="8">
        <v>61348</v>
      </c>
      <c r="M17" s="8">
        <v>51652</v>
      </c>
      <c r="N17" s="8">
        <v>191043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400556</v>
      </c>
      <c r="X17" s="8"/>
      <c r="Y17" s="8">
        <v>400556</v>
      </c>
      <c r="Z17" s="2">
        <v>0</v>
      </c>
      <c r="AA17" s="6">
        <v>377000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121245639</v>
      </c>
      <c r="D19" s="6">
        <v>0</v>
      </c>
      <c r="E19" s="7">
        <v>128513000</v>
      </c>
      <c r="F19" s="8">
        <v>128513000</v>
      </c>
      <c r="G19" s="8">
        <v>50985000</v>
      </c>
      <c r="H19" s="8">
        <v>0</v>
      </c>
      <c r="I19" s="8">
        <v>430643</v>
      </c>
      <c r="J19" s="8">
        <v>51415643</v>
      </c>
      <c r="K19" s="8">
        <v>50976</v>
      </c>
      <c r="L19" s="8">
        <v>1185855</v>
      </c>
      <c r="M19" s="8">
        <v>37919000</v>
      </c>
      <c r="N19" s="8">
        <v>39155831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90571474</v>
      </c>
      <c r="X19" s="8"/>
      <c r="Y19" s="8">
        <v>90571474</v>
      </c>
      <c r="Z19" s="2">
        <v>0</v>
      </c>
      <c r="AA19" s="6">
        <v>128513000</v>
      </c>
    </row>
    <row r="20" spans="1:27" ht="13.5">
      <c r="A20" s="23" t="s">
        <v>47</v>
      </c>
      <c r="B20" s="29"/>
      <c r="C20" s="6">
        <v>1299248</v>
      </c>
      <c r="D20" s="6">
        <v>0</v>
      </c>
      <c r="E20" s="7">
        <v>870287</v>
      </c>
      <c r="F20" s="26">
        <v>870287</v>
      </c>
      <c r="G20" s="26">
        <v>36460</v>
      </c>
      <c r="H20" s="26">
        <v>30952</v>
      </c>
      <c r="I20" s="26">
        <v>73091</v>
      </c>
      <c r="J20" s="26">
        <v>140503</v>
      </c>
      <c r="K20" s="26">
        <v>217974</v>
      </c>
      <c r="L20" s="26">
        <v>244907</v>
      </c>
      <c r="M20" s="26">
        <v>62215</v>
      </c>
      <c r="N20" s="26">
        <v>525096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665599</v>
      </c>
      <c r="X20" s="26"/>
      <c r="Y20" s="26">
        <v>665599</v>
      </c>
      <c r="Z20" s="27">
        <v>0</v>
      </c>
      <c r="AA20" s="28">
        <v>870287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174433336</v>
      </c>
      <c r="D22" s="33">
        <f>SUM(D5:D21)</f>
        <v>0</v>
      </c>
      <c r="E22" s="34">
        <f t="shared" si="0"/>
        <v>178584716</v>
      </c>
      <c r="F22" s="35">
        <f t="shared" si="0"/>
        <v>178584716</v>
      </c>
      <c r="G22" s="35">
        <f t="shared" si="0"/>
        <v>89765093</v>
      </c>
      <c r="H22" s="35">
        <f t="shared" si="0"/>
        <v>3327121</v>
      </c>
      <c r="I22" s="35">
        <f t="shared" si="0"/>
        <v>3652584</v>
      </c>
      <c r="J22" s="35">
        <f t="shared" si="0"/>
        <v>96744798</v>
      </c>
      <c r="K22" s="35">
        <f t="shared" si="0"/>
        <v>3705271</v>
      </c>
      <c r="L22" s="35">
        <f t="shared" si="0"/>
        <v>3410245</v>
      </c>
      <c r="M22" s="35">
        <f t="shared" si="0"/>
        <v>41467053</v>
      </c>
      <c r="N22" s="35">
        <f t="shared" si="0"/>
        <v>48582569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145327367</v>
      </c>
      <c r="X22" s="35">
        <f t="shared" si="0"/>
        <v>0</v>
      </c>
      <c r="Y22" s="35">
        <f t="shared" si="0"/>
        <v>145327367</v>
      </c>
      <c r="Z22" s="36">
        <f>+IF(X22&lt;&gt;0,+(Y22/X22)*100,0)</f>
        <v>0</v>
      </c>
      <c r="AA22" s="33">
        <f>SUM(AA5:AA21)</f>
        <v>178584716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48150904</v>
      </c>
      <c r="D25" s="6">
        <v>0</v>
      </c>
      <c r="E25" s="7">
        <v>72367396</v>
      </c>
      <c r="F25" s="8">
        <v>72367396</v>
      </c>
      <c r="G25" s="8">
        <v>4165470</v>
      </c>
      <c r="H25" s="8">
        <v>4054932</v>
      </c>
      <c r="I25" s="8">
        <v>5004710</v>
      </c>
      <c r="J25" s="8">
        <v>13225112</v>
      </c>
      <c r="K25" s="8">
        <v>4538806</v>
      </c>
      <c r="L25" s="8">
        <v>4374743</v>
      </c>
      <c r="M25" s="8">
        <v>4519312</v>
      </c>
      <c r="N25" s="8">
        <v>13432861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26657973</v>
      </c>
      <c r="X25" s="8"/>
      <c r="Y25" s="8">
        <v>26657973</v>
      </c>
      <c r="Z25" s="2">
        <v>0</v>
      </c>
      <c r="AA25" s="6">
        <v>72367396</v>
      </c>
    </row>
    <row r="26" spans="1:27" ht="13.5">
      <c r="A26" s="25" t="s">
        <v>52</v>
      </c>
      <c r="B26" s="24"/>
      <c r="C26" s="6">
        <v>10885290</v>
      </c>
      <c r="D26" s="6">
        <v>0</v>
      </c>
      <c r="E26" s="7">
        <v>11591755</v>
      </c>
      <c r="F26" s="8">
        <v>11591755</v>
      </c>
      <c r="G26" s="8">
        <v>939415</v>
      </c>
      <c r="H26" s="8">
        <v>939415</v>
      </c>
      <c r="I26" s="8">
        <v>939462</v>
      </c>
      <c r="J26" s="8">
        <v>2818292</v>
      </c>
      <c r="K26" s="8">
        <v>939478</v>
      </c>
      <c r="L26" s="8">
        <v>939341</v>
      </c>
      <c r="M26" s="8">
        <v>939672</v>
      </c>
      <c r="N26" s="8">
        <v>2818491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5636783</v>
      </c>
      <c r="X26" s="8"/>
      <c r="Y26" s="8">
        <v>5636783</v>
      </c>
      <c r="Z26" s="2">
        <v>0</v>
      </c>
      <c r="AA26" s="6">
        <v>11591755</v>
      </c>
    </row>
    <row r="27" spans="1:27" ht="13.5">
      <c r="A27" s="25" t="s">
        <v>53</v>
      </c>
      <c r="B27" s="24"/>
      <c r="C27" s="6">
        <v>1000000</v>
      </c>
      <c r="D27" s="6">
        <v>0</v>
      </c>
      <c r="E27" s="7">
        <v>2355110</v>
      </c>
      <c r="F27" s="8">
        <v>2355110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2355110</v>
      </c>
    </row>
    <row r="28" spans="1:27" ht="13.5">
      <c r="A28" s="25" t="s">
        <v>54</v>
      </c>
      <c r="B28" s="24"/>
      <c r="C28" s="6">
        <v>18010158</v>
      </c>
      <c r="D28" s="6">
        <v>0</v>
      </c>
      <c r="E28" s="7">
        <v>12489489</v>
      </c>
      <c r="F28" s="8">
        <v>12489489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12489489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16960000</v>
      </c>
      <c r="F30" s="8">
        <v>16960000</v>
      </c>
      <c r="G30" s="8">
        <v>2360682</v>
      </c>
      <c r="H30" s="8">
        <v>2472143</v>
      </c>
      <c r="I30" s="8">
        <v>0</v>
      </c>
      <c r="J30" s="8">
        <v>4832825</v>
      </c>
      <c r="K30" s="8">
        <v>1648162</v>
      </c>
      <c r="L30" s="8">
        <v>1376667</v>
      </c>
      <c r="M30" s="8">
        <v>1342651</v>
      </c>
      <c r="N30" s="8">
        <v>4367480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9200305</v>
      </c>
      <c r="X30" s="8"/>
      <c r="Y30" s="8">
        <v>9200305</v>
      </c>
      <c r="Z30" s="2">
        <v>0</v>
      </c>
      <c r="AA30" s="6">
        <v>16960000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20234150</v>
      </c>
      <c r="F31" s="8">
        <v>20234150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20234150</v>
      </c>
    </row>
    <row r="32" spans="1:27" ht="13.5">
      <c r="A32" s="25" t="s">
        <v>58</v>
      </c>
      <c r="B32" s="24"/>
      <c r="C32" s="6">
        <v>25461889</v>
      </c>
      <c r="D32" s="6">
        <v>0</v>
      </c>
      <c r="E32" s="7">
        <v>8259286</v>
      </c>
      <c r="F32" s="8">
        <v>8259286</v>
      </c>
      <c r="G32" s="8">
        <v>845039</v>
      </c>
      <c r="H32" s="8">
        <v>138000</v>
      </c>
      <c r="I32" s="8">
        <v>570076</v>
      </c>
      <c r="J32" s="8">
        <v>1553115</v>
      </c>
      <c r="K32" s="8">
        <v>988529</v>
      </c>
      <c r="L32" s="8">
        <v>1289086</v>
      </c>
      <c r="M32" s="8">
        <v>665706</v>
      </c>
      <c r="N32" s="8">
        <v>2943321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4496436</v>
      </c>
      <c r="X32" s="8"/>
      <c r="Y32" s="8">
        <v>4496436</v>
      </c>
      <c r="Z32" s="2">
        <v>0</v>
      </c>
      <c r="AA32" s="6">
        <v>8259286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278719</v>
      </c>
      <c r="H33" s="8">
        <v>448583</v>
      </c>
      <c r="I33" s="8">
        <v>632156</v>
      </c>
      <c r="J33" s="8">
        <v>1359458</v>
      </c>
      <c r="K33" s="8">
        <v>514749</v>
      </c>
      <c r="L33" s="8">
        <v>619000</v>
      </c>
      <c r="M33" s="8">
        <v>670108</v>
      </c>
      <c r="N33" s="8">
        <v>1803857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3163315</v>
      </c>
      <c r="X33" s="8"/>
      <c r="Y33" s="8">
        <v>3163315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35922044</v>
      </c>
      <c r="D34" s="6">
        <v>0</v>
      </c>
      <c r="E34" s="7">
        <v>35338635</v>
      </c>
      <c r="F34" s="8">
        <v>35338635</v>
      </c>
      <c r="G34" s="8">
        <v>906154</v>
      </c>
      <c r="H34" s="8">
        <v>1641457</v>
      </c>
      <c r="I34" s="8">
        <v>3908090</v>
      </c>
      <c r="J34" s="8">
        <v>6455701</v>
      </c>
      <c r="K34" s="8">
        <v>2785778</v>
      </c>
      <c r="L34" s="8">
        <v>5751071</v>
      </c>
      <c r="M34" s="8">
        <v>7392087</v>
      </c>
      <c r="N34" s="8">
        <v>15928936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22384637</v>
      </c>
      <c r="X34" s="8"/>
      <c r="Y34" s="8">
        <v>22384637</v>
      </c>
      <c r="Z34" s="2">
        <v>0</v>
      </c>
      <c r="AA34" s="6">
        <v>35338635</v>
      </c>
    </row>
    <row r="35" spans="1:27" ht="13.5">
      <c r="A35" s="23" t="s">
        <v>61</v>
      </c>
      <c r="B35" s="29"/>
      <c r="C35" s="6">
        <v>138545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139568830</v>
      </c>
      <c r="D36" s="33">
        <f>SUM(D25:D35)</f>
        <v>0</v>
      </c>
      <c r="E36" s="34">
        <f t="shared" si="1"/>
        <v>179595821</v>
      </c>
      <c r="F36" s="35">
        <f t="shared" si="1"/>
        <v>179595821</v>
      </c>
      <c r="G36" s="35">
        <f t="shared" si="1"/>
        <v>9495479</v>
      </c>
      <c r="H36" s="35">
        <f t="shared" si="1"/>
        <v>9694530</v>
      </c>
      <c r="I36" s="35">
        <f t="shared" si="1"/>
        <v>11054494</v>
      </c>
      <c r="J36" s="35">
        <f t="shared" si="1"/>
        <v>30244503</v>
      </c>
      <c r="K36" s="35">
        <f t="shared" si="1"/>
        <v>11415502</v>
      </c>
      <c r="L36" s="35">
        <f t="shared" si="1"/>
        <v>14349908</v>
      </c>
      <c r="M36" s="35">
        <f t="shared" si="1"/>
        <v>15529536</v>
      </c>
      <c r="N36" s="35">
        <f t="shared" si="1"/>
        <v>41294946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71539449</v>
      </c>
      <c r="X36" s="35">
        <f t="shared" si="1"/>
        <v>0</v>
      </c>
      <c r="Y36" s="35">
        <f t="shared" si="1"/>
        <v>71539449</v>
      </c>
      <c r="Z36" s="36">
        <f>+IF(X36&lt;&gt;0,+(Y36/X36)*100,0)</f>
        <v>0</v>
      </c>
      <c r="AA36" s="33">
        <f>SUM(AA25:AA35)</f>
        <v>179595821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34864506</v>
      </c>
      <c r="D38" s="46">
        <f>+D22-D36</f>
        <v>0</v>
      </c>
      <c r="E38" s="47">
        <f t="shared" si="2"/>
        <v>-1011105</v>
      </c>
      <c r="F38" s="48">
        <f t="shared" si="2"/>
        <v>-1011105</v>
      </c>
      <c r="G38" s="48">
        <f t="shared" si="2"/>
        <v>80269614</v>
      </c>
      <c r="H38" s="48">
        <f t="shared" si="2"/>
        <v>-6367409</v>
      </c>
      <c r="I38" s="48">
        <f t="shared" si="2"/>
        <v>-7401910</v>
      </c>
      <c r="J38" s="48">
        <f t="shared" si="2"/>
        <v>66500295</v>
      </c>
      <c r="K38" s="48">
        <f t="shared" si="2"/>
        <v>-7710231</v>
      </c>
      <c r="L38" s="48">
        <f t="shared" si="2"/>
        <v>-10939663</v>
      </c>
      <c r="M38" s="48">
        <f t="shared" si="2"/>
        <v>25937517</v>
      </c>
      <c r="N38" s="48">
        <f t="shared" si="2"/>
        <v>7287623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73787918</v>
      </c>
      <c r="X38" s="48">
        <f>IF(F22=F36,0,X22-X36)</f>
        <v>0</v>
      </c>
      <c r="Y38" s="48">
        <f t="shared" si="2"/>
        <v>73787918</v>
      </c>
      <c r="Z38" s="49">
        <f>+IF(X38&lt;&gt;0,+(Y38/X38)*100,0)</f>
        <v>0</v>
      </c>
      <c r="AA38" s="46">
        <f>+AA22-AA36</f>
        <v>-1011105</v>
      </c>
    </row>
    <row r="39" spans="1:27" ht="13.5">
      <c r="A39" s="23" t="s">
        <v>64</v>
      </c>
      <c r="B39" s="29"/>
      <c r="C39" s="6">
        <v>33359558</v>
      </c>
      <c r="D39" s="6">
        <v>0</v>
      </c>
      <c r="E39" s="7">
        <v>44662000</v>
      </c>
      <c r="F39" s="8">
        <v>44662000</v>
      </c>
      <c r="G39" s="8">
        <v>5976</v>
      </c>
      <c r="H39" s="8">
        <v>1314</v>
      </c>
      <c r="I39" s="8">
        <v>1892997</v>
      </c>
      <c r="J39" s="8">
        <v>1900287</v>
      </c>
      <c r="K39" s="8">
        <v>894</v>
      </c>
      <c r="L39" s="8">
        <v>2238400</v>
      </c>
      <c r="M39" s="8">
        <v>0</v>
      </c>
      <c r="N39" s="8">
        <v>2239294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4139581</v>
      </c>
      <c r="X39" s="8"/>
      <c r="Y39" s="8">
        <v>4139581</v>
      </c>
      <c r="Z39" s="2">
        <v>0</v>
      </c>
      <c r="AA39" s="6">
        <v>44662000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68224064</v>
      </c>
      <c r="D42" s="55">
        <f>SUM(D38:D41)</f>
        <v>0</v>
      </c>
      <c r="E42" s="56">
        <f t="shared" si="3"/>
        <v>43650895</v>
      </c>
      <c r="F42" s="57">
        <f t="shared" si="3"/>
        <v>43650895</v>
      </c>
      <c r="G42" s="57">
        <f t="shared" si="3"/>
        <v>80275590</v>
      </c>
      <c r="H42" s="57">
        <f t="shared" si="3"/>
        <v>-6366095</v>
      </c>
      <c r="I42" s="57">
        <f t="shared" si="3"/>
        <v>-5508913</v>
      </c>
      <c r="J42" s="57">
        <f t="shared" si="3"/>
        <v>68400582</v>
      </c>
      <c r="K42" s="57">
        <f t="shared" si="3"/>
        <v>-7709337</v>
      </c>
      <c r="L42" s="57">
        <f t="shared" si="3"/>
        <v>-8701263</v>
      </c>
      <c r="M42" s="57">
        <f t="shared" si="3"/>
        <v>25937517</v>
      </c>
      <c r="N42" s="57">
        <f t="shared" si="3"/>
        <v>9526917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77927499</v>
      </c>
      <c r="X42" s="57">
        <f t="shared" si="3"/>
        <v>0</v>
      </c>
      <c r="Y42" s="57">
        <f t="shared" si="3"/>
        <v>77927499</v>
      </c>
      <c r="Z42" s="58">
        <f>+IF(X42&lt;&gt;0,+(Y42/X42)*100,0)</f>
        <v>0</v>
      </c>
      <c r="AA42" s="55">
        <f>SUM(AA38:AA41)</f>
        <v>43650895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68224064</v>
      </c>
      <c r="D44" s="63">
        <f>+D42-D43</f>
        <v>0</v>
      </c>
      <c r="E44" s="64">
        <f t="shared" si="4"/>
        <v>43650895</v>
      </c>
      <c r="F44" s="65">
        <f t="shared" si="4"/>
        <v>43650895</v>
      </c>
      <c r="G44" s="65">
        <f t="shared" si="4"/>
        <v>80275590</v>
      </c>
      <c r="H44" s="65">
        <f t="shared" si="4"/>
        <v>-6366095</v>
      </c>
      <c r="I44" s="65">
        <f t="shared" si="4"/>
        <v>-5508913</v>
      </c>
      <c r="J44" s="65">
        <f t="shared" si="4"/>
        <v>68400582</v>
      </c>
      <c r="K44" s="65">
        <f t="shared" si="4"/>
        <v>-7709337</v>
      </c>
      <c r="L44" s="65">
        <f t="shared" si="4"/>
        <v>-8701263</v>
      </c>
      <c r="M44" s="65">
        <f t="shared" si="4"/>
        <v>25937517</v>
      </c>
      <c r="N44" s="65">
        <f t="shared" si="4"/>
        <v>9526917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77927499</v>
      </c>
      <c r="X44" s="65">
        <f t="shared" si="4"/>
        <v>0</v>
      </c>
      <c r="Y44" s="65">
        <f t="shared" si="4"/>
        <v>77927499</v>
      </c>
      <c r="Z44" s="66">
        <f>+IF(X44&lt;&gt;0,+(Y44/X44)*100,0)</f>
        <v>0</v>
      </c>
      <c r="AA44" s="63">
        <f>+AA42-AA43</f>
        <v>43650895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68224064</v>
      </c>
      <c r="D46" s="55">
        <f>SUM(D44:D45)</f>
        <v>0</v>
      </c>
      <c r="E46" s="56">
        <f t="shared" si="5"/>
        <v>43650895</v>
      </c>
      <c r="F46" s="57">
        <f t="shared" si="5"/>
        <v>43650895</v>
      </c>
      <c r="G46" s="57">
        <f t="shared" si="5"/>
        <v>80275590</v>
      </c>
      <c r="H46" s="57">
        <f t="shared" si="5"/>
        <v>-6366095</v>
      </c>
      <c r="I46" s="57">
        <f t="shared" si="5"/>
        <v>-5508913</v>
      </c>
      <c r="J46" s="57">
        <f t="shared" si="5"/>
        <v>68400582</v>
      </c>
      <c r="K46" s="57">
        <f t="shared" si="5"/>
        <v>-7709337</v>
      </c>
      <c r="L46" s="57">
        <f t="shared" si="5"/>
        <v>-8701263</v>
      </c>
      <c r="M46" s="57">
        <f t="shared" si="5"/>
        <v>25937517</v>
      </c>
      <c r="N46" s="57">
        <f t="shared" si="5"/>
        <v>9526917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77927499</v>
      </c>
      <c r="X46" s="57">
        <f t="shared" si="5"/>
        <v>0</v>
      </c>
      <c r="Y46" s="57">
        <f t="shared" si="5"/>
        <v>77927499</v>
      </c>
      <c r="Z46" s="58">
        <f>+IF(X46&lt;&gt;0,+(Y46/X46)*100,0)</f>
        <v>0</v>
      </c>
      <c r="AA46" s="55">
        <f>SUM(AA44:AA45)</f>
        <v>43650895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68224064</v>
      </c>
      <c r="D48" s="71">
        <f>SUM(D46:D47)</f>
        <v>0</v>
      </c>
      <c r="E48" s="72">
        <f t="shared" si="6"/>
        <v>43650895</v>
      </c>
      <c r="F48" s="73">
        <f t="shared" si="6"/>
        <v>43650895</v>
      </c>
      <c r="G48" s="73">
        <f t="shared" si="6"/>
        <v>80275590</v>
      </c>
      <c r="H48" s="74">
        <f t="shared" si="6"/>
        <v>-6366095</v>
      </c>
      <c r="I48" s="74">
        <f t="shared" si="6"/>
        <v>-5508913</v>
      </c>
      <c r="J48" s="74">
        <f t="shared" si="6"/>
        <v>68400582</v>
      </c>
      <c r="K48" s="74">
        <f t="shared" si="6"/>
        <v>-7709337</v>
      </c>
      <c r="L48" s="74">
        <f t="shared" si="6"/>
        <v>-8701263</v>
      </c>
      <c r="M48" s="73">
        <f t="shared" si="6"/>
        <v>25937517</v>
      </c>
      <c r="N48" s="73">
        <f t="shared" si="6"/>
        <v>9526917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77927499</v>
      </c>
      <c r="X48" s="74">
        <f t="shared" si="6"/>
        <v>0</v>
      </c>
      <c r="Y48" s="74">
        <f t="shared" si="6"/>
        <v>77927499</v>
      </c>
      <c r="Z48" s="75">
        <f>+IF(X48&lt;&gt;0,+(Y48/X48)*100,0)</f>
        <v>0</v>
      </c>
      <c r="AA48" s="76">
        <f>SUM(AA46:AA47)</f>
        <v>43650895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13085269</v>
      </c>
      <c r="D5" s="6">
        <v>0</v>
      </c>
      <c r="E5" s="7">
        <v>9240000</v>
      </c>
      <c r="F5" s="8">
        <v>9240000</v>
      </c>
      <c r="G5" s="8">
        <v>105594</v>
      </c>
      <c r="H5" s="8">
        <v>105594</v>
      </c>
      <c r="I5" s="8">
        <v>105594</v>
      </c>
      <c r="J5" s="8">
        <v>316782</v>
      </c>
      <c r="K5" s="8">
        <v>105594</v>
      </c>
      <c r="L5" s="8">
        <v>399216</v>
      </c>
      <c r="M5" s="8">
        <v>1545502</v>
      </c>
      <c r="N5" s="8">
        <v>2050312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2367094</v>
      </c>
      <c r="X5" s="8"/>
      <c r="Y5" s="8">
        <v>2367094</v>
      </c>
      <c r="Z5" s="2">
        <v>0</v>
      </c>
      <c r="AA5" s="6">
        <v>9240000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15047</v>
      </c>
      <c r="M9" s="8">
        <v>0</v>
      </c>
      <c r="N9" s="8">
        <v>15047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15047</v>
      </c>
      <c r="X9" s="8"/>
      <c r="Y9" s="8">
        <v>15047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350000</v>
      </c>
      <c r="F10" s="26">
        <v>350000</v>
      </c>
      <c r="G10" s="26">
        <v>21144</v>
      </c>
      <c r="H10" s="26">
        <v>21144</v>
      </c>
      <c r="I10" s="26">
        <v>21144</v>
      </c>
      <c r="J10" s="26">
        <v>63432</v>
      </c>
      <c r="K10" s="26">
        <v>21144</v>
      </c>
      <c r="L10" s="26">
        <v>21144</v>
      </c>
      <c r="M10" s="26">
        <v>0</v>
      </c>
      <c r="N10" s="26">
        <v>42288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105720</v>
      </c>
      <c r="X10" s="26"/>
      <c r="Y10" s="26">
        <v>105720</v>
      </c>
      <c r="Z10" s="27">
        <v>0</v>
      </c>
      <c r="AA10" s="28">
        <v>350000</v>
      </c>
    </row>
    <row r="11" spans="1:27" ht="13.5">
      <c r="A11" s="25" t="s">
        <v>38</v>
      </c>
      <c r="B11" s="29"/>
      <c r="C11" s="6">
        <v>126689</v>
      </c>
      <c r="D11" s="6">
        <v>0</v>
      </c>
      <c r="E11" s="7">
        <v>350000</v>
      </c>
      <c r="F11" s="8">
        <v>350000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119616</v>
      </c>
      <c r="N11" s="8">
        <v>119616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119616</v>
      </c>
      <c r="X11" s="8"/>
      <c r="Y11" s="8">
        <v>119616</v>
      </c>
      <c r="Z11" s="2">
        <v>0</v>
      </c>
      <c r="AA11" s="6">
        <v>350000</v>
      </c>
    </row>
    <row r="12" spans="1:27" ht="13.5">
      <c r="A12" s="25" t="s">
        <v>39</v>
      </c>
      <c r="B12" s="29"/>
      <c r="C12" s="6">
        <v>427453</v>
      </c>
      <c r="D12" s="6">
        <v>0</v>
      </c>
      <c r="E12" s="7">
        <v>350000</v>
      </c>
      <c r="F12" s="8">
        <v>350000</v>
      </c>
      <c r="G12" s="8">
        <v>40648</v>
      </c>
      <c r="H12" s="8">
        <v>40648</v>
      </c>
      <c r="I12" s="8">
        <v>40648</v>
      </c>
      <c r="J12" s="8">
        <v>121944</v>
      </c>
      <c r="K12" s="8">
        <v>40648</v>
      </c>
      <c r="L12" s="8">
        <v>12123</v>
      </c>
      <c r="M12" s="8">
        <v>22993</v>
      </c>
      <c r="N12" s="8">
        <v>75764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197708</v>
      </c>
      <c r="X12" s="8"/>
      <c r="Y12" s="8">
        <v>197708</v>
      </c>
      <c r="Z12" s="2">
        <v>0</v>
      </c>
      <c r="AA12" s="6">
        <v>350000</v>
      </c>
    </row>
    <row r="13" spans="1:27" ht="13.5">
      <c r="A13" s="23" t="s">
        <v>40</v>
      </c>
      <c r="B13" s="29"/>
      <c r="C13" s="6">
        <v>2697623</v>
      </c>
      <c r="D13" s="6">
        <v>0</v>
      </c>
      <c r="E13" s="7">
        <v>2700000</v>
      </c>
      <c r="F13" s="8">
        <v>2700000</v>
      </c>
      <c r="G13" s="8">
        <v>178701</v>
      </c>
      <c r="H13" s="8">
        <v>178701</v>
      </c>
      <c r="I13" s="8">
        <v>178701</v>
      </c>
      <c r="J13" s="8">
        <v>536103</v>
      </c>
      <c r="K13" s="8">
        <v>178701</v>
      </c>
      <c r="L13" s="8">
        <v>61111</v>
      </c>
      <c r="M13" s="8">
        <v>35926</v>
      </c>
      <c r="N13" s="8">
        <v>275738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811841</v>
      </c>
      <c r="X13" s="8"/>
      <c r="Y13" s="8">
        <v>811841</v>
      </c>
      <c r="Z13" s="2">
        <v>0</v>
      </c>
      <c r="AA13" s="6">
        <v>2700000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169907000</v>
      </c>
      <c r="D19" s="6">
        <v>0</v>
      </c>
      <c r="E19" s="7">
        <v>171736334</v>
      </c>
      <c r="F19" s="8">
        <v>171736334</v>
      </c>
      <c r="G19" s="8">
        <v>60655000</v>
      </c>
      <c r="H19" s="8">
        <v>60655000</v>
      </c>
      <c r="I19" s="8">
        <v>60655000</v>
      </c>
      <c r="J19" s="8">
        <v>181965000</v>
      </c>
      <c r="K19" s="8">
        <v>60655000</v>
      </c>
      <c r="L19" s="8">
        <v>1977000</v>
      </c>
      <c r="M19" s="8">
        <v>48524000</v>
      </c>
      <c r="N19" s="8">
        <v>111156000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293121000</v>
      </c>
      <c r="X19" s="8"/>
      <c r="Y19" s="8">
        <v>293121000</v>
      </c>
      <c r="Z19" s="2">
        <v>0</v>
      </c>
      <c r="AA19" s="6">
        <v>171736334</v>
      </c>
    </row>
    <row r="20" spans="1:27" ht="13.5">
      <c r="A20" s="23" t="s">
        <v>47</v>
      </c>
      <c r="B20" s="29"/>
      <c r="C20" s="6">
        <v>206260</v>
      </c>
      <c r="D20" s="6">
        <v>0</v>
      </c>
      <c r="E20" s="7">
        <v>12100000</v>
      </c>
      <c r="F20" s="26">
        <v>12100000</v>
      </c>
      <c r="G20" s="26">
        <v>54779</v>
      </c>
      <c r="H20" s="26">
        <v>54779</v>
      </c>
      <c r="I20" s="26">
        <v>54779</v>
      </c>
      <c r="J20" s="26">
        <v>164337</v>
      </c>
      <c r="K20" s="26">
        <v>54779</v>
      </c>
      <c r="L20" s="26">
        <v>1313595</v>
      </c>
      <c r="M20" s="26">
        <v>47017</v>
      </c>
      <c r="N20" s="26">
        <v>1415391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1579728</v>
      </c>
      <c r="X20" s="26"/>
      <c r="Y20" s="26">
        <v>1579728</v>
      </c>
      <c r="Z20" s="27">
        <v>0</v>
      </c>
      <c r="AA20" s="28">
        <v>12100000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186450294</v>
      </c>
      <c r="D22" s="33">
        <f>SUM(D5:D21)</f>
        <v>0</v>
      </c>
      <c r="E22" s="34">
        <f t="shared" si="0"/>
        <v>196826334</v>
      </c>
      <c r="F22" s="35">
        <f t="shared" si="0"/>
        <v>196826334</v>
      </c>
      <c r="G22" s="35">
        <f t="shared" si="0"/>
        <v>61055866</v>
      </c>
      <c r="H22" s="35">
        <f t="shared" si="0"/>
        <v>61055866</v>
      </c>
      <c r="I22" s="35">
        <f t="shared" si="0"/>
        <v>61055866</v>
      </c>
      <c r="J22" s="35">
        <f t="shared" si="0"/>
        <v>183167598</v>
      </c>
      <c r="K22" s="35">
        <f t="shared" si="0"/>
        <v>61055866</v>
      </c>
      <c r="L22" s="35">
        <f t="shared" si="0"/>
        <v>3799236</v>
      </c>
      <c r="M22" s="35">
        <f t="shared" si="0"/>
        <v>50295054</v>
      </c>
      <c r="N22" s="35">
        <f t="shared" si="0"/>
        <v>115150156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298317754</v>
      </c>
      <c r="X22" s="35">
        <f t="shared" si="0"/>
        <v>0</v>
      </c>
      <c r="Y22" s="35">
        <f t="shared" si="0"/>
        <v>298317754</v>
      </c>
      <c r="Z22" s="36">
        <f>+IF(X22&lt;&gt;0,+(Y22/X22)*100,0)</f>
        <v>0</v>
      </c>
      <c r="AA22" s="33">
        <f>SUM(AA5:AA21)</f>
        <v>196826334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30207633</v>
      </c>
      <c r="D25" s="6">
        <v>0</v>
      </c>
      <c r="E25" s="7">
        <v>52548669</v>
      </c>
      <c r="F25" s="8">
        <v>52548669</v>
      </c>
      <c r="G25" s="8">
        <v>4513418</v>
      </c>
      <c r="H25" s="8">
        <v>4513418</v>
      </c>
      <c r="I25" s="8">
        <v>4513418</v>
      </c>
      <c r="J25" s="8">
        <v>13540254</v>
      </c>
      <c r="K25" s="8">
        <v>4513418</v>
      </c>
      <c r="L25" s="8">
        <v>-5780311</v>
      </c>
      <c r="M25" s="8">
        <v>6581417</v>
      </c>
      <c r="N25" s="8">
        <v>5314524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18854778</v>
      </c>
      <c r="X25" s="8"/>
      <c r="Y25" s="8">
        <v>18854778</v>
      </c>
      <c r="Z25" s="2">
        <v>0</v>
      </c>
      <c r="AA25" s="6">
        <v>52548669</v>
      </c>
    </row>
    <row r="26" spans="1:27" ht="13.5">
      <c r="A26" s="25" t="s">
        <v>52</v>
      </c>
      <c r="B26" s="24"/>
      <c r="C26" s="6">
        <v>10174160</v>
      </c>
      <c r="D26" s="6">
        <v>0</v>
      </c>
      <c r="E26" s="7">
        <v>9925339</v>
      </c>
      <c r="F26" s="8">
        <v>9925339</v>
      </c>
      <c r="G26" s="8">
        <v>940600</v>
      </c>
      <c r="H26" s="8">
        <v>940600</v>
      </c>
      <c r="I26" s="8">
        <v>940600</v>
      </c>
      <c r="J26" s="8">
        <v>2821800</v>
      </c>
      <c r="K26" s="8">
        <v>940600</v>
      </c>
      <c r="L26" s="8">
        <v>966466</v>
      </c>
      <c r="M26" s="8">
        <v>966466</v>
      </c>
      <c r="N26" s="8">
        <v>2873532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5695332</v>
      </c>
      <c r="X26" s="8"/>
      <c r="Y26" s="8">
        <v>5695332</v>
      </c>
      <c r="Z26" s="2">
        <v>0</v>
      </c>
      <c r="AA26" s="6">
        <v>9925339</v>
      </c>
    </row>
    <row r="27" spans="1:27" ht="13.5">
      <c r="A27" s="25" t="s">
        <v>53</v>
      </c>
      <c r="B27" s="24"/>
      <c r="C27" s="6">
        <v>3301626</v>
      </c>
      <c r="D27" s="6">
        <v>0</v>
      </c>
      <c r="E27" s="7">
        <v>400000</v>
      </c>
      <c r="F27" s="8">
        <v>400000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400000</v>
      </c>
    </row>
    <row r="28" spans="1:27" ht="13.5">
      <c r="A28" s="25" t="s">
        <v>54</v>
      </c>
      <c r="B28" s="24"/>
      <c r="C28" s="6">
        <v>21465390</v>
      </c>
      <c r="D28" s="6">
        <v>0</v>
      </c>
      <c r="E28" s="7">
        <v>9527748</v>
      </c>
      <c r="F28" s="8">
        <v>9527748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9527748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279895</v>
      </c>
      <c r="N30" s="8">
        <v>279895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279895</v>
      </c>
      <c r="X30" s="8"/>
      <c r="Y30" s="8">
        <v>279895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54773389</v>
      </c>
      <c r="F31" s="8">
        <v>54773389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54773389</v>
      </c>
    </row>
    <row r="32" spans="1:27" ht="13.5">
      <c r="A32" s="25" t="s">
        <v>58</v>
      </c>
      <c r="B32" s="24"/>
      <c r="C32" s="6">
        <v>15803767</v>
      </c>
      <c r="D32" s="6">
        <v>0</v>
      </c>
      <c r="E32" s="7">
        <v>5007170</v>
      </c>
      <c r="F32" s="8">
        <v>5007170</v>
      </c>
      <c r="G32" s="8">
        <v>2028270</v>
      </c>
      <c r="H32" s="8">
        <v>2028270</v>
      </c>
      <c r="I32" s="8">
        <v>2028270</v>
      </c>
      <c r="J32" s="8">
        <v>6084810</v>
      </c>
      <c r="K32" s="8">
        <v>2028270</v>
      </c>
      <c r="L32" s="8">
        <v>5965504</v>
      </c>
      <c r="M32" s="8">
        <v>1761167</v>
      </c>
      <c r="N32" s="8">
        <v>9754941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15839751</v>
      </c>
      <c r="X32" s="8"/>
      <c r="Y32" s="8">
        <v>15839751</v>
      </c>
      <c r="Z32" s="2">
        <v>0</v>
      </c>
      <c r="AA32" s="6">
        <v>5007170</v>
      </c>
    </row>
    <row r="33" spans="1:27" ht="13.5">
      <c r="A33" s="25" t="s">
        <v>59</v>
      </c>
      <c r="B33" s="24"/>
      <c r="C33" s="6">
        <v>3000882</v>
      </c>
      <c r="D33" s="6">
        <v>0</v>
      </c>
      <c r="E33" s="7">
        <v>10098000</v>
      </c>
      <c r="F33" s="8">
        <v>10098000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1431617</v>
      </c>
      <c r="N33" s="8">
        <v>1431617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1431617</v>
      </c>
      <c r="X33" s="8"/>
      <c r="Y33" s="8">
        <v>1431617</v>
      </c>
      <c r="Z33" s="2">
        <v>0</v>
      </c>
      <c r="AA33" s="6">
        <v>10098000</v>
      </c>
    </row>
    <row r="34" spans="1:27" ht="13.5">
      <c r="A34" s="25" t="s">
        <v>60</v>
      </c>
      <c r="B34" s="24"/>
      <c r="C34" s="6">
        <v>95524073</v>
      </c>
      <c r="D34" s="6">
        <v>0</v>
      </c>
      <c r="E34" s="7">
        <v>92392686</v>
      </c>
      <c r="F34" s="8">
        <v>92392686</v>
      </c>
      <c r="G34" s="8">
        <v>4524220</v>
      </c>
      <c r="H34" s="8">
        <v>4524220</v>
      </c>
      <c r="I34" s="8">
        <v>4524220</v>
      </c>
      <c r="J34" s="8">
        <v>13572660</v>
      </c>
      <c r="K34" s="8">
        <v>4524220</v>
      </c>
      <c r="L34" s="8">
        <v>9196970</v>
      </c>
      <c r="M34" s="8">
        <v>9765000</v>
      </c>
      <c r="N34" s="8">
        <v>23486190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37058850</v>
      </c>
      <c r="X34" s="8"/>
      <c r="Y34" s="8">
        <v>37058850</v>
      </c>
      <c r="Z34" s="2">
        <v>0</v>
      </c>
      <c r="AA34" s="6">
        <v>92392686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179477531</v>
      </c>
      <c r="D36" s="33">
        <f>SUM(D25:D35)</f>
        <v>0</v>
      </c>
      <c r="E36" s="34">
        <f t="shared" si="1"/>
        <v>234673001</v>
      </c>
      <c r="F36" s="35">
        <f t="shared" si="1"/>
        <v>234673001</v>
      </c>
      <c r="G36" s="35">
        <f t="shared" si="1"/>
        <v>12006508</v>
      </c>
      <c r="H36" s="35">
        <f t="shared" si="1"/>
        <v>12006508</v>
      </c>
      <c r="I36" s="35">
        <f t="shared" si="1"/>
        <v>12006508</v>
      </c>
      <c r="J36" s="35">
        <f t="shared" si="1"/>
        <v>36019524</v>
      </c>
      <c r="K36" s="35">
        <f t="shared" si="1"/>
        <v>12006508</v>
      </c>
      <c r="L36" s="35">
        <f t="shared" si="1"/>
        <v>10348629</v>
      </c>
      <c r="M36" s="35">
        <f t="shared" si="1"/>
        <v>20785562</v>
      </c>
      <c r="N36" s="35">
        <f t="shared" si="1"/>
        <v>43140699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79160223</v>
      </c>
      <c r="X36" s="35">
        <f t="shared" si="1"/>
        <v>0</v>
      </c>
      <c r="Y36" s="35">
        <f t="shared" si="1"/>
        <v>79160223</v>
      </c>
      <c r="Z36" s="36">
        <f>+IF(X36&lt;&gt;0,+(Y36/X36)*100,0)</f>
        <v>0</v>
      </c>
      <c r="AA36" s="33">
        <f>SUM(AA25:AA35)</f>
        <v>234673001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6972763</v>
      </c>
      <c r="D38" s="46">
        <f>+D22-D36</f>
        <v>0</v>
      </c>
      <c r="E38" s="47">
        <f t="shared" si="2"/>
        <v>-37846667</v>
      </c>
      <c r="F38" s="48">
        <f t="shared" si="2"/>
        <v>-37846667</v>
      </c>
      <c r="G38" s="48">
        <f t="shared" si="2"/>
        <v>49049358</v>
      </c>
      <c r="H38" s="48">
        <f t="shared" si="2"/>
        <v>49049358</v>
      </c>
      <c r="I38" s="48">
        <f t="shared" si="2"/>
        <v>49049358</v>
      </c>
      <c r="J38" s="48">
        <f t="shared" si="2"/>
        <v>147148074</v>
      </c>
      <c r="K38" s="48">
        <f t="shared" si="2"/>
        <v>49049358</v>
      </c>
      <c r="L38" s="48">
        <f t="shared" si="2"/>
        <v>-6549393</v>
      </c>
      <c r="M38" s="48">
        <f t="shared" si="2"/>
        <v>29509492</v>
      </c>
      <c r="N38" s="48">
        <f t="shared" si="2"/>
        <v>72009457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219157531</v>
      </c>
      <c r="X38" s="48">
        <f>IF(F22=F36,0,X22-X36)</f>
        <v>0</v>
      </c>
      <c r="Y38" s="48">
        <f t="shared" si="2"/>
        <v>219157531</v>
      </c>
      <c r="Z38" s="49">
        <f>+IF(X38&lt;&gt;0,+(Y38/X38)*100,0)</f>
        <v>0</v>
      </c>
      <c r="AA38" s="46">
        <f>+AA22-AA36</f>
        <v>-37846667</v>
      </c>
    </row>
    <row r="39" spans="1:27" ht="13.5">
      <c r="A39" s="23" t="s">
        <v>64</v>
      </c>
      <c r="B39" s="29"/>
      <c r="C39" s="6">
        <v>39365333</v>
      </c>
      <c r="D39" s="6">
        <v>0</v>
      </c>
      <c r="E39" s="7">
        <v>0</v>
      </c>
      <c r="F39" s="8">
        <v>0</v>
      </c>
      <c r="G39" s="8">
        <v>15700000</v>
      </c>
      <c r="H39" s="8">
        <v>15700000</v>
      </c>
      <c r="I39" s="8">
        <v>15700000</v>
      </c>
      <c r="J39" s="8">
        <v>47100000</v>
      </c>
      <c r="K39" s="8">
        <v>15700000</v>
      </c>
      <c r="L39" s="8">
        <v>0</v>
      </c>
      <c r="M39" s="8">
        <v>15000000</v>
      </c>
      <c r="N39" s="8">
        <v>30700000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77800000</v>
      </c>
      <c r="X39" s="8"/>
      <c r="Y39" s="8">
        <v>77800000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-492310</v>
      </c>
      <c r="H41" s="51">
        <v>-492310</v>
      </c>
      <c r="I41" s="51">
        <v>-492310</v>
      </c>
      <c r="J41" s="8">
        <v>-1476930</v>
      </c>
      <c r="K41" s="51">
        <v>-492310</v>
      </c>
      <c r="L41" s="51">
        <v>-492310</v>
      </c>
      <c r="M41" s="8">
        <v>0</v>
      </c>
      <c r="N41" s="51">
        <v>-984620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-2461550</v>
      </c>
      <c r="X41" s="8"/>
      <c r="Y41" s="51">
        <v>-2461550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46338096</v>
      </c>
      <c r="D42" s="55">
        <f>SUM(D38:D41)</f>
        <v>0</v>
      </c>
      <c r="E42" s="56">
        <f t="shared" si="3"/>
        <v>-37846667</v>
      </c>
      <c r="F42" s="57">
        <f t="shared" si="3"/>
        <v>-37846667</v>
      </c>
      <c r="G42" s="57">
        <f t="shared" si="3"/>
        <v>64257048</v>
      </c>
      <c r="H42" s="57">
        <f t="shared" si="3"/>
        <v>64257048</v>
      </c>
      <c r="I42" s="57">
        <f t="shared" si="3"/>
        <v>64257048</v>
      </c>
      <c r="J42" s="57">
        <f t="shared" si="3"/>
        <v>192771144</v>
      </c>
      <c r="K42" s="57">
        <f t="shared" si="3"/>
        <v>64257048</v>
      </c>
      <c r="L42" s="57">
        <f t="shared" si="3"/>
        <v>-7041703</v>
      </c>
      <c r="M42" s="57">
        <f t="shared" si="3"/>
        <v>44509492</v>
      </c>
      <c r="N42" s="57">
        <f t="shared" si="3"/>
        <v>101724837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294495981</v>
      </c>
      <c r="X42" s="57">
        <f t="shared" si="3"/>
        <v>0</v>
      </c>
      <c r="Y42" s="57">
        <f t="shared" si="3"/>
        <v>294495981</v>
      </c>
      <c r="Z42" s="58">
        <f>+IF(X42&lt;&gt;0,+(Y42/X42)*100,0)</f>
        <v>0</v>
      </c>
      <c r="AA42" s="55">
        <f>SUM(AA38:AA41)</f>
        <v>-37846667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46338096</v>
      </c>
      <c r="D44" s="63">
        <f>+D42-D43</f>
        <v>0</v>
      </c>
      <c r="E44" s="64">
        <f t="shared" si="4"/>
        <v>-37846667</v>
      </c>
      <c r="F44" s="65">
        <f t="shared" si="4"/>
        <v>-37846667</v>
      </c>
      <c r="G44" s="65">
        <f t="shared" si="4"/>
        <v>64257048</v>
      </c>
      <c r="H44" s="65">
        <f t="shared" si="4"/>
        <v>64257048</v>
      </c>
      <c r="I44" s="65">
        <f t="shared" si="4"/>
        <v>64257048</v>
      </c>
      <c r="J44" s="65">
        <f t="shared" si="4"/>
        <v>192771144</v>
      </c>
      <c r="K44" s="65">
        <f t="shared" si="4"/>
        <v>64257048</v>
      </c>
      <c r="L44" s="65">
        <f t="shared" si="4"/>
        <v>-7041703</v>
      </c>
      <c r="M44" s="65">
        <f t="shared" si="4"/>
        <v>44509492</v>
      </c>
      <c r="N44" s="65">
        <f t="shared" si="4"/>
        <v>101724837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294495981</v>
      </c>
      <c r="X44" s="65">
        <f t="shared" si="4"/>
        <v>0</v>
      </c>
      <c r="Y44" s="65">
        <f t="shared" si="4"/>
        <v>294495981</v>
      </c>
      <c r="Z44" s="66">
        <f>+IF(X44&lt;&gt;0,+(Y44/X44)*100,0)</f>
        <v>0</v>
      </c>
      <c r="AA44" s="63">
        <f>+AA42-AA43</f>
        <v>-37846667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46338096</v>
      </c>
      <c r="D46" s="55">
        <f>SUM(D44:D45)</f>
        <v>0</v>
      </c>
      <c r="E46" s="56">
        <f t="shared" si="5"/>
        <v>-37846667</v>
      </c>
      <c r="F46" s="57">
        <f t="shared" si="5"/>
        <v>-37846667</v>
      </c>
      <c r="G46" s="57">
        <f t="shared" si="5"/>
        <v>64257048</v>
      </c>
      <c r="H46" s="57">
        <f t="shared" si="5"/>
        <v>64257048</v>
      </c>
      <c r="I46" s="57">
        <f t="shared" si="5"/>
        <v>64257048</v>
      </c>
      <c r="J46" s="57">
        <f t="shared" si="5"/>
        <v>192771144</v>
      </c>
      <c r="K46" s="57">
        <f t="shared" si="5"/>
        <v>64257048</v>
      </c>
      <c r="L46" s="57">
        <f t="shared" si="5"/>
        <v>-7041703</v>
      </c>
      <c r="M46" s="57">
        <f t="shared" si="5"/>
        <v>44509492</v>
      </c>
      <c r="N46" s="57">
        <f t="shared" si="5"/>
        <v>101724837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294495981</v>
      </c>
      <c r="X46" s="57">
        <f t="shared" si="5"/>
        <v>0</v>
      </c>
      <c r="Y46" s="57">
        <f t="shared" si="5"/>
        <v>294495981</v>
      </c>
      <c r="Z46" s="58">
        <f>+IF(X46&lt;&gt;0,+(Y46/X46)*100,0)</f>
        <v>0</v>
      </c>
      <c r="AA46" s="55">
        <f>SUM(AA44:AA45)</f>
        <v>-37846667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46338096</v>
      </c>
      <c r="D48" s="71">
        <f>SUM(D46:D47)</f>
        <v>0</v>
      </c>
      <c r="E48" s="72">
        <f t="shared" si="6"/>
        <v>-37846667</v>
      </c>
      <c r="F48" s="73">
        <f t="shared" si="6"/>
        <v>-37846667</v>
      </c>
      <c r="G48" s="73">
        <f t="shared" si="6"/>
        <v>64257048</v>
      </c>
      <c r="H48" s="74">
        <f t="shared" si="6"/>
        <v>64257048</v>
      </c>
      <c r="I48" s="74">
        <f t="shared" si="6"/>
        <v>64257048</v>
      </c>
      <c r="J48" s="74">
        <f t="shared" si="6"/>
        <v>192771144</v>
      </c>
      <c r="K48" s="74">
        <f t="shared" si="6"/>
        <v>64257048</v>
      </c>
      <c r="L48" s="74">
        <f t="shared" si="6"/>
        <v>-7041703</v>
      </c>
      <c r="M48" s="73">
        <f t="shared" si="6"/>
        <v>44509492</v>
      </c>
      <c r="N48" s="73">
        <f t="shared" si="6"/>
        <v>101724837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294495981</v>
      </c>
      <c r="X48" s="74">
        <f t="shared" si="6"/>
        <v>0</v>
      </c>
      <c r="Y48" s="74">
        <f t="shared" si="6"/>
        <v>294495981</v>
      </c>
      <c r="Z48" s="75">
        <f>+IF(X48&lt;&gt;0,+(Y48/X48)*100,0)</f>
        <v>0</v>
      </c>
      <c r="AA48" s="76">
        <f>SUM(AA46:AA47)</f>
        <v>-37846667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37490430</v>
      </c>
      <c r="D5" s="6">
        <v>0</v>
      </c>
      <c r="E5" s="7">
        <v>39703515</v>
      </c>
      <c r="F5" s="8">
        <v>39703515</v>
      </c>
      <c r="G5" s="8">
        <v>14575817</v>
      </c>
      <c r="H5" s="8">
        <v>5459687</v>
      </c>
      <c r="I5" s="8">
        <v>3361678</v>
      </c>
      <c r="J5" s="8">
        <v>23397182</v>
      </c>
      <c r="K5" s="8">
        <v>-9944282</v>
      </c>
      <c r="L5" s="8">
        <v>3357322</v>
      </c>
      <c r="M5" s="8">
        <v>3361606</v>
      </c>
      <c r="N5" s="8">
        <v>-3225354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20171828</v>
      </c>
      <c r="X5" s="8">
        <v>19852002</v>
      </c>
      <c r="Y5" s="8">
        <v>319826</v>
      </c>
      <c r="Z5" s="2">
        <v>1.61</v>
      </c>
      <c r="AA5" s="6">
        <v>39703515</v>
      </c>
    </row>
    <row r="6" spans="1:27" ht="13.5">
      <c r="A6" s="23" t="s">
        <v>33</v>
      </c>
      <c r="B6" s="24"/>
      <c r="C6" s="6">
        <v>4275377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66487734</v>
      </c>
      <c r="D7" s="6">
        <v>0</v>
      </c>
      <c r="E7" s="7">
        <v>77210602</v>
      </c>
      <c r="F7" s="8">
        <v>77210602</v>
      </c>
      <c r="G7" s="8">
        <v>5122453</v>
      </c>
      <c r="H7" s="8">
        <v>6986028</v>
      </c>
      <c r="I7" s="8">
        <v>5883877</v>
      </c>
      <c r="J7" s="8">
        <v>17992358</v>
      </c>
      <c r="K7" s="8">
        <v>5943222</v>
      </c>
      <c r="L7" s="8">
        <v>6389090</v>
      </c>
      <c r="M7" s="8">
        <v>5639041</v>
      </c>
      <c r="N7" s="8">
        <v>17971353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35963711</v>
      </c>
      <c r="X7" s="8">
        <v>38605500</v>
      </c>
      <c r="Y7" s="8">
        <v>-2641789</v>
      </c>
      <c r="Z7" s="2">
        <v>-6.84</v>
      </c>
      <c r="AA7" s="6">
        <v>77210602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9025551</v>
      </c>
      <c r="F8" s="8">
        <v>9025551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9025551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8557067</v>
      </c>
      <c r="D10" s="6">
        <v>0</v>
      </c>
      <c r="E10" s="7">
        <v>0</v>
      </c>
      <c r="F10" s="26">
        <v>0</v>
      </c>
      <c r="G10" s="26">
        <v>759918</v>
      </c>
      <c r="H10" s="26">
        <v>738462</v>
      </c>
      <c r="I10" s="26">
        <v>754300</v>
      </c>
      <c r="J10" s="26">
        <v>2252680</v>
      </c>
      <c r="K10" s="26">
        <v>760467</v>
      </c>
      <c r="L10" s="26">
        <v>762737</v>
      </c>
      <c r="M10" s="26">
        <v>762780</v>
      </c>
      <c r="N10" s="26">
        <v>2285984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4538664</v>
      </c>
      <c r="X10" s="26">
        <v>4513002</v>
      </c>
      <c r="Y10" s="26">
        <v>25662</v>
      </c>
      <c r="Z10" s="27">
        <v>0.57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1805374</v>
      </c>
      <c r="D12" s="6">
        <v>0</v>
      </c>
      <c r="E12" s="7">
        <v>4835457</v>
      </c>
      <c r="F12" s="8">
        <v>4835457</v>
      </c>
      <c r="G12" s="8">
        <v>79938</v>
      </c>
      <c r="H12" s="8">
        <v>84633</v>
      </c>
      <c r="I12" s="8">
        <v>86827</v>
      </c>
      <c r="J12" s="8">
        <v>251398</v>
      </c>
      <c r="K12" s="8">
        <v>80933</v>
      </c>
      <c r="L12" s="8">
        <v>82174</v>
      </c>
      <c r="M12" s="8">
        <v>79599</v>
      </c>
      <c r="N12" s="8">
        <v>242706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494104</v>
      </c>
      <c r="X12" s="8">
        <v>2417502</v>
      </c>
      <c r="Y12" s="8">
        <v>-1923398</v>
      </c>
      <c r="Z12" s="2">
        <v>-79.56</v>
      </c>
      <c r="AA12" s="6">
        <v>4835457</v>
      </c>
    </row>
    <row r="13" spans="1:27" ht="13.5">
      <c r="A13" s="23" t="s">
        <v>40</v>
      </c>
      <c r="B13" s="29"/>
      <c r="C13" s="6">
        <v>2264754</v>
      </c>
      <c r="D13" s="6">
        <v>0</v>
      </c>
      <c r="E13" s="7">
        <v>1578000</v>
      </c>
      <c r="F13" s="8">
        <v>1578000</v>
      </c>
      <c r="G13" s="8">
        <v>134414</v>
      </c>
      <c r="H13" s="8">
        <v>65359</v>
      </c>
      <c r="I13" s="8">
        <v>492249</v>
      </c>
      <c r="J13" s="8">
        <v>692022</v>
      </c>
      <c r="K13" s="8">
        <v>152170</v>
      </c>
      <c r="L13" s="8">
        <v>174914</v>
      </c>
      <c r="M13" s="8">
        <v>158896</v>
      </c>
      <c r="N13" s="8">
        <v>485980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1178002</v>
      </c>
      <c r="X13" s="8">
        <v>789000</v>
      </c>
      <c r="Y13" s="8">
        <v>389002</v>
      </c>
      <c r="Z13" s="2">
        <v>49.3</v>
      </c>
      <c r="AA13" s="6">
        <v>1578000</v>
      </c>
    </row>
    <row r="14" spans="1:27" ht="13.5">
      <c r="A14" s="23" t="s">
        <v>41</v>
      </c>
      <c r="B14" s="29"/>
      <c r="C14" s="6">
        <v>810065</v>
      </c>
      <c r="D14" s="6">
        <v>0</v>
      </c>
      <c r="E14" s="7">
        <v>9657360</v>
      </c>
      <c r="F14" s="8">
        <v>9657360</v>
      </c>
      <c r="G14" s="8">
        <v>349535</v>
      </c>
      <c r="H14" s="8">
        <v>381008</v>
      </c>
      <c r="I14" s="8">
        <v>360714</v>
      </c>
      <c r="J14" s="8">
        <v>1091257</v>
      </c>
      <c r="K14" s="8">
        <v>375232</v>
      </c>
      <c r="L14" s="8">
        <v>360670</v>
      </c>
      <c r="M14" s="8">
        <v>387449</v>
      </c>
      <c r="N14" s="8">
        <v>1123351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2214608</v>
      </c>
      <c r="X14" s="8">
        <v>4828500</v>
      </c>
      <c r="Y14" s="8">
        <v>-2613892</v>
      </c>
      <c r="Z14" s="2">
        <v>-54.13</v>
      </c>
      <c r="AA14" s="6">
        <v>9657360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999830</v>
      </c>
      <c r="D16" s="6">
        <v>0</v>
      </c>
      <c r="E16" s="7">
        <v>211230</v>
      </c>
      <c r="F16" s="8">
        <v>211230</v>
      </c>
      <c r="G16" s="8">
        <v>404</v>
      </c>
      <c r="H16" s="8">
        <v>730</v>
      </c>
      <c r="I16" s="8">
        <v>377</v>
      </c>
      <c r="J16" s="8">
        <v>1511</v>
      </c>
      <c r="K16" s="8">
        <v>638</v>
      </c>
      <c r="L16" s="8">
        <v>256</v>
      </c>
      <c r="M16" s="8">
        <v>282</v>
      </c>
      <c r="N16" s="8">
        <v>1176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2687</v>
      </c>
      <c r="X16" s="8">
        <v>105498</v>
      </c>
      <c r="Y16" s="8">
        <v>-102811</v>
      </c>
      <c r="Z16" s="2">
        <v>-97.45</v>
      </c>
      <c r="AA16" s="6">
        <v>211230</v>
      </c>
    </row>
    <row r="17" spans="1:27" ht="13.5">
      <c r="A17" s="23" t="s">
        <v>44</v>
      </c>
      <c r="B17" s="29"/>
      <c r="C17" s="6">
        <v>2230321</v>
      </c>
      <c r="D17" s="6">
        <v>0</v>
      </c>
      <c r="E17" s="7">
        <v>2744079</v>
      </c>
      <c r="F17" s="8">
        <v>2744079</v>
      </c>
      <c r="G17" s="8">
        <v>270723</v>
      </c>
      <c r="H17" s="8">
        <v>281420</v>
      </c>
      <c r="I17" s="8">
        <v>222300</v>
      </c>
      <c r="J17" s="8">
        <v>774443</v>
      </c>
      <c r="K17" s="8">
        <v>327148</v>
      </c>
      <c r="L17" s="8">
        <v>268285</v>
      </c>
      <c r="M17" s="8">
        <v>261963</v>
      </c>
      <c r="N17" s="8">
        <v>857396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1631839</v>
      </c>
      <c r="X17" s="8">
        <v>1372002</v>
      </c>
      <c r="Y17" s="8">
        <v>259837</v>
      </c>
      <c r="Z17" s="2">
        <v>18.94</v>
      </c>
      <c r="AA17" s="6">
        <v>2744079</v>
      </c>
    </row>
    <row r="18" spans="1:27" ht="13.5">
      <c r="A18" s="25" t="s">
        <v>45</v>
      </c>
      <c r="B18" s="24"/>
      <c r="C18" s="6">
        <v>999830</v>
      </c>
      <c r="D18" s="6">
        <v>0</v>
      </c>
      <c r="E18" s="7">
        <v>0</v>
      </c>
      <c r="F18" s="8">
        <v>0</v>
      </c>
      <c r="G18" s="8">
        <v>0</v>
      </c>
      <c r="H18" s="8">
        <v>-789</v>
      </c>
      <c r="I18" s="8">
        <v>0</v>
      </c>
      <c r="J18" s="8">
        <v>-789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-789</v>
      </c>
      <c r="X18" s="8"/>
      <c r="Y18" s="8">
        <v>-789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112940603</v>
      </c>
      <c r="D19" s="6">
        <v>0</v>
      </c>
      <c r="E19" s="7">
        <v>117752000</v>
      </c>
      <c r="F19" s="8">
        <v>117752000</v>
      </c>
      <c r="G19" s="8">
        <v>47282576</v>
      </c>
      <c r="H19" s="8">
        <v>362422</v>
      </c>
      <c r="I19" s="8">
        <v>1855114</v>
      </c>
      <c r="J19" s="8">
        <v>49500112</v>
      </c>
      <c r="K19" s="8">
        <v>311311</v>
      </c>
      <c r="L19" s="8">
        <v>1276288</v>
      </c>
      <c r="M19" s="8">
        <v>38051065</v>
      </c>
      <c r="N19" s="8">
        <v>39638664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89138776</v>
      </c>
      <c r="X19" s="8">
        <v>78501334</v>
      </c>
      <c r="Y19" s="8">
        <v>10637442</v>
      </c>
      <c r="Z19" s="2">
        <v>13.55</v>
      </c>
      <c r="AA19" s="6">
        <v>117752000</v>
      </c>
    </row>
    <row r="20" spans="1:27" ht="13.5">
      <c r="A20" s="23" t="s">
        <v>47</v>
      </c>
      <c r="B20" s="29"/>
      <c r="C20" s="6">
        <v>10608038</v>
      </c>
      <c r="D20" s="6">
        <v>0</v>
      </c>
      <c r="E20" s="7">
        <v>235550</v>
      </c>
      <c r="F20" s="26">
        <v>235550</v>
      </c>
      <c r="G20" s="26">
        <v>72648</v>
      </c>
      <c r="H20" s="26">
        <v>78858</v>
      </c>
      <c r="I20" s="26">
        <v>125423</v>
      </c>
      <c r="J20" s="26">
        <v>276929</v>
      </c>
      <c r="K20" s="26">
        <v>37005</v>
      </c>
      <c r="L20" s="26">
        <v>693628</v>
      </c>
      <c r="M20" s="26">
        <v>6480856</v>
      </c>
      <c r="N20" s="26">
        <v>7211489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7488418</v>
      </c>
      <c r="X20" s="26">
        <v>118002</v>
      </c>
      <c r="Y20" s="26">
        <v>7370416</v>
      </c>
      <c r="Z20" s="27">
        <v>6246.01</v>
      </c>
      <c r="AA20" s="28">
        <v>235550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249469423</v>
      </c>
      <c r="D22" s="33">
        <f>SUM(D5:D21)</f>
        <v>0</v>
      </c>
      <c r="E22" s="34">
        <f t="shared" si="0"/>
        <v>262953344</v>
      </c>
      <c r="F22" s="35">
        <f t="shared" si="0"/>
        <v>262953344</v>
      </c>
      <c r="G22" s="35">
        <f t="shared" si="0"/>
        <v>68648426</v>
      </c>
      <c r="H22" s="35">
        <f t="shared" si="0"/>
        <v>14437818</v>
      </c>
      <c r="I22" s="35">
        <f t="shared" si="0"/>
        <v>13142859</v>
      </c>
      <c r="J22" s="35">
        <f t="shared" si="0"/>
        <v>96229103</v>
      </c>
      <c r="K22" s="35">
        <f t="shared" si="0"/>
        <v>-1956156</v>
      </c>
      <c r="L22" s="35">
        <f t="shared" si="0"/>
        <v>13365364</v>
      </c>
      <c r="M22" s="35">
        <f t="shared" si="0"/>
        <v>55183537</v>
      </c>
      <c r="N22" s="35">
        <f t="shared" si="0"/>
        <v>66592745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162821848</v>
      </c>
      <c r="X22" s="35">
        <f t="shared" si="0"/>
        <v>151102342</v>
      </c>
      <c r="Y22" s="35">
        <f t="shared" si="0"/>
        <v>11719506</v>
      </c>
      <c r="Z22" s="36">
        <f>+IF(X22&lt;&gt;0,+(Y22/X22)*100,0)</f>
        <v>7.756005529020854</v>
      </c>
      <c r="AA22" s="33">
        <f>SUM(AA5:AA21)</f>
        <v>262953344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99991061</v>
      </c>
      <c r="D25" s="6">
        <v>0</v>
      </c>
      <c r="E25" s="7">
        <v>127833338</v>
      </c>
      <c r="F25" s="8">
        <v>127833338</v>
      </c>
      <c r="G25" s="8">
        <v>7659955</v>
      </c>
      <c r="H25" s="8">
        <v>8725383</v>
      </c>
      <c r="I25" s="8">
        <v>8250719</v>
      </c>
      <c r="J25" s="8">
        <v>24636057</v>
      </c>
      <c r="K25" s="8">
        <v>8314927</v>
      </c>
      <c r="L25" s="8">
        <v>13228028</v>
      </c>
      <c r="M25" s="8">
        <v>8046658</v>
      </c>
      <c r="N25" s="8">
        <v>29589613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54225670</v>
      </c>
      <c r="X25" s="8">
        <v>58826502</v>
      </c>
      <c r="Y25" s="8">
        <v>-4600832</v>
      </c>
      <c r="Z25" s="2">
        <v>-7.82</v>
      </c>
      <c r="AA25" s="6">
        <v>127833338</v>
      </c>
    </row>
    <row r="26" spans="1:27" ht="13.5">
      <c r="A26" s="25" t="s">
        <v>52</v>
      </c>
      <c r="B26" s="24"/>
      <c r="C26" s="6">
        <v>9609282</v>
      </c>
      <c r="D26" s="6">
        <v>0</v>
      </c>
      <c r="E26" s="7">
        <v>0</v>
      </c>
      <c r="F26" s="8">
        <v>0</v>
      </c>
      <c r="G26" s="8">
        <v>802334</v>
      </c>
      <c r="H26" s="8">
        <v>802334</v>
      </c>
      <c r="I26" s="8">
        <v>822354</v>
      </c>
      <c r="J26" s="8">
        <v>2427022</v>
      </c>
      <c r="K26" s="8">
        <v>802334</v>
      </c>
      <c r="L26" s="8">
        <v>802334</v>
      </c>
      <c r="M26" s="8">
        <v>802334</v>
      </c>
      <c r="N26" s="8">
        <v>2407002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4834024</v>
      </c>
      <c r="X26" s="8">
        <v>5090502</v>
      </c>
      <c r="Y26" s="8">
        <v>-256478</v>
      </c>
      <c r="Z26" s="2">
        <v>-5.04</v>
      </c>
      <c r="AA26" s="6">
        <v>0</v>
      </c>
    </row>
    <row r="27" spans="1:27" ht="13.5">
      <c r="A27" s="25" t="s">
        <v>53</v>
      </c>
      <c r="B27" s="24"/>
      <c r="C27" s="6">
        <v>12247647</v>
      </c>
      <c r="D27" s="6">
        <v>0</v>
      </c>
      <c r="E27" s="7">
        <v>18533962</v>
      </c>
      <c r="F27" s="8">
        <v>18533962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9267000</v>
      </c>
      <c r="Y27" s="8">
        <v>-9267000</v>
      </c>
      <c r="Z27" s="2">
        <v>-100</v>
      </c>
      <c r="AA27" s="6">
        <v>18533962</v>
      </c>
    </row>
    <row r="28" spans="1:27" ht="13.5">
      <c r="A28" s="25" t="s">
        <v>54</v>
      </c>
      <c r="B28" s="24"/>
      <c r="C28" s="6">
        <v>29234814</v>
      </c>
      <c r="D28" s="6">
        <v>0</v>
      </c>
      <c r="E28" s="7">
        <v>27109254</v>
      </c>
      <c r="F28" s="8">
        <v>27109254</v>
      </c>
      <c r="G28" s="8">
        <v>0</v>
      </c>
      <c r="H28" s="8">
        <v>4637540</v>
      </c>
      <c r="I28" s="8">
        <v>2318786</v>
      </c>
      <c r="J28" s="8">
        <v>6956326</v>
      </c>
      <c r="K28" s="8">
        <v>0</v>
      </c>
      <c r="L28" s="8">
        <v>5164151</v>
      </c>
      <c r="M28" s="8">
        <v>2387987</v>
      </c>
      <c r="N28" s="8">
        <v>7552138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14508464</v>
      </c>
      <c r="X28" s="8">
        <v>13554498</v>
      </c>
      <c r="Y28" s="8">
        <v>953966</v>
      </c>
      <c r="Z28" s="2">
        <v>7.04</v>
      </c>
      <c r="AA28" s="6">
        <v>27109254</v>
      </c>
    </row>
    <row r="29" spans="1:27" ht="13.5">
      <c r="A29" s="25" t="s">
        <v>55</v>
      </c>
      <c r="B29" s="24"/>
      <c r="C29" s="6">
        <v>1999967</v>
      </c>
      <c r="D29" s="6">
        <v>0</v>
      </c>
      <c r="E29" s="7">
        <v>0</v>
      </c>
      <c r="F29" s="8">
        <v>0</v>
      </c>
      <c r="G29" s="8">
        <v>0</v>
      </c>
      <c r="H29" s="8">
        <v>170077</v>
      </c>
      <c r="I29" s="8">
        <v>0</v>
      </c>
      <c r="J29" s="8">
        <v>170077</v>
      </c>
      <c r="K29" s="8">
        <v>0</v>
      </c>
      <c r="L29" s="8">
        <v>0</v>
      </c>
      <c r="M29" s="8">
        <v>23596</v>
      </c>
      <c r="N29" s="8">
        <v>23596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193673</v>
      </c>
      <c r="X29" s="8"/>
      <c r="Y29" s="8">
        <v>193673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44636771</v>
      </c>
      <c r="D30" s="6">
        <v>0</v>
      </c>
      <c r="E30" s="7">
        <v>55502407</v>
      </c>
      <c r="F30" s="8">
        <v>55502407</v>
      </c>
      <c r="G30" s="8">
        <v>202995</v>
      </c>
      <c r="H30" s="8">
        <v>6593085</v>
      </c>
      <c r="I30" s="8">
        <v>6588446</v>
      </c>
      <c r="J30" s="8">
        <v>13384526</v>
      </c>
      <c r="K30" s="8">
        <v>3499279</v>
      </c>
      <c r="L30" s="8">
        <v>3654460</v>
      </c>
      <c r="M30" s="8">
        <v>6589018</v>
      </c>
      <c r="N30" s="8">
        <v>13742757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27127283</v>
      </c>
      <c r="X30" s="8">
        <v>27751002</v>
      </c>
      <c r="Y30" s="8">
        <v>-623719</v>
      </c>
      <c r="Z30" s="2">
        <v>-2.25</v>
      </c>
      <c r="AA30" s="6">
        <v>55502407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289519</v>
      </c>
      <c r="I31" s="8">
        <v>891339</v>
      </c>
      <c r="J31" s="8">
        <v>1180858</v>
      </c>
      <c r="K31" s="8">
        <v>461494</v>
      </c>
      <c r="L31" s="8">
        <v>637671</v>
      </c>
      <c r="M31" s="8">
        <v>218752</v>
      </c>
      <c r="N31" s="8">
        <v>1317917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2498775</v>
      </c>
      <c r="X31" s="8"/>
      <c r="Y31" s="8">
        <v>2498775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36449150</v>
      </c>
      <c r="D32" s="6">
        <v>0</v>
      </c>
      <c r="E32" s="7">
        <v>25548169</v>
      </c>
      <c r="F32" s="8">
        <v>25548169</v>
      </c>
      <c r="G32" s="8">
        <v>1257406</v>
      </c>
      <c r="H32" s="8">
        <v>2194369</v>
      </c>
      <c r="I32" s="8">
        <v>3346527</v>
      </c>
      <c r="J32" s="8">
        <v>6798302</v>
      </c>
      <c r="K32" s="8">
        <v>-1716516</v>
      </c>
      <c r="L32" s="8">
        <v>15320685</v>
      </c>
      <c r="M32" s="8">
        <v>9421265</v>
      </c>
      <c r="N32" s="8">
        <v>23025434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29823736</v>
      </c>
      <c r="X32" s="8">
        <v>12774000</v>
      </c>
      <c r="Y32" s="8">
        <v>17049736</v>
      </c>
      <c r="Z32" s="2">
        <v>133.47</v>
      </c>
      <c r="AA32" s="6">
        <v>25548169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250000</v>
      </c>
      <c r="I33" s="8">
        <v>0</v>
      </c>
      <c r="J33" s="8">
        <v>250000</v>
      </c>
      <c r="K33" s="8">
        <v>10500</v>
      </c>
      <c r="L33" s="8">
        <v>8417</v>
      </c>
      <c r="M33" s="8">
        <v>234783</v>
      </c>
      <c r="N33" s="8">
        <v>253700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503700</v>
      </c>
      <c r="X33" s="8"/>
      <c r="Y33" s="8">
        <v>503700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39893711</v>
      </c>
      <c r="D34" s="6">
        <v>0</v>
      </c>
      <c r="E34" s="7">
        <v>45370182</v>
      </c>
      <c r="F34" s="8">
        <v>45370182</v>
      </c>
      <c r="G34" s="8">
        <v>1021662</v>
      </c>
      <c r="H34" s="8">
        <v>3651866</v>
      </c>
      <c r="I34" s="8">
        <v>2607862</v>
      </c>
      <c r="J34" s="8">
        <v>7281390</v>
      </c>
      <c r="K34" s="8">
        <v>2472194</v>
      </c>
      <c r="L34" s="8">
        <v>3904893</v>
      </c>
      <c r="M34" s="8">
        <v>2970724</v>
      </c>
      <c r="N34" s="8">
        <v>9347811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16629201</v>
      </c>
      <c r="X34" s="8">
        <v>22684998</v>
      </c>
      <c r="Y34" s="8">
        <v>-6055797</v>
      </c>
      <c r="Z34" s="2">
        <v>-26.7</v>
      </c>
      <c r="AA34" s="6">
        <v>45370182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274062403</v>
      </c>
      <c r="D36" s="33">
        <f>SUM(D25:D35)</f>
        <v>0</v>
      </c>
      <c r="E36" s="34">
        <f t="shared" si="1"/>
        <v>299897312</v>
      </c>
      <c r="F36" s="35">
        <f t="shared" si="1"/>
        <v>299897312</v>
      </c>
      <c r="G36" s="35">
        <f t="shared" si="1"/>
        <v>10944352</v>
      </c>
      <c r="H36" s="35">
        <f t="shared" si="1"/>
        <v>27314173</v>
      </c>
      <c r="I36" s="35">
        <f t="shared" si="1"/>
        <v>24826033</v>
      </c>
      <c r="J36" s="35">
        <f t="shared" si="1"/>
        <v>63084558</v>
      </c>
      <c r="K36" s="35">
        <f t="shared" si="1"/>
        <v>13844212</v>
      </c>
      <c r="L36" s="35">
        <f t="shared" si="1"/>
        <v>42720639</v>
      </c>
      <c r="M36" s="35">
        <f t="shared" si="1"/>
        <v>30695117</v>
      </c>
      <c r="N36" s="35">
        <f t="shared" si="1"/>
        <v>87259968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150344526</v>
      </c>
      <c r="X36" s="35">
        <f t="shared" si="1"/>
        <v>149948502</v>
      </c>
      <c r="Y36" s="35">
        <f t="shared" si="1"/>
        <v>396024</v>
      </c>
      <c r="Z36" s="36">
        <f>+IF(X36&lt;&gt;0,+(Y36/X36)*100,0)</f>
        <v>0.2641066731030097</v>
      </c>
      <c r="AA36" s="33">
        <f>SUM(AA25:AA35)</f>
        <v>299897312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-24592980</v>
      </c>
      <c r="D38" s="46">
        <f>+D22-D36</f>
        <v>0</v>
      </c>
      <c r="E38" s="47">
        <f t="shared" si="2"/>
        <v>-36943968</v>
      </c>
      <c r="F38" s="48">
        <f t="shared" si="2"/>
        <v>-36943968</v>
      </c>
      <c r="G38" s="48">
        <f t="shared" si="2"/>
        <v>57704074</v>
      </c>
      <c r="H38" s="48">
        <f t="shared" si="2"/>
        <v>-12876355</v>
      </c>
      <c r="I38" s="48">
        <f t="shared" si="2"/>
        <v>-11683174</v>
      </c>
      <c r="J38" s="48">
        <f t="shared" si="2"/>
        <v>33144545</v>
      </c>
      <c r="K38" s="48">
        <f t="shared" si="2"/>
        <v>-15800368</v>
      </c>
      <c r="L38" s="48">
        <f t="shared" si="2"/>
        <v>-29355275</v>
      </c>
      <c r="M38" s="48">
        <f t="shared" si="2"/>
        <v>24488420</v>
      </c>
      <c r="N38" s="48">
        <f t="shared" si="2"/>
        <v>-20667223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12477322</v>
      </c>
      <c r="X38" s="48">
        <f>IF(F22=F36,0,X22-X36)</f>
        <v>1153840</v>
      </c>
      <c r="Y38" s="48">
        <f t="shared" si="2"/>
        <v>11323482</v>
      </c>
      <c r="Z38" s="49">
        <f>+IF(X38&lt;&gt;0,+(Y38/X38)*100,0)</f>
        <v>981.3736739929279</v>
      </c>
      <c r="AA38" s="46">
        <f>+AA22-AA36</f>
        <v>-36943968</v>
      </c>
    </row>
    <row r="39" spans="1:27" ht="13.5">
      <c r="A39" s="23" t="s">
        <v>64</v>
      </c>
      <c r="B39" s="29"/>
      <c r="C39" s="6">
        <v>27619620</v>
      </c>
      <c r="D39" s="6">
        <v>0</v>
      </c>
      <c r="E39" s="7">
        <v>38590000</v>
      </c>
      <c r="F39" s="8">
        <v>38590000</v>
      </c>
      <c r="G39" s="8">
        <v>0</v>
      </c>
      <c r="H39" s="8">
        <v>1703744</v>
      </c>
      <c r="I39" s="8">
        <v>2160798</v>
      </c>
      <c r="J39" s="8">
        <v>3864542</v>
      </c>
      <c r="K39" s="8">
        <v>10423420</v>
      </c>
      <c r="L39" s="8">
        <v>12386591</v>
      </c>
      <c r="M39" s="8">
        <v>11349567</v>
      </c>
      <c r="N39" s="8">
        <v>34159578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38024120</v>
      </c>
      <c r="X39" s="8"/>
      <c r="Y39" s="8">
        <v>38024120</v>
      </c>
      <c r="Z39" s="2">
        <v>0</v>
      </c>
      <c r="AA39" s="6">
        <v>38590000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26795000</v>
      </c>
      <c r="Y41" s="51">
        <v>-26795000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3026640</v>
      </c>
      <c r="D42" s="55">
        <f>SUM(D38:D41)</f>
        <v>0</v>
      </c>
      <c r="E42" s="56">
        <f t="shared" si="3"/>
        <v>1646032</v>
      </c>
      <c r="F42" s="57">
        <f t="shared" si="3"/>
        <v>1646032</v>
      </c>
      <c r="G42" s="57">
        <f t="shared" si="3"/>
        <v>57704074</v>
      </c>
      <c r="H42" s="57">
        <f t="shared" si="3"/>
        <v>-11172611</v>
      </c>
      <c r="I42" s="57">
        <f t="shared" si="3"/>
        <v>-9522376</v>
      </c>
      <c r="J42" s="57">
        <f t="shared" si="3"/>
        <v>37009087</v>
      </c>
      <c r="K42" s="57">
        <f t="shared" si="3"/>
        <v>-5376948</v>
      </c>
      <c r="L42" s="57">
        <f t="shared" si="3"/>
        <v>-16968684</v>
      </c>
      <c r="M42" s="57">
        <f t="shared" si="3"/>
        <v>35837987</v>
      </c>
      <c r="N42" s="57">
        <f t="shared" si="3"/>
        <v>13492355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50501442</v>
      </c>
      <c r="X42" s="57">
        <f t="shared" si="3"/>
        <v>27948840</v>
      </c>
      <c r="Y42" s="57">
        <f t="shared" si="3"/>
        <v>22552602</v>
      </c>
      <c r="Z42" s="58">
        <f>+IF(X42&lt;&gt;0,+(Y42/X42)*100,0)</f>
        <v>80.69244376510795</v>
      </c>
      <c r="AA42" s="55">
        <f>SUM(AA38:AA41)</f>
        <v>1646032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3026640</v>
      </c>
      <c r="D44" s="63">
        <f>+D42-D43</f>
        <v>0</v>
      </c>
      <c r="E44" s="64">
        <f t="shared" si="4"/>
        <v>1646032</v>
      </c>
      <c r="F44" s="65">
        <f t="shared" si="4"/>
        <v>1646032</v>
      </c>
      <c r="G44" s="65">
        <f t="shared" si="4"/>
        <v>57704074</v>
      </c>
      <c r="H44" s="65">
        <f t="shared" si="4"/>
        <v>-11172611</v>
      </c>
      <c r="I44" s="65">
        <f t="shared" si="4"/>
        <v>-9522376</v>
      </c>
      <c r="J44" s="65">
        <f t="shared" si="4"/>
        <v>37009087</v>
      </c>
      <c r="K44" s="65">
        <f t="shared" si="4"/>
        <v>-5376948</v>
      </c>
      <c r="L44" s="65">
        <f t="shared" si="4"/>
        <v>-16968684</v>
      </c>
      <c r="M44" s="65">
        <f t="shared" si="4"/>
        <v>35837987</v>
      </c>
      <c r="N44" s="65">
        <f t="shared" si="4"/>
        <v>13492355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50501442</v>
      </c>
      <c r="X44" s="65">
        <f t="shared" si="4"/>
        <v>27948840</v>
      </c>
      <c r="Y44" s="65">
        <f t="shared" si="4"/>
        <v>22552602</v>
      </c>
      <c r="Z44" s="66">
        <f>+IF(X44&lt;&gt;0,+(Y44/X44)*100,0)</f>
        <v>80.69244376510795</v>
      </c>
      <c r="AA44" s="63">
        <f>+AA42-AA43</f>
        <v>1646032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3026640</v>
      </c>
      <c r="D46" s="55">
        <f>SUM(D44:D45)</f>
        <v>0</v>
      </c>
      <c r="E46" s="56">
        <f t="shared" si="5"/>
        <v>1646032</v>
      </c>
      <c r="F46" s="57">
        <f t="shared" si="5"/>
        <v>1646032</v>
      </c>
      <c r="G46" s="57">
        <f t="shared" si="5"/>
        <v>57704074</v>
      </c>
      <c r="H46" s="57">
        <f t="shared" si="5"/>
        <v>-11172611</v>
      </c>
      <c r="I46" s="57">
        <f t="shared" si="5"/>
        <v>-9522376</v>
      </c>
      <c r="J46" s="57">
        <f t="shared" si="5"/>
        <v>37009087</v>
      </c>
      <c r="K46" s="57">
        <f t="shared" si="5"/>
        <v>-5376948</v>
      </c>
      <c r="L46" s="57">
        <f t="shared" si="5"/>
        <v>-16968684</v>
      </c>
      <c r="M46" s="57">
        <f t="shared" si="5"/>
        <v>35837987</v>
      </c>
      <c r="N46" s="57">
        <f t="shared" si="5"/>
        <v>13492355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50501442</v>
      </c>
      <c r="X46" s="57">
        <f t="shared" si="5"/>
        <v>27948840</v>
      </c>
      <c r="Y46" s="57">
        <f t="shared" si="5"/>
        <v>22552602</v>
      </c>
      <c r="Z46" s="58">
        <f>+IF(X46&lt;&gt;0,+(Y46/X46)*100,0)</f>
        <v>80.69244376510795</v>
      </c>
      <c r="AA46" s="55">
        <f>SUM(AA44:AA45)</f>
        <v>1646032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3026640</v>
      </c>
      <c r="D48" s="71">
        <f>SUM(D46:D47)</f>
        <v>0</v>
      </c>
      <c r="E48" s="72">
        <f t="shared" si="6"/>
        <v>1646032</v>
      </c>
      <c r="F48" s="73">
        <f t="shared" si="6"/>
        <v>1646032</v>
      </c>
      <c r="G48" s="73">
        <f t="shared" si="6"/>
        <v>57704074</v>
      </c>
      <c r="H48" s="74">
        <f t="shared" si="6"/>
        <v>-11172611</v>
      </c>
      <c r="I48" s="74">
        <f t="shared" si="6"/>
        <v>-9522376</v>
      </c>
      <c r="J48" s="74">
        <f t="shared" si="6"/>
        <v>37009087</v>
      </c>
      <c r="K48" s="74">
        <f t="shared" si="6"/>
        <v>-5376948</v>
      </c>
      <c r="L48" s="74">
        <f t="shared" si="6"/>
        <v>-16968684</v>
      </c>
      <c r="M48" s="73">
        <f t="shared" si="6"/>
        <v>35837987</v>
      </c>
      <c r="N48" s="73">
        <f t="shared" si="6"/>
        <v>13492355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50501442</v>
      </c>
      <c r="X48" s="74">
        <f t="shared" si="6"/>
        <v>27948840</v>
      </c>
      <c r="Y48" s="74">
        <f t="shared" si="6"/>
        <v>22552602</v>
      </c>
      <c r="Z48" s="75">
        <f>+IF(X48&lt;&gt;0,+(Y48/X48)*100,0)</f>
        <v>80.69244376510795</v>
      </c>
      <c r="AA48" s="76">
        <f>SUM(AA46:AA47)</f>
        <v>1646032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47291670</v>
      </c>
      <c r="D8" s="6">
        <v>0</v>
      </c>
      <c r="E8" s="7">
        <v>46004173</v>
      </c>
      <c r="F8" s="8">
        <v>46004173</v>
      </c>
      <c r="G8" s="8">
        <v>5971700</v>
      </c>
      <c r="H8" s="8">
        <v>6104933</v>
      </c>
      <c r="I8" s="8">
        <v>-1649146</v>
      </c>
      <c r="J8" s="8">
        <v>10427487</v>
      </c>
      <c r="K8" s="8">
        <v>3997016</v>
      </c>
      <c r="L8" s="8">
        <v>4466711</v>
      </c>
      <c r="M8" s="8">
        <v>4380040</v>
      </c>
      <c r="N8" s="8">
        <v>12843767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23271254</v>
      </c>
      <c r="X8" s="8">
        <v>24715296</v>
      </c>
      <c r="Y8" s="8">
        <v>-1444042</v>
      </c>
      <c r="Z8" s="2">
        <v>-5.84</v>
      </c>
      <c r="AA8" s="6">
        <v>46004173</v>
      </c>
    </row>
    <row r="9" spans="1:27" ht="13.5">
      <c r="A9" s="25" t="s">
        <v>36</v>
      </c>
      <c r="B9" s="24"/>
      <c r="C9" s="6">
        <v>10484921</v>
      </c>
      <c r="D9" s="6">
        <v>0</v>
      </c>
      <c r="E9" s="7">
        <v>14504692</v>
      </c>
      <c r="F9" s="8">
        <v>14504692</v>
      </c>
      <c r="G9" s="8">
        <v>806833</v>
      </c>
      <c r="H9" s="8">
        <v>1252285</v>
      </c>
      <c r="I9" s="8">
        <v>-132157</v>
      </c>
      <c r="J9" s="8">
        <v>1926961</v>
      </c>
      <c r="K9" s="8">
        <v>911949</v>
      </c>
      <c r="L9" s="8">
        <v>1186394</v>
      </c>
      <c r="M9" s="8">
        <v>1190928</v>
      </c>
      <c r="N9" s="8">
        <v>3289271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5216232</v>
      </c>
      <c r="X9" s="8">
        <v>7252344</v>
      </c>
      <c r="Y9" s="8">
        <v>-2036112</v>
      </c>
      <c r="Z9" s="2">
        <v>-28.08</v>
      </c>
      <c r="AA9" s="6">
        <v>14504692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402724</v>
      </c>
      <c r="D11" s="6">
        <v>0</v>
      </c>
      <c r="E11" s="7">
        <v>0</v>
      </c>
      <c r="F11" s="8">
        <v>0</v>
      </c>
      <c r="G11" s="8">
        <v>2746</v>
      </c>
      <c r="H11" s="8">
        <v>0</v>
      </c>
      <c r="I11" s="8">
        <v>0</v>
      </c>
      <c r="J11" s="8">
        <v>2746</v>
      </c>
      <c r="K11" s="8">
        <v>0</v>
      </c>
      <c r="L11" s="8">
        <v>0</v>
      </c>
      <c r="M11" s="8">
        <v>-2746</v>
      </c>
      <c r="N11" s="8">
        <v>-2746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411174</v>
      </c>
      <c r="D12" s="6">
        <v>0</v>
      </c>
      <c r="E12" s="7">
        <v>548712</v>
      </c>
      <c r="F12" s="8">
        <v>548712</v>
      </c>
      <c r="G12" s="8">
        <v>33771</v>
      </c>
      <c r="H12" s="8">
        <v>32844</v>
      </c>
      <c r="I12" s="8">
        <v>77516</v>
      </c>
      <c r="J12" s="8">
        <v>144131</v>
      </c>
      <c r="K12" s="8">
        <v>36268</v>
      </c>
      <c r="L12" s="8">
        <v>33945</v>
      </c>
      <c r="M12" s="8">
        <v>38933</v>
      </c>
      <c r="N12" s="8">
        <v>109146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253277</v>
      </c>
      <c r="X12" s="8">
        <v>274356</v>
      </c>
      <c r="Y12" s="8">
        <v>-21079</v>
      </c>
      <c r="Z12" s="2">
        <v>-7.68</v>
      </c>
      <c r="AA12" s="6">
        <v>548712</v>
      </c>
    </row>
    <row r="13" spans="1:27" ht="13.5">
      <c r="A13" s="23" t="s">
        <v>40</v>
      </c>
      <c r="B13" s="29"/>
      <c r="C13" s="6">
        <v>16934290</v>
      </c>
      <c r="D13" s="6">
        <v>0</v>
      </c>
      <c r="E13" s="7">
        <v>14509211</v>
      </c>
      <c r="F13" s="8">
        <v>14509211</v>
      </c>
      <c r="G13" s="8">
        <v>727597</v>
      </c>
      <c r="H13" s="8">
        <v>1035089</v>
      </c>
      <c r="I13" s="8">
        <v>13002031</v>
      </c>
      <c r="J13" s="8">
        <v>14764717</v>
      </c>
      <c r="K13" s="8">
        <v>1097327</v>
      </c>
      <c r="L13" s="8">
        <v>922813</v>
      </c>
      <c r="M13" s="8">
        <v>772052</v>
      </c>
      <c r="N13" s="8">
        <v>2792192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17556909</v>
      </c>
      <c r="X13" s="8">
        <v>7254606</v>
      </c>
      <c r="Y13" s="8">
        <v>10302303</v>
      </c>
      <c r="Z13" s="2">
        <v>142.01</v>
      </c>
      <c r="AA13" s="6">
        <v>14509211</v>
      </c>
    </row>
    <row r="14" spans="1:27" ht="13.5">
      <c r="A14" s="23" t="s">
        <v>41</v>
      </c>
      <c r="B14" s="29"/>
      <c r="C14" s="6">
        <v>14116532</v>
      </c>
      <c r="D14" s="6">
        <v>0</v>
      </c>
      <c r="E14" s="7">
        <v>13281000</v>
      </c>
      <c r="F14" s="8">
        <v>13281000</v>
      </c>
      <c r="G14" s="8">
        <v>1510089</v>
      </c>
      <c r="H14" s="8">
        <v>1533762</v>
      </c>
      <c r="I14" s="8">
        <v>1159317</v>
      </c>
      <c r="J14" s="8">
        <v>4203168</v>
      </c>
      <c r="K14" s="8">
        <v>1506340</v>
      </c>
      <c r="L14" s="8">
        <v>1521843</v>
      </c>
      <c r="M14" s="8">
        <v>1366999</v>
      </c>
      <c r="N14" s="8">
        <v>4395182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8598350</v>
      </c>
      <c r="X14" s="8">
        <v>6640500</v>
      </c>
      <c r="Y14" s="8">
        <v>1957850</v>
      </c>
      <c r="Z14" s="2">
        <v>29.48</v>
      </c>
      <c r="AA14" s="6">
        <v>13281000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295614965</v>
      </c>
      <c r="D19" s="6">
        <v>0</v>
      </c>
      <c r="E19" s="7">
        <v>331935999</v>
      </c>
      <c r="F19" s="8">
        <v>331935999</v>
      </c>
      <c r="G19" s="8">
        <v>135441742</v>
      </c>
      <c r="H19" s="8">
        <v>1320000</v>
      </c>
      <c r="I19" s="8">
        <v>0</v>
      </c>
      <c r="J19" s="8">
        <v>136761742</v>
      </c>
      <c r="K19" s="8">
        <v>-1210484</v>
      </c>
      <c r="L19" s="8">
        <v>19891</v>
      </c>
      <c r="M19" s="8">
        <v>71053000</v>
      </c>
      <c r="N19" s="8">
        <v>69862407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206624149</v>
      </c>
      <c r="X19" s="8">
        <v>248832001</v>
      </c>
      <c r="Y19" s="8">
        <v>-42207852</v>
      </c>
      <c r="Z19" s="2">
        <v>-16.96</v>
      </c>
      <c r="AA19" s="6">
        <v>331935999</v>
      </c>
    </row>
    <row r="20" spans="1:27" ht="13.5">
      <c r="A20" s="23" t="s">
        <v>47</v>
      </c>
      <c r="B20" s="29"/>
      <c r="C20" s="6">
        <v>669232</v>
      </c>
      <c r="D20" s="6">
        <v>0</v>
      </c>
      <c r="E20" s="7">
        <v>20700</v>
      </c>
      <c r="F20" s="26">
        <v>20700</v>
      </c>
      <c r="G20" s="26">
        <v>113844</v>
      </c>
      <c r="H20" s="26">
        <v>221763</v>
      </c>
      <c r="I20" s="26">
        <v>490460</v>
      </c>
      <c r="J20" s="26">
        <v>826067</v>
      </c>
      <c r="K20" s="26">
        <v>78696</v>
      </c>
      <c r="L20" s="26">
        <v>131825</v>
      </c>
      <c r="M20" s="26">
        <v>1434</v>
      </c>
      <c r="N20" s="26">
        <v>211955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1038022</v>
      </c>
      <c r="X20" s="26">
        <v>10350</v>
      </c>
      <c r="Y20" s="26">
        <v>1027672</v>
      </c>
      <c r="Z20" s="27">
        <v>9929.2</v>
      </c>
      <c r="AA20" s="28">
        <v>20700</v>
      </c>
    </row>
    <row r="21" spans="1:27" ht="13.5">
      <c r="A21" s="23" t="s">
        <v>48</v>
      </c>
      <c r="B21" s="29"/>
      <c r="C21" s="6">
        <v>465581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386391089</v>
      </c>
      <c r="D22" s="33">
        <f>SUM(D5:D21)</f>
        <v>0</v>
      </c>
      <c r="E22" s="34">
        <f t="shared" si="0"/>
        <v>420804487</v>
      </c>
      <c r="F22" s="35">
        <f t="shared" si="0"/>
        <v>420804487</v>
      </c>
      <c r="G22" s="35">
        <f t="shared" si="0"/>
        <v>144608322</v>
      </c>
      <c r="H22" s="35">
        <f t="shared" si="0"/>
        <v>11500676</v>
      </c>
      <c r="I22" s="35">
        <f t="shared" si="0"/>
        <v>12948021</v>
      </c>
      <c r="J22" s="35">
        <f t="shared" si="0"/>
        <v>169057019</v>
      </c>
      <c r="K22" s="35">
        <f t="shared" si="0"/>
        <v>6417112</v>
      </c>
      <c r="L22" s="35">
        <f t="shared" si="0"/>
        <v>8283422</v>
      </c>
      <c r="M22" s="35">
        <f t="shared" si="0"/>
        <v>78800640</v>
      </c>
      <c r="N22" s="35">
        <f t="shared" si="0"/>
        <v>93501174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262558193</v>
      </c>
      <c r="X22" s="35">
        <f t="shared" si="0"/>
        <v>294979453</v>
      </c>
      <c r="Y22" s="35">
        <f t="shared" si="0"/>
        <v>-32421260</v>
      </c>
      <c r="Z22" s="36">
        <f>+IF(X22&lt;&gt;0,+(Y22/X22)*100,0)</f>
        <v>-10.991023161196248</v>
      </c>
      <c r="AA22" s="33">
        <f>SUM(AA5:AA21)</f>
        <v>420804487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128359924</v>
      </c>
      <c r="D25" s="6">
        <v>0</v>
      </c>
      <c r="E25" s="7">
        <v>158813881</v>
      </c>
      <c r="F25" s="8">
        <v>158813881</v>
      </c>
      <c r="G25" s="8">
        <v>-91763</v>
      </c>
      <c r="H25" s="8">
        <v>10072203</v>
      </c>
      <c r="I25" s="8">
        <v>19825721</v>
      </c>
      <c r="J25" s="8">
        <v>29806161</v>
      </c>
      <c r="K25" s="8">
        <v>22467752</v>
      </c>
      <c r="L25" s="8">
        <v>132548</v>
      </c>
      <c r="M25" s="8">
        <v>17493044</v>
      </c>
      <c r="N25" s="8">
        <v>40093344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69899505</v>
      </c>
      <c r="X25" s="8">
        <v>81690165</v>
      </c>
      <c r="Y25" s="8">
        <v>-11790660</v>
      </c>
      <c r="Z25" s="2">
        <v>-14.43</v>
      </c>
      <c r="AA25" s="6">
        <v>158813881</v>
      </c>
    </row>
    <row r="26" spans="1:27" ht="13.5">
      <c r="A26" s="25" t="s">
        <v>52</v>
      </c>
      <c r="B26" s="24"/>
      <c r="C26" s="6">
        <v>5259653</v>
      </c>
      <c r="D26" s="6">
        <v>0</v>
      </c>
      <c r="E26" s="7">
        <v>4853065</v>
      </c>
      <c r="F26" s="8">
        <v>4853065</v>
      </c>
      <c r="G26" s="8">
        <v>0</v>
      </c>
      <c r="H26" s="8">
        <v>454751</v>
      </c>
      <c r="I26" s="8">
        <v>846946</v>
      </c>
      <c r="J26" s="8">
        <v>1301697</v>
      </c>
      <c r="K26" s="8">
        <v>855203</v>
      </c>
      <c r="L26" s="8">
        <v>3038</v>
      </c>
      <c r="M26" s="8">
        <v>425613</v>
      </c>
      <c r="N26" s="8">
        <v>1283854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2585551</v>
      </c>
      <c r="X26" s="8">
        <v>2426526</v>
      </c>
      <c r="Y26" s="8">
        <v>159025</v>
      </c>
      <c r="Z26" s="2">
        <v>6.55</v>
      </c>
      <c r="AA26" s="6">
        <v>4853065</v>
      </c>
    </row>
    <row r="27" spans="1:27" ht="13.5">
      <c r="A27" s="25" t="s">
        <v>53</v>
      </c>
      <c r="B27" s="24"/>
      <c r="C27" s="6">
        <v>72771638</v>
      </c>
      <c r="D27" s="6">
        <v>0</v>
      </c>
      <c r="E27" s="7">
        <v>12606172</v>
      </c>
      <c r="F27" s="8">
        <v>12606172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6303084</v>
      </c>
      <c r="Y27" s="8">
        <v>-6303084</v>
      </c>
      <c r="Z27" s="2">
        <v>-100</v>
      </c>
      <c r="AA27" s="6">
        <v>12606172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41373608</v>
      </c>
      <c r="F28" s="8">
        <v>41373608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20630772</v>
      </c>
      <c r="Y28" s="8">
        <v>-20630772</v>
      </c>
      <c r="Z28" s="2">
        <v>-100</v>
      </c>
      <c r="AA28" s="6">
        <v>41373608</v>
      </c>
    </row>
    <row r="29" spans="1:27" ht="13.5">
      <c r="A29" s="25" t="s">
        <v>55</v>
      </c>
      <c r="B29" s="24"/>
      <c r="C29" s="6">
        <v>86899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16089868</v>
      </c>
      <c r="D30" s="6">
        <v>0</v>
      </c>
      <c r="E30" s="7">
        <v>18400000</v>
      </c>
      <c r="F30" s="8">
        <v>18400000</v>
      </c>
      <c r="G30" s="8">
        <v>-135802</v>
      </c>
      <c r="H30" s="8">
        <v>-127858</v>
      </c>
      <c r="I30" s="8">
        <v>9831608</v>
      </c>
      <c r="J30" s="8">
        <v>9567948</v>
      </c>
      <c r="K30" s="8">
        <v>1390161</v>
      </c>
      <c r="L30" s="8">
        <v>1197901</v>
      </c>
      <c r="M30" s="8">
        <v>2354607</v>
      </c>
      <c r="N30" s="8">
        <v>4942669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14510617</v>
      </c>
      <c r="X30" s="8">
        <v>9199998</v>
      </c>
      <c r="Y30" s="8">
        <v>5310619</v>
      </c>
      <c r="Z30" s="2">
        <v>57.72</v>
      </c>
      <c r="AA30" s="6">
        <v>18400000</v>
      </c>
    </row>
    <row r="31" spans="1:27" ht="13.5">
      <c r="A31" s="25" t="s">
        <v>57</v>
      </c>
      <c r="B31" s="24"/>
      <c r="C31" s="6">
        <v>3305461</v>
      </c>
      <c r="D31" s="6">
        <v>0</v>
      </c>
      <c r="E31" s="7">
        <v>56644000</v>
      </c>
      <c r="F31" s="8">
        <v>56644000</v>
      </c>
      <c r="G31" s="8">
        <v>2128336</v>
      </c>
      <c r="H31" s="8">
        <v>1695701</v>
      </c>
      <c r="I31" s="8">
        <v>8404440</v>
      </c>
      <c r="J31" s="8">
        <v>12228477</v>
      </c>
      <c r="K31" s="8">
        <v>6442325</v>
      </c>
      <c r="L31" s="8">
        <v>11598406</v>
      </c>
      <c r="M31" s="8">
        <v>9414486</v>
      </c>
      <c r="N31" s="8">
        <v>27455217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39683694</v>
      </c>
      <c r="X31" s="8">
        <v>28321998</v>
      </c>
      <c r="Y31" s="8">
        <v>11361696</v>
      </c>
      <c r="Z31" s="2">
        <v>40.12</v>
      </c>
      <c r="AA31" s="6">
        <v>56644000</v>
      </c>
    </row>
    <row r="32" spans="1:27" ht="13.5">
      <c r="A32" s="25" t="s">
        <v>58</v>
      </c>
      <c r="B32" s="24"/>
      <c r="C32" s="6">
        <v>113757163</v>
      </c>
      <c r="D32" s="6">
        <v>0</v>
      </c>
      <c r="E32" s="7">
        <v>82422736</v>
      </c>
      <c r="F32" s="8">
        <v>82422736</v>
      </c>
      <c r="G32" s="8">
        <v>875991</v>
      </c>
      <c r="H32" s="8">
        <v>5729014</v>
      </c>
      <c r="I32" s="8">
        <v>4464710</v>
      </c>
      <c r="J32" s="8">
        <v>11069715</v>
      </c>
      <c r="K32" s="8">
        <v>7631398</v>
      </c>
      <c r="L32" s="8">
        <v>2526523</v>
      </c>
      <c r="M32" s="8">
        <v>15380338</v>
      </c>
      <c r="N32" s="8">
        <v>25538259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36607974</v>
      </c>
      <c r="X32" s="8">
        <v>41554848</v>
      </c>
      <c r="Y32" s="8">
        <v>-4946874</v>
      </c>
      <c r="Z32" s="2">
        <v>-11.9</v>
      </c>
      <c r="AA32" s="6">
        <v>82422736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59483931</v>
      </c>
      <c r="D34" s="6">
        <v>0</v>
      </c>
      <c r="E34" s="7">
        <v>48465766</v>
      </c>
      <c r="F34" s="8">
        <v>48465766</v>
      </c>
      <c r="G34" s="8">
        <v>1888820</v>
      </c>
      <c r="H34" s="8">
        <v>2941889</v>
      </c>
      <c r="I34" s="8">
        <v>13900967</v>
      </c>
      <c r="J34" s="8">
        <v>18731676</v>
      </c>
      <c r="K34" s="8">
        <v>5413930</v>
      </c>
      <c r="L34" s="8">
        <v>6516963</v>
      </c>
      <c r="M34" s="8">
        <v>4601290</v>
      </c>
      <c r="N34" s="8">
        <v>16532183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35263859</v>
      </c>
      <c r="X34" s="8">
        <v>25055658</v>
      </c>
      <c r="Y34" s="8">
        <v>10208201</v>
      </c>
      <c r="Z34" s="2">
        <v>40.74</v>
      </c>
      <c r="AA34" s="6">
        <v>48465766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399114537</v>
      </c>
      <c r="D36" s="33">
        <f>SUM(D25:D35)</f>
        <v>0</v>
      </c>
      <c r="E36" s="34">
        <f t="shared" si="1"/>
        <v>423579228</v>
      </c>
      <c r="F36" s="35">
        <f t="shared" si="1"/>
        <v>423579228</v>
      </c>
      <c r="G36" s="35">
        <f t="shared" si="1"/>
        <v>4665582</v>
      </c>
      <c r="H36" s="35">
        <f t="shared" si="1"/>
        <v>20765700</v>
      </c>
      <c r="I36" s="35">
        <f t="shared" si="1"/>
        <v>57274392</v>
      </c>
      <c r="J36" s="35">
        <f t="shared" si="1"/>
        <v>82705674</v>
      </c>
      <c r="K36" s="35">
        <f t="shared" si="1"/>
        <v>44200769</v>
      </c>
      <c r="L36" s="35">
        <f t="shared" si="1"/>
        <v>21975379</v>
      </c>
      <c r="M36" s="35">
        <f t="shared" si="1"/>
        <v>49669378</v>
      </c>
      <c r="N36" s="35">
        <f t="shared" si="1"/>
        <v>115845526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198551200</v>
      </c>
      <c r="X36" s="35">
        <f t="shared" si="1"/>
        <v>215183049</v>
      </c>
      <c r="Y36" s="35">
        <f t="shared" si="1"/>
        <v>-16631849</v>
      </c>
      <c r="Z36" s="36">
        <f>+IF(X36&lt;&gt;0,+(Y36/X36)*100,0)</f>
        <v>-7.729163183295168</v>
      </c>
      <c r="AA36" s="33">
        <f>SUM(AA25:AA35)</f>
        <v>423579228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-12723448</v>
      </c>
      <c r="D38" s="46">
        <f>+D22-D36</f>
        <v>0</v>
      </c>
      <c r="E38" s="47">
        <f t="shared" si="2"/>
        <v>-2774741</v>
      </c>
      <c r="F38" s="48">
        <f t="shared" si="2"/>
        <v>-2774741</v>
      </c>
      <c r="G38" s="48">
        <f t="shared" si="2"/>
        <v>139942740</v>
      </c>
      <c r="H38" s="48">
        <f t="shared" si="2"/>
        <v>-9265024</v>
      </c>
      <c r="I38" s="48">
        <f t="shared" si="2"/>
        <v>-44326371</v>
      </c>
      <c r="J38" s="48">
        <f t="shared" si="2"/>
        <v>86351345</v>
      </c>
      <c r="K38" s="48">
        <f t="shared" si="2"/>
        <v>-37783657</v>
      </c>
      <c r="L38" s="48">
        <f t="shared" si="2"/>
        <v>-13691957</v>
      </c>
      <c r="M38" s="48">
        <f t="shared" si="2"/>
        <v>29131262</v>
      </c>
      <c r="N38" s="48">
        <f t="shared" si="2"/>
        <v>-22344352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64006993</v>
      </c>
      <c r="X38" s="48">
        <f>IF(F22=F36,0,X22-X36)</f>
        <v>79796404</v>
      </c>
      <c r="Y38" s="48">
        <f t="shared" si="2"/>
        <v>-15789411</v>
      </c>
      <c r="Z38" s="49">
        <f>+IF(X38&lt;&gt;0,+(Y38/X38)*100,0)</f>
        <v>-19.787120983547076</v>
      </c>
      <c r="AA38" s="46">
        <f>+AA22-AA36</f>
        <v>-2774741</v>
      </c>
    </row>
    <row r="39" spans="1:27" ht="13.5">
      <c r="A39" s="23" t="s">
        <v>64</v>
      </c>
      <c r="B39" s="29"/>
      <c r="C39" s="6">
        <v>303530596</v>
      </c>
      <c r="D39" s="6">
        <v>0</v>
      </c>
      <c r="E39" s="7">
        <v>281765000</v>
      </c>
      <c r="F39" s="8">
        <v>281765000</v>
      </c>
      <c r="G39" s="8">
        <v>0</v>
      </c>
      <c r="H39" s="8">
        <v>14000000</v>
      </c>
      <c r="I39" s="8">
        <v>0</v>
      </c>
      <c r="J39" s="8">
        <v>14000000</v>
      </c>
      <c r="K39" s="8">
        <v>-14000000</v>
      </c>
      <c r="L39" s="8">
        <v>0</v>
      </c>
      <c r="M39" s="8">
        <v>0</v>
      </c>
      <c r="N39" s="8">
        <v>-14000000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187324620</v>
      </c>
      <c r="Y39" s="8">
        <v>-187324620</v>
      </c>
      <c r="Z39" s="2">
        <v>-100</v>
      </c>
      <c r="AA39" s="6">
        <v>281765000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290807148</v>
      </c>
      <c r="D42" s="55">
        <f>SUM(D38:D41)</f>
        <v>0</v>
      </c>
      <c r="E42" s="56">
        <f t="shared" si="3"/>
        <v>278990259</v>
      </c>
      <c r="F42" s="57">
        <f t="shared" si="3"/>
        <v>278990259</v>
      </c>
      <c r="G42" s="57">
        <f t="shared" si="3"/>
        <v>139942740</v>
      </c>
      <c r="H42" s="57">
        <f t="shared" si="3"/>
        <v>4734976</v>
      </c>
      <c r="I42" s="57">
        <f t="shared" si="3"/>
        <v>-44326371</v>
      </c>
      <c r="J42" s="57">
        <f t="shared" si="3"/>
        <v>100351345</v>
      </c>
      <c r="K42" s="57">
        <f t="shared" si="3"/>
        <v>-51783657</v>
      </c>
      <c r="L42" s="57">
        <f t="shared" si="3"/>
        <v>-13691957</v>
      </c>
      <c r="M42" s="57">
        <f t="shared" si="3"/>
        <v>29131262</v>
      </c>
      <c r="N42" s="57">
        <f t="shared" si="3"/>
        <v>-36344352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64006993</v>
      </c>
      <c r="X42" s="57">
        <f t="shared" si="3"/>
        <v>267121024</v>
      </c>
      <c r="Y42" s="57">
        <f t="shared" si="3"/>
        <v>-203114031</v>
      </c>
      <c r="Z42" s="58">
        <f>+IF(X42&lt;&gt;0,+(Y42/X42)*100,0)</f>
        <v>-76.03820469032044</v>
      </c>
      <c r="AA42" s="55">
        <f>SUM(AA38:AA41)</f>
        <v>278990259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290807148</v>
      </c>
      <c r="D44" s="63">
        <f>+D42-D43</f>
        <v>0</v>
      </c>
      <c r="E44" s="64">
        <f t="shared" si="4"/>
        <v>278990259</v>
      </c>
      <c r="F44" s="65">
        <f t="shared" si="4"/>
        <v>278990259</v>
      </c>
      <c r="G44" s="65">
        <f t="shared" si="4"/>
        <v>139942740</v>
      </c>
      <c r="H44" s="65">
        <f t="shared" si="4"/>
        <v>4734976</v>
      </c>
      <c r="I44" s="65">
        <f t="shared" si="4"/>
        <v>-44326371</v>
      </c>
      <c r="J44" s="65">
        <f t="shared" si="4"/>
        <v>100351345</v>
      </c>
      <c r="K44" s="65">
        <f t="shared" si="4"/>
        <v>-51783657</v>
      </c>
      <c r="L44" s="65">
        <f t="shared" si="4"/>
        <v>-13691957</v>
      </c>
      <c r="M44" s="65">
        <f t="shared" si="4"/>
        <v>29131262</v>
      </c>
      <c r="N44" s="65">
        <f t="shared" si="4"/>
        <v>-36344352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64006993</v>
      </c>
      <c r="X44" s="65">
        <f t="shared" si="4"/>
        <v>267121024</v>
      </c>
      <c r="Y44" s="65">
        <f t="shared" si="4"/>
        <v>-203114031</v>
      </c>
      <c r="Z44" s="66">
        <f>+IF(X44&lt;&gt;0,+(Y44/X44)*100,0)</f>
        <v>-76.03820469032044</v>
      </c>
      <c r="AA44" s="63">
        <f>+AA42-AA43</f>
        <v>278990259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290807148</v>
      </c>
      <c r="D46" s="55">
        <f>SUM(D44:D45)</f>
        <v>0</v>
      </c>
      <c r="E46" s="56">
        <f t="shared" si="5"/>
        <v>278990259</v>
      </c>
      <c r="F46" s="57">
        <f t="shared" si="5"/>
        <v>278990259</v>
      </c>
      <c r="G46" s="57">
        <f t="shared" si="5"/>
        <v>139942740</v>
      </c>
      <c r="H46" s="57">
        <f t="shared" si="5"/>
        <v>4734976</v>
      </c>
      <c r="I46" s="57">
        <f t="shared" si="5"/>
        <v>-44326371</v>
      </c>
      <c r="J46" s="57">
        <f t="shared" si="5"/>
        <v>100351345</v>
      </c>
      <c r="K46" s="57">
        <f t="shared" si="5"/>
        <v>-51783657</v>
      </c>
      <c r="L46" s="57">
        <f t="shared" si="5"/>
        <v>-13691957</v>
      </c>
      <c r="M46" s="57">
        <f t="shared" si="5"/>
        <v>29131262</v>
      </c>
      <c r="N46" s="57">
        <f t="shared" si="5"/>
        <v>-36344352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64006993</v>
      </c>
      <c r="X46" s="57">
        <f t="shared" si="5"/>
        <v>267121024</v>
      </c>
      <c r="Y46" s="57">
        <f t="shared" si="5"/>
        <v>-203114031</v>
      </c>
      <c r="Z46" s="58">
        <f>+IF(X46&lt;&gt;0,+(Y46/X46)*100,0)</f>
        <v>-76.03820469032044</v>
      </c>
      <c r="AA46" s="55">
        <f>SUM(AA44:AA45)</f>
        <v>278990259</v>
      </c>
    </row>
    <row r="47" spans="1:27" ht="13.5">
      <c r="A47" s="68" t="s">
        <v>72</v>
      </c>
      <c r="B47" s="29"/>
      <c r="C47" s="50">
        <v>-26924929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263882219</v>
      </c>
      <c r="D48" s="71">
        <f>SUM(D46:D47)</f>
        <v>0</v>
      </c>
      <c r="E48" s="72">
        <f t="shared" si="6"/>
        <v>278990259</v>
      </c>
      <c r="F48" s="73">
        <f t="shared" si="6"/>
        <v>278990259</v>
      </c>
      <c r="G48" s="73">
        <f t="shared" si="6"/>
        <v>139942740</v>
      </c>
      <c r="H48" s="74">
        <f t="shared" si="6"/>
        <v>4734976</v>
      </c>
      <c r="I48" s="74">
        <f t="shared" si="6"/>
        <v>-44326371</v>
      </c>
      <c r="J48" s="74">
        <f t="shared" si="6"/>
        <v>100351345</v>
      </c>
      <c r="K48" s="74">
        <f t="shared" si="6"/>
        <v>-51783657</v>
      </c>
      <c r="L48" s="74">
        <f t="shared" si="6"/>
        <v>-13691957</v>
      </c>
      <c r="M48" s="73">
        <f t="shared" si="6"/>
        <v>29131262</v>
      </c>
      <c r="N48" s="73">
        <f t="shared" si="6"/>
        <v>-36344352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64006993</v>
      </c>
      <c r="X48" s="74">
        <f t="shared" si="6"/>
        <v>267121024</v>
      </c>
      <c r="Y48" s="74">
        <f t="shared" si="6"/>
        <v>-203114031</v>
      </c>
      <c r="Z48" s="75">
        <f>+IF(X48&lt;&gt;0,+(Y48/X48)*100,0)</f>
        <v>-76.03820469032044</v>
      </c>
      <c r="AA48" s="76">
        <f>SUM(AA46:AA47)</f>
        <v>278990259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253485719</v>
      </c>
      <c r="D5" s="6">
        <v>0</v>
      </c>
      <c r="E5" s="7">
        <v>295784972</v>
      </c>
      <c r="F5" s="8">
        <v>295784972</v>
      </c>
      <c r="G5" s="8">
        <v>31453870</v>
      </c>
      <c r="H5" s="8">
        <v>24194923</v>
      </c>
      <c r="I5" s="8">
        <v>24149503</v>
      </c>
      <c r="J5" s="8">
        <v>79798296</v>
      </c>
      <c r="K5" s="8">
        <v>25784919</v>
      </c>
      <c r="L5" s="8">
        <v>25518217</v>
      </c>
      <c r="M5" s="8">
        <v>21125105</v>
      </c>
      <c r="N5" s="8">
        <v>72428241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152226537</v>
      </c>
      <c r="X5" s="8">
        <v>147048648</v>
      </c>
      <c r="Y5" s="8">
        <v>5177889</v>
      </c>
      <c r="Z5" s="2">
        <v>3.52</v>
      </c>
      <c r="AA5" s="6">
        <v>295784972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648222815</v>
      </c>
      <c r="D7" s="6">
        <v>0</v>
      </c>
      <c r="E7" s="7">
        <v>686767900</v>
      </c>
      <c r="F7" s="8">
        <v>686767900</v>
      </c>
      <c r="G7" s="8">
        <v>64339888</v>
      </c>
      <c r="H7" s="8">
        <v>63783620</v>
      </c>
      <c r="I7" s="8">
        <v>67618945</v>
      </c>
      <c r="J7" s="8">
        <v>195742453</v>
      </c>
      <c r="K7" s="8">
        <v>49985420</v>
      </c>
      <c r="L7" s="8">
        <v>52567179</v>
      </c>
      <c r="M7" s="8">
        <v>50513737</v>
      </c>
      <c r="N7" s="8">
        <v>153066336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348808789</v>
      </c>
      <c r="X7" s="8">
        <v>340990278</v>
      </c>
      <c r="Y7" s="8">
        <v>7818511</v>
      </c>
      <c r="Z7" s="2">
        <v>2.29</v>
      </c>
      <c r="AA7" s="6">
        <v>686767900</v>
      </c>
    </row>
    <row r="8" spans="1:27" ht="13.5">
      <c r="A8" s="25" t="s">
        <v>35</v>
      </c>
      <c r="B8" s="24"/>
      <c r="C8" s="6">
        <v>155959289</v>
      </c>
      <c r="D8" s="6">
        <v>0</v>
      </c>
      <c r="E8" s="7">
        <v>161896487</v>
      </c>
      <c r="F8" s="8">
        <v>161896487</v>
      </c>
      <c r="G8" s="8">
        <v>14181659</v>
      </c>
      <c r="H8" s="8">
        <v>15773335</v>
      </c>
      <c r="I8" s="8">
        <v>16113679</v>
      </c>
      <c r="J8" s="8">
        <v>46068673</v>
      </c>
      <c r="K8" s="8">
        <v>14318025</v>
      </c>
      <c r="L8" s="8">
        <v>14124953</v>
      </c>
      <c r="M8" s="8">
        <v>15546171</v>
      </c>
      <c r="N8" s="8">
        <v>43989149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90057822</v>
      </c>
      <c r="X8" s="8">
        <v>80997972</v>
      </c>
      <c r="Y8" s="8">
        <v>9059850</v>
      </c>
      <c r="Z8" s="2">
        <v>11.19</v>
      </c>
      <c r="AA8" s="6">
        <v>161896487</v>
      </c>
    </row>
    <row r="9" spans="1:27" ht="13.5">
      <c r="A9" s="25" t="s">
        <v>36</v>
      </c>
      <c r="B9" s="24"/>
      <c r="C9" s="6">
        <v>90585910</v>
      </c>
      <c r="D9" s="6">
        <v>0</v>
      </c>
      <c r="E9" s="7">
        <v>95532272</v>
      </c>
      <c r="F9" s="8">
        <v>95532272</v>
      </c>
      <c r="G9" s="8">
        <v>9669242</v>
      </c>
      <c r="H9" s="8">
        <v>9323055</v>
      </c>
      <c r="I9" s="8">
        <v>9927870</v>
      </c>
      <c r="J9" s="8">
        <v>28920167</v>
      </c>
      <c r="K9" s="8">
        <v>8534861</v>
      </c>
      <c r="L9" s="8">
        <v>9013225</v>
      </c>
      <c r="M9" s="8">
        <v>9996795</v>
      </c>
      <c r="N9" s="8">
        <v>27544881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56465048</v>
      </c>
      <c r="X9" s="8">
        <v>47669094</v>
      </c>
      <c r="Y9" s="8">
        <v>8795954</v>
      </c>
      <c r="Z9" s="2">
        <v>18.45</v>
      </c>
      <c r="AA9" s="6">
        <v>95532272</v>
      </c>
    </row>
    <row r="10" spans="1:27" ht="13.5">
      <c r="A10" s="25" t="s">
        <v>37</v>
      </c>
      <c r="B10" s="24"/>
      <c r="C10" s="6">
        <v>65168405</v>
      </c>
      <c r="D10" s="6">
        <v>0</v>
      </c>
      <c r="E10" s="7">
        <v>64353723</v>
      </c>
      <c r="F10" s="26">
        <v>64353723</v>
      </c>
      <c r="G10" s="26">
        <v>6916888</v>
      </c>
      <c r="H10" s="26">
        <v>6787790</v>
      </c>
      <c r="I10" s="26">
        <v>7983712</v>
      </c>
      <c r="J10" s="26">
        <v>21688390</v>
      </c>
      <c r="K10" s="26">
        <v>6466477</v>
      </c>
      <c r="L10" s="26">
        <v>6490818</v>
      </c>
      <c r="M10" s="26">
        <v>7645138</v>
      </c>
      <c r="N10" s="26">
        <v>20602433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42290823</v>
      </c>
      <c r="X10" s="26">
        <v>32176860</v>
      </c>
      <c r="Y10" s="26">
        <v>10113963</v>
      </c>
      <c r="Z10" s="27">
        <v>31.43</v>
      </c>
      <c r="AA10" s="28">
        <v>64353723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7814644</v>
      </c>
      <c r="D12" s="6">
        <v>0</v>
      </c>
      <c r="E12" s="7">
        <v>8641892</v>
      </c>
      <c r="F12" s="8">
        <v>8641892</v>
      </c>
      <c r="G12" s="8">
        <v>680918</v>
      </c>
      <c r="H12" s="8">
        <v>612889</v>
      </c>
      <c r="I12" s="8">
        <v>767127</v>
      </c>
      <c r="J12" s="8">
        <v>2060934</v>
      </c>
      <c r="K12" s="8">
        <v>758659</v>
      </c>
      <c r="L12" s="8">
        <v>692595</v>
      </c>
      <c r="M12" s="8">
        <v>598459</v>
      </c>
      <c r="N12" s="8">
        <v>2049713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4110647</v>
      </c>
      <c r="X12" s="8">
        <v>4320948</v>
      </c>
      <c r="Y12" s="8">
        <v>-210301</v>
      </c>
      <c r="Z12" s="2">
        <v>-4.87</v>
      </c>
      <c r="AA12" s="6">
        <v>8641892</v>
      </c>
    </row>
    <row r="13" spans="1:27" ht="13.5">
      <c r="A13" s="23" t="s">
        <v>40</v>
      </c>
      <c r="B13" s="29"/>
      <c r="C13" s="6">
        <v>4826322</v>
      </c>
      <c r="D13" s="6">
        <v>0</v>
      </c>
      <c r="E13" s="7">
        <v>4040869</v>
      </c>
      <c r="F13" s="8">
        <v>4040869</v>
      </c>
      <c r="G13" s="8">
        <v>204</v>
      </c>
      <c r="H13" s="8">
        <v>633764</v>
      </c>
      <c r="I13" s="8">
        <v>192</v>
      </c>
      <c r="J13" s="8">
        <v>634160</v>
      </c>
      <c r="K13" s="8">
        <v>270520</v>
      </c>
      <c r="L13" s="8">
        <v>973185</v>
      </c>
      <c r="M13" s="8">
        <v>788228</v>
      </c>
      <c r="N13" s="8">
        <v>2031933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2666093</v>
      </c>
      <c r="X13" s="8">
        <v>2417604</v>
      </c>
      <c r="Y13" s="8">
        <v>248489</v>
      </c>
      <c r="Z13" s="2">
        <v>10.28</v>
      </c>
      <c r="AA13" s="6">
        <v>4040869</v>
      </c>
    </row>
    <row r="14" spans="1:27" ht="13.5">
      <c r="A14" s="23" t="s">
        <v>41</v>
      </c>
      <c r="B14" s="29"/>
      <c r="C14" s="6">
        <v>10594239</v>
      </c>
      <c r="D14" s="6">
        <v>0</v>
      </c>
      <c r="E14" s="7">
        <v>13217750</v>
      </c>
      <c r="F14" s="8">
        <v>13217750</v>
      </c>
      <c r="G14" s="8">
        <v>710388</v>
      </c>
      <c r="H14" s="8">
        <v>670107</v>
      </c>
      <c r="I14" s="8">
        <v>825245</v>
      </c>
      <c r="J14" s="8">
        <v>2205740</v>
      </c>
      <c r="K14" s="8">
        <v>779374</v>
      </c>
      <c r="L14" s="8">
        <v>905904</v>
      </c>
      <c r="M14" s="8">
        <v>889080</v>
      </c>
      <c r="N14" s="8">
        <v>2574358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4780098</v>
      </c>
      <c r="X14" s="8">
        <v>6608874</v>
      </c>
      <c r="Y14" s="8">
        <v>-1828776</v>
      </c>
      <c r="Z14" s="2">
        <v>-27.67</v>
      </c>
      <c r="AA14" s="6">
        <v>13217750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6671062</v>
      </c>
      <c r="D16" s="6">
        <v>0</v>
      </c>
      <c r="E16" s="7">
        <v>8710040</v>
      </c>
      <c r="F16" s="8">
        <v>8710040</v>
      </c>
      <c r="G16" s="8">
        <v>90297</v>
      </c>
      <c r="H16" s="8">
        <v>914833</v>
      </c>
      <c r="I16" s="8">
        <v>22217</v>
      </c>
      <c r="J16" s="8">
        <v>1027347</v>
      </c>
      <c r="K16" s="8">
        <v>26571</v>
      </c>
      <c r="L16" s="8">
        <v>18748</v>
      </c>
      <c r="M16" s="8">
        <v>5641</v>
      </c>
      <c r="N16" s="8">
        <v>50960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1078307</v>
      </c>
      <c r="X16" s="8">
        <v>4039782</v>
      </c>
      <c r="Y16" s="8">
        <v>-2961475</v>
      </c>
      <c r="Z16" s="2">
        <v>-73.31</v>
      </c>
      <c r="AA16" s="6">
        <v>8710040</v>
      </c>
    </row>
    <row r="17" spans="1:27" ht="13.5">
      <c r="A17" s="23" t="s">
        <v>44</v>
      </c>
      <c r="B17" s="29"/>
      <c r="C17" s="6">
        <v>9000</v>
      </c>
      <c r="D17" s="6">
        <v>0</v>
      </c>
      <c r="E17" s="7">
        <v>12907</v>
      </c>
      <c r="F17" s="8">
        <v>12907</v>
      </c>
      <c r="G17" s="8">
        <v>2038</v>
      </c>
      <c r="H17" s="8">
        <v>522</v>
      </c>
      <c r="I17" s="8">
        <v>522</v>
      </c>
      <c r="J17" s="8">
        <v>3082</v>
      </c>
      <c r="K17" s="8">
        <v>2261</v>
      </c>
      <c r="L17" s="8">
        <v>378</v>
      </c>
      <c r="M17" s="8">
        <v>1064</v>
      </c>
      <c r="N17" s="8">
        <v>3703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6785</v>
      </c>
      <c r="X17" s="8">
        <v>6456</v>
      </c>
      <c r="Y17" s="8">
        <v>329</v>
      </c>
      <c r="Z17" s="2">
        <v>5.1</v>
      </c>
      <c r="AA17" s="6">
        <v>12907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556662414</v>
      </c>
      <c r="D19" s="6">
        <v>0</v>
      </c>
      <c r="E19" s="7">
        <v>384734000</v>
      </c>
      <c r="F19" s="8">
        <v>384734000</v>
      </c>
      <c r="G19" s="8">
        <v>142716054</v>
      </c>
      <c r="H19" s="8">
        <v>716356</v>
      </c>
      <c r="I19" s="8">
        <v>5511891</v>
      </c>
      <c r="J19" s="8">
        <v>148944301</v>
      </c>
      <c r="K19" s="8">
        <v>27947022</v>
      </c>
      <c r="L19" s="8">
        <v>15273959</v>
      </c>
      <c r="M19" s="8">
        <v>136949986</v>
      </c>
      <c r="N19" s="8">
        <v>180170967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329115268</v>
      </c>
      <c r="X19" s="8">
        <v>184420500</v>
      </c>
      <c r="Y19" s="8">
        <v>144694768</v>
      </c>
      <c r="Z19" s="2">
        <v>78.46</v>
      </c>
      <c r="AA19" s="6">
        <v>384734000</v>
      </c>
    </row>
    <row r="20" spans="1:27" ht="13.5">
      <c r="A20" s="23" t="s">
        <v>47</v>
      </c>
      <c r="B20" s="29"/>
      <c r="C20" s="6">
        <v>17350956</v>
      </c>
      <c r="D20" s="6">
        <v>0</v>
      </c>
      <c r="E20" s="7">
        <v>42828368</v>
      </c>
      <c r="F20" s="26">
        <v>42828368</v>
      </c>
      <c r="G20" s="26">
        <v>1107438</v>
      </c>
      <c r="H20" s="26">
        <v>1716802</v>
      </c>
      <c r="I20" s="26">
        <v>1124021</v>
      </c>
      <c r="J20" s="26">
        <v>3948261</v>
      </c>
      <c r="K20" s="26">
        <v>2896239</v>
      </c>
      <c r="L20" s="26">
        <v>4237002</v>
      </c>
      <c r="M20" s="26">
        <v>2472348</v>
      </c>
      <c r="N20" s="26">
        <v>9605589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13553850</v>
      </c>
      <c r="X20" s="26">
        <v>17094186</v>
      </c>
      <c r="Y20" s="26">
        <v>-3540336</v>
      </c>
      <c r="Z20" s="27">
        <v>-20.71</v>
      </c>
      <c r="AA20" s="28">
        <v>42828368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2200000</v>
      </c>
      <c r="F21" s="8">
        <v>2200000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1817350775</v>
      </c>
      <c r="D22" s="33">
        <f>SUM(D5:D21)</f>
        <v>0</v>
      </c>
      <c r="E22" s="34">
        <f t="shared" si="0"/>
        <v>1768721180</v>
      </c>
      <c r="F22" s="35">
        <f t="shared" si="0"/>
        <v>1768721180</v>
      </c>
      <c r="G22" s="35">
        <f t="shared" si="0"/>
        <v>271868884</v>
      </c>
      <c r="H22" s="35">
        <f t="shared" si="0"/>
        <v>125127996</v>
      </c>
      <c r="I22" s="35">
        <f t="shared" si="0"/>
        <v>134044924</v>
      </c>
      <c r="J22" s="35">
        <f t="shared" si="0"/>
        <v>531041804</v>
      </c>
      <c r="K22" s="35">
        <f t="shared" si="0"/>
        <v>137770348</v>
      </c>
      <c r="L22" s="35">
        <f t="shared" si="0"/>
        <v>129816163</v>
      </c>
      <c r="M22" s="35">
        <f t="shared" si="0"/>
        <v>246531752</v>
      </c>
      <c r="N22" s="35">
        <f t="shared" si="0"/>
        <v>514118263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1045160067</v>
      </c>
      <c r="X22" s="35">
        <f t="shared" si="0"/>
        <v>867791202</v>
      </c>
      <c r="Y22" s="35">
        <f t="shared" si="0"/>
        <v>177368865</v>
      </c>
      <c r="Z22" s="36">
        <f>+IF(X22&lt;&gt;0,+(Y22/X22)*100,0)</f>
        <v>20.439117680752886</v>
      </c>
      <c r="AA22" s="33">
        <f>SUM(AA5:AA21)</f>
        <v>1768721180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548805318</v>
      </c>
      <c r="D25" s="6">
        <v>0</v>
      </c>
      <c r="E25" s="7">
        <v>537170660</v>
      </c>
      <c r="F25" s="8">
        <v>537170660</v>
      </c>
      <c r="G25" s="8">
        <v>42088283</v>
      </c>
      <c r="H25" s="8">
        <v>49370003</v>
      </c>
      <c r="I25" s="8">
        <v>56217710</v>
      </c>
      <c r="J25" s="8">
        <v>147675996</v>
      </c>
      <c r="K25" s="8">
        <v>41838832</v>
      </c>
      <c r="L25" s="8">
        <v>39968258</v>
      </c>
      <c r="M25" s="8">
        <v>43014385</v>
      </c>
      <c r="N25" s="8">
        <v>124821475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272497471</v>
      </c>
      <c r="X25" s="8">
        <v>267585330</v>
      </c>
      <c r="Y25" s="8">
        <v>4912141</v>
      </c>
      <c r="Z25" s="2">
        <v>1.84</v>
      </c>
      <c r="AA25" s="6">
        <v>537170660</v>
      </c>
    </row>
    <row r="26" spans="1:27" ht="13.5">
      <c r="A26" s="25" t="s">
        <v>52</v>
      </c>
      <c r="B26" s="24"/>
      <c r="C26" s="6">
        <v>23164255</v>
      </c>
      <c r="D26" s="6">
        <v>0</v>
      </c>
      <c r="E26" s="7">
        <v>24158882</v>
      </c>
      <c r="F26" s="8">
        <v>24158882</v>
      </c>
      <c r="G26" s="8">
        <v>2072027</v>
      </c>
      <c r="H26" s="8">
        <v>2089233</v>
      </c>
      <c r="I26" s="8">
        <v>2047077</v>
      </c>
      <c r="J26" s="8">
        <v>6208337</v>
      </c>
      <c r="K26" s="8">
        <v>2010478</v>
      </c>
      <c r="L26" s="8">
        <v>2100219</v>
      </c>
      <c r="M26" s="8">
        <v>2247030</v>
      </c>
      <c r="N26" s="8">
        <v>6357727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12566064</v>
      </c>
      <c r="X26" s="8">
        <v>12079440</v>
      </c>
      <c r="Y26" s="8">
        <v>486624</v>
      </c>
      <c r="Z26" s="2">
        <v>4.03</v>
      </c>
      <c r="AA26" s="6">
        <v>24158882</v>
      </c>
    </row>
    <row r="27" spans="1:27" ht="13.5">
      <c r="A27" s="25" t="s">
        <v>53</v>
      </c>
      <c r="B27" s="24"/>
      <c r="C27" s="6">
        <v>208940574</v>
      </c>
      <c r="D27" s="6">
        <v>0</v>
      </c>
      <c r="E27" s="7">
        <v>163945904</v>
      </c>
      <c r="F27" s="8">
        <v>163945904</v>
      </c>
      <c r="G27" s="8">
        <v>12310708</v>
      </c>
      <c r="H27" s="8">
        <v>11408912</v>
      </c>
      <c r="I27" s="8">
        <v>772504</v>
      </c>
      <c r="J27" s="8">
        <v>24492124</v>
      </c>
      <c r="K27" s="8">
        <v>13193223</v>
      </c>
      <c r="L27" s="8">
        <v>8653261</v>
      </c>
      <c r="M27" s="8">
        <v>619997</v>
      </c>
      <c r="N27" s="8">
        <v>22466481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46958605</v>
      </c>
      <c r="X27" s="8">
        <v>81972954</v>
      </c>
      <c r="Y27" s="8">
        <v>-35014349</v>
      </c>
      <c r="Z27" s="2">
        <v>-42.71</v>
      </c>
      <c r="AA27" s="6">
        <v>163945904</v>
      </c>
    </row>
    <row r="28" spans="1:27" ht="13.5">
      <c r="A28" s="25" t="s">
        <v>54</v>
      </c>
      <c r="B28" s="24"/>
      <c r="C28" s="6">
        <v>454033906</v>
      </c>
      <c r="D28" s="6">
        <v>0</v>
      </c>
      <c r="E28" s="7">
        <v>525578232</v>
      </c>
      <c r="F28" s="8">
        <v>525578232</v>
      </c>
      <c r="G28" s="8">
        <v>30913471</v>
      </c>
      <c r="H28" s="8">
        <v>30892012</v>
      </c>
      <c r="I28" s="8">
        <v>29888354</v>
      </c>
      <c r="J28" s="8">
        <v>91693837</v>
      </c>
      <c r="K28" s="8">
        <v>30858762</v>
      </c>
      <c r="L28" s="8">
        <v>29729650</v>
      </c>
      <c r="M28" s="8">
        <v>30805861</v>
      </c>
      <c r="N28" s="8">
        <v>91394273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183088110</v>
      </c>
      <c r="X28" s="8">
        <v>262789116</v>
      </c>
      <c r="Y28" s="8">
        <v>-79701006</v>
      </c>
      <c r="Z28" s="2">
        <v>-30.33</v>
      </c>
      <c r="AA28" s="6">
        <v>525578232</v>
      </c>
    </row>
    <row r="29" spans="1:27" ht="13.5">
      <c r="A29" s="25" t="s">
        <v>55</v>
      </c>
      <c r="B29" s="24"/>
      <c r="C29" s="6">
        <v>49571016</v>
      </c>
      <c r="D29" s="6">
        <v>0</v>
      </c>
      <c r="E29" s="7">
        <v>43979395</v>
      </c>
      <c r="F29" s="8">
        <v>43979395</v>
      </c>
      <c r="G29" s="8">
        <v>3880559</v>
      </c>
      <c r="H29" s="8">
        <v>3799978</v>
      </c>
      <c r="I29" s="8">
        <v>3538219</v>
      </c>
      <c r="J29" s="8">
        <v>11218756</v>
      </c>
      <c r="K29" s="8">
        <v>3958146</v>
      </c>
      <c r="L29" s="8">
        <v>1744051</v>
      </c>
      <c r="M29" s="8">
        <v>2407031</v>
      </c>
      <c r="N29" s="8">
        <v>8109228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19327984</v>
      </c>
      <c r="X29" s="8">
        <v>21989700</v>
      </c>
      <c r="Y29" s="8">
        <v>-2661716</v>
      </c>
      <c r="Z29" s="2">
        <v>-12.1</v>
      </c>
      <c r="AA29" s="6">
        <v>43979395</v>
      </c>
    </row>
    <row r="30" spans="1:27" ht="13.5">
      <c r="A30" s="25" t="s">
        <v>56</v>
      </c>
      <c r="B30" s="24"/>
      <c r="C30" s="6">
        <v>540941513</v>
      </c>
      <c r="D30" s="6">
        <v>0</v>
      </c>
      <c r="E30" s="7">
        <v>618730314</v>
      </c>
      <c r="F30" s="8">
        <v>618730314</v>
      </c>
      <c r="G30" s="8">
        <v>61671561</v>
      </c>
      <c r="H30" s="8">
        <v>61929675</v>
      </c>
      <c r="I30" s="8">
        <v>37015250</v>
      </c>
      <c r="J30" s="8">
        <v>160616486</v>
      </c>
      <c r="K30" s="8">
        <v>48620891</v>
      </c>
      <c r="L30" s="8">
        <v>43087967</v>
      </c>
      <c r="M30" s="8">
        <v>27078639</v>
      </c>
      <c r="N30" s="8">
        <v>118787497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279403983</v>
      </c>
      <c r="X30" s="8">
        <v>309365160</v>
      </c>
      <c r="Y30" s="8">
        <v>-29961177</v>
      </c>
      <c r="Z30" s="2">
        <v>-9.68</v>
      </c>
      <c r="AA30" s="6">
        <v>618730314</v>
      </c>
    </row>
    <row r="31" spans="1:27" ht="13.5">
      <c r="A31" s="25" t="s">
        <v>57</v>
      </c>
      <c r="B31" s="24"/>
      <c r="C31" s="6">
        <v>7367849</v>
      </c>
      <c r="D31" s="6">
        <v>0</v>
      </c>
      <c r="E31" s="7">
        <v>3762661</v>
      </c>
      <c r="F31" s="8">
        <v>3762661</v>
      </c>
      <c r="G31" s="8">
        <v>94395</v>
      </c>
      <c r="H31" s="8">
        <v>141364</v>
      </c>
      <c r="I31" s="8">
        <v>235652</v>
      </c>
      <c r="J31" s="8">
        <v>471411</v>
      </c>
      <c r="K31" s="8">
        <v>269198</v>
      </c>
      <c r="L31" s="8">
        <v>151274</v>
      </c>
      <c r="M31" s="8">
        <v>149514</v>
      </c>
      <c r="N31" s="8">
        <v>569986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1041397</v>
      </c>
      <c r="X31" s="8">
        <v>1878828</v>
      </c>
      <c r="Y31" s="8">
        <v>-837431</v>
      </c>
      <c r="Z31" s="2">
        <v>-44.57</v>
      </c>
      <c r="AA31" s="6">
        <v>3762661</v>
      </c>
    </row>
    <row r="32" spans="1:27" ht="13.5">
      <c r="A32" s="25" t="s">
        <v>58</v>
      </c>
      <c r="B32" s="24"/>
      <c r="C32" s="6">
        <v>90574430</v>
      </c>
      <c r="D32" s="6">
        <v>0</v>
      </c>
      <c r="E32" s="7">
        <v>35645338</v>
      </c>
      <c r="F32" s="8">
        <v>35645338</v>
      </c>
      <c r="G32" s="8">
        <v>0</v>
      </c>
      <c r="H32" s="8">
        <v>2064297</v>
      </c>
      <c r="I32" s="8">
        <v>2584905</v>
      </c>
      <c r="J32" s="8">
        <v>4649202</v>
      </c>
      <c r="K32" s="8">
        <v>4198235</v>
      </c>
      <c r="L32" s="8">
        <v>7162133</v>
      </c>
      <c r="M32" s="8">
        <v>6814395</v>
      </c>
      <c r="N32" s="8">
        <v>18174763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22823965</v>
      </c>
      <c r="X32" s="8">
        <v>14922672</v>
      </c>
      <c r="Y32" s="8">
        <v>7901293</v>
      </c>
      <c r="Z32" s="2">
        <v>52.95</v>
      </c>
      <c r="AA32" s="6">
        <v>35645338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315634306</v>
      </c>
      <c r="D34" s="6">
        <v>0</v>
      </c>
      <c r="E34" s="7">
        <v>281538254</v>
      </c>
      <c r="F34" s="8">
        <v>281538254</v>
      </c>
      <c r="G34" s="8">
        <v>7104967</v>
      </c>
      <c r="H34" s="8">
        <v>17395926</v>
      </c>
      <c r="I34" s="8">
        <v>22189130</v>
      </c>
      <c r="J34" s="8">
        <v>46690023</v>
      </c>
      <c r="K34" s="8">
        <v>25249586</v>
      </c>
      <c r="L34" s="8">
        <v>16345194</v>
      </c>
      <c r="M34" s="8">
        <v>30156820</v>
      </c>
      <c r="N34" s="8">
        <v>71751600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118441623</v>
      </c>
      <c r="X34" s="8">
        <v>118678128</v>
      </c>
      <c r="Y34" s="8">
        <v>-236505</v>
      </c>
      <c r="Z34" s="2">
        <v>-0.2</v>
      </c>
      <c r="AA34" s="6">
        <v>281538254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2239033167</v>
      </c>
      <c r="D36" s="33">
        <f>SUM(D25:D35)</f>
        <v>0</v>
      </c>
      <c r="E36" s="34">
        <f t="shared" si="1"/>
        <v>2234509640</v>
      </c>
      <c r="F36" s="35">
        <f t="shared" si="1"/>
        <v>2234509640</v>
      </c>
      <c r="G36" s="35">
        <f t="shared" si="1"/>
        <v>160135971</v>
      </c>
      <c r="H36" s="35">
        <f t="shared" si="1"/>
        <v>179091400</v>
      </c>
      <c r="I36" s="35">
        <f t="shared" si="1"/>
        <v>154488801</v>
      </c>
      <c r="J36" s="35">
        <f t="shared" si="1"/>
        <v>493716172</v>
      </c>
      <c r="K36" s="35">
        <f t="shared" si="1"/>
        <v>170197351</v>
      </c>
      <c r="L36" s="35">
        <f t="shared" si="1"/>
        <v>148942007</v>
      </c>
      <c r="M36" s="35">
        <f t="shared" si="1"/>
        <v>143293672</v>
      </c>
      <c r="N36" s="35">
        <f t="shared" si="1"/>
        <v>462433030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956149202</v>
      </c>
      <c r="X36" s="35">
        <f t="shared" si="1"/>
        <v>1091261328</v>
      </c>
      <c r="Y36" s="35">
        <f t="shared" si="1"/>
        <v>-135112126</v>
      </c>
      <c r="Z36" s="36">
        <f>+IF(X36&lt;&gt;0,+(Y36/X36)*100,0)</f>
        <v>-12.381280499293933</v>
      </c>
      <c r="AA36" s="33">
        <f>SUM(AA25:AA35)</f>
        <v>2234509640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-421682392</v>
      </c>
      <c r="D38" s="46">
        <f>+D22-D36</f>
        <v>0</v>
      </c>
      <c r="E38" s="47">
        <f t="shared" si="2"/>
        <v>-465788460</v>
      </c>
      <c r="F38" s="48">
        <f t="shared" si="2"/>
        <v>-465788460</v>
      </c>
      <c r="G38" s="48">
        <f t="shared" si="2"/>
        <v>111732913</v>
      </c>
      <c r="H38" s="48">
        <f t="shared" si="2"/>
        <v>-53963404</v>
      </c>
      <c r="I38" s="48">
        <f t="shared" si="2"/>
        <v>-20443877</v>
      </c>
      <c r="J38" s="48">
        <f t="shared" si="2"/>
        <v>37325632</v>
      </c>
      <c r="K38" s="48">
        <f t="shared" si="2"/>
        <v>-32427003</v>
      </c>
      <c r="L38" s="48">
        <f t="shared" si="2"/>
        <v>-19125844</v>
      </c>
      <c r="M38" s="48">
        <f t="shared" si="2"/>
        <v>103238080</v>
      </c>
      <c r="N38" s="48">
        <f t="shared" si="2"/>
        <v>51685233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89010865</v>
      </c>
      <c r="X38" s="48">
        <f>IF(F22=F36,0,X22-X36)</f>
        <v>-223470126</v>
      </c>
      <c r="Y38" s="48">
        <f t="shared" si="2"/>
        <v>312480991</v>
      </c>
      <c r="Z38" s="49">
        <f>+IF(X38&lt;&gt;0,+(Y38/X38)*100,0)</f>
        <v>-139.83121439686306</v>
      </c>
      <c r="AA38" s="46">
        <f>+AA22-AA36</f>
        <v>-465788460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162425500</v>
      </c>
      <c r="F39" s="8">
        <v>162425500</v>
      </c>
      <c r="G39" s="8">
        <v>0</v>
      </c>
      <c r="H39" s="8">
        <v>0</v>
      </c>
      <c r="I39" s="8">
        <v>0</v>
      </c>
      <c r="J39" s="8">
        <v>0</v>
      </c>
      <c r="K39" s="8">
        <v>24446020</v>
      </c>
      <c r="L39" s="8">
        <v>15232715</v>
      </c>
      <c r="M39" s="8">
        <v>13504303</v>
      </c>
      <c r="N39" s="8">
        <v>53183038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53183038</v>
      </c>
      <c r="X39" s="8">
        <v>88712748</v>
      </c>
      <c r="Y39" s="8">
        <v>-35529710</v>
      </c>
      <c r="Z39" s="2">
        <v>-40.05</v>
      </c>
      <c r="AA39" s="6">
        <v>162425500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-421682392</v>
      </c>
      <c r="D42" s="55">
        <f>SUM(D38:D41)</f>
        <v>0</v>
      </c>
      <c r="E42" s="56">
        <f t="shared" si="3"/>
        <v>-303362960</v>
      </c>
      <c r="F42" s="57">
        <f t="shared" si="3"/>
        <v>-303362960</v>
      </c>
      <c r="G42" s="57">
        <f t="shared" si="3"/>
        <v>111732913</v>
      </c>
      <c r="H42" s="57">
        <f t="shared" si="3"/>
        <v>-53963404</v>
      </c>
      <c r="I42" s="57">
        <f t="shared" si="3"/>
        <v>-20443877</v>
      </c>
      <c r="J42" s="57">
        <f t="shared" si="3"/>
        <v>37325632</v>
      </c>
      <c r="K42" s="57">
        <f t="shared" si="3"/>
        <v>-7980983</v>
      </c>
      <c r="L42" s="57">
        <f t="shared" si="3"/>
        <v>-3893129</v>
      </c>
      <c r="M42" s="57">
        <f t="shared" si="3"/>
        <v>116742383</v>
      </c>
      <c r="N42" s="57">
        <f t="shared" si="3"/>
        <v>104868271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142193903</v>
      </c>
      <c r="X42" s="57">
        <f t="shared" si="3"/>
        <v>-134757378</v>
      </c>
      <c r="Y42" s="57">
        <f t="shared" si="3"/>
        <v>276951281</v>
      </c>
      <c r="Z42" s="58">
        <f>+IF(X42&lt;&gt;0,+(Y42/X42)*100,0)</f>
        <v>-205.51845480401082</v>
      </c>
      <c r="AA42" s="55">
        <f>SUM(AA38:AA41)</f>
        <v>-303362960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-421682392</v>
      </c>
      <c r="D44" s="63">
        <f>+D42-D43</f>
        <v>0</v>
      </c>
      <c r="E44" s="64">
        <f t="shared" si="4"/>
        <v>-303362960</v>
      </c>
      <c r="F44" s="65">
        <f t="shared" si="4"/>
        <v>-303362960</v>
      </c>
      <c r="G44" s="65">
        <f t="shared" si="4"/>
        <v>111732913</v>
      </c>
      <c r="H44" s="65">
        <f t="shared" si="4"/>
        <v>-53963404</v>
      </c>
      <c r="I44" s="65">
        <f t="shared" si="4"/>
        <v>-20443877</v>
      </c>
      <c r="J44" s="65">
        <f t="shared" si="4"/>
        <v>37325632</v>
      </c>
      <c r="K44" s="65">
        <f t="shared" si="4"/>
        <v>-7980983</v>
      </c>
      <c r="L44" s="65">
        <f t="shared" si="4"/>
        <v>-3893129</v>
      </c>
      <c r="M44" s="65">
        <f t="shared" si="4"/>
        <v>116742383</v>
      </c>
      <c r="N44" s="65">
        <f t="shared" si="4"/>
        <v>104868271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142193903</v>
      </c>
      <c r="X44" s="65">
        <f t="shared" si="4"/>
        <v>-134757378</v>
      </c>
      <c r="Y44" s="65">
        <f t="shared" si="4"/>
        <v>276951281</v>
      </c>
      <c r="Z44" s="66">
        <f>+IF(X44&lt;&gt;0,+(Y44/X44)*100,0)</f>
        <v>-205.51845480401082</v>
      </c>
      <c r="AA44" s="63">
        <f>+AA42-AA43</f>
        <v>-303362960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-421682392</v>
      </c>
      <c r="D46" s="55">
        <f>SUM(D44:D45)</f>
        <v>0</v>
      </c>
      <c r="E46" s="56">
        <f t="shared" si="5"/>
        <v>-303362960</v>
      </c>
      <c r="F46" s="57">
        <f t="shared" si="5"/>
        <v>-303362960</v>
      </c>
      <c r="G46" s="57">
        <f t="shared" si="5"/>
        <v>111732913</v>
      </c>
      <c r="H46" s="57">
        <f t="shared" si="5"/>
        <v>-53963404</v>
      </c>
      <c r="I46" s="57">
        <f t="shared" si="5"/>
        <v>-20443877</v>
      </c>
      <c r="J46" s="57">
        <f t="shared" si="5"/>
        <v>37325632</v>
      </c>
      <c r="K46" s="57">
        <f t="shared" si="5"/>
        <v>-7980983</v>
      </c>
      <c r="L46" s="57">
        <f t="shared" si="5"/>
        <v>-3893129</v>
      </c>
      <c r="M46" s="57">
        <f t="shared" si="5"/>
        <v>116742383</v>
      </c>
      <c r="N46" s="57">
        <f t="shared" si="5"/>
        <v>104868271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142193903</v>
      </c>
      <c r="X46" s="57">
        <f t="shared" si="5"/>
        <v>-134757378</v>
      </c>
      <c r="Y46" s="57">
        <f t="shared" si="5"/>
        <v>276951281</v>
      </c>
      <c r="Z46" s="58">
        <f>+IF(X46&lt;&gt;0,+(Y46/X46)*100,0)</f>
        <v>-205.51845480401082</v>
      </c>
      <c r="AA46" s="55">
        <f>SUM(AA44:AA45)</f>
        <v>-303362960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-421682392</v>
      </c>
      <c r="D48" s="71">
        <f>SUM(D46:D47)</f>
        <v>0</v>
      </c>
      <c r="E48" s="72">
        <f t="shared" si="6"/>
        <v>-303362960</v>
      </c>
      <c r="F48" s="73">
        <f t="shared" si="6"/>
        <v>-303362960</v>
      </c>
      <c r="G48" s="73">
        <f t="shared" si="6"/>
        <v>111732913</v>
      </c>
      <c r="H48" s="74">
        <f t="shared" si="6"/>
        <v>-53963404</v>
      </c>
      <c r="I48" s="74">
        <f t="shared" si="6"/>
        <v>-20443877</v>
      </c>
      <c r="J48" s="74">
        <f t="shared" si="6"/>
        <v>37325632</v>
      </c>
      <c r="K48" s="74">
        <f t="shared" si="6"/>
        <v>-7980983</v>
      </c>
      <c r="L48" s="74">
        <f t="shared" si="6"/>
        <v>-3893129</v>
      </c>
      <c r="M48" s="73">
        <f t="shared" si="6"/>
        <v>116742383</v>
      </c>
      <c r="N48" s="73">
        <f t="shared" si="6"/>
        <v>104868271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142193903</v>
      </c>
      <c r="X48" s="74">
        <f t="shared" si="6"/>
        <v>-134757378</v>
      </c>
      <c r="Y48" s="74">
        <f t="shared" si="6"/>
        <v>276951281</v>
      </c>
      <c r="Z48" s="75">
        <f>+IF(X48&lt;&gt;0,+(Y48/X48)*100,0)</f>
        <v>-205.51845480401082</v>
      </c>
      <c r="AA48" s="76">
        <f>SUM(AA46:AA47)</f>
        <v>-303362960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15180103</v>
      </c>
      <c r="D5" s="6">
        <v>0</v>
      </c>
      <c r="E5" s="7">
        <v>18324690</v>
      </c>
      <c r="F5" s="8">
        <v>18324690</v>
      </c>
      <c r="G5" s="8">
        <v>1662880</v>
      </c>
      <c r="H5" s="8">
        <v>1672141</v>
      </c>
      <c r="I5" s="8">
        <v>1672141</v>
      </c>
      <c r="J5" s="8">
        <v>5007162</v>
      </c>
      <c r="K5" s="8">
        <v>1696012</v>
      </c>
      <c r="L5" s="8">
        <v>1853174</v>
      </c>
      <c r="M5" s="8">
        <v>1983826</v>
      </c>
      <c r="N5" s="8">
        <v>5533012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10540174</v>
      </c>
      <c r="X5" s="8">
        <v>9162342</v>
      </c>
      <c r="Y5" s="8">
        <v>1377832</v>
      </c>
      <c r="Z5" s="2">
        <v>15.04</v>
      </c>
      <c r="AA5" s="6">
        <v>18324690</v>
      </c>
    </row>
    <row r="6" spans="1:27" ht="13.5">
      <c r="A6" s="23" t="s">
        <v>33</v>
      </c>
      <c r="B6" s="24"/>
      <c r="C6" s="6">
        <v>2150528</v>
      </c>
      <c r="D6" s="6">
        <v>0</v>
      </c>
      <c r="E6" s="7">
        <v>3135643</v>
      </c>
      <c r="F6" s="8">
        <v>3135643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3135643</v>
      </c>
    </row>
    <row r="7" spans="1:27" ht="13.5">
      <c r="A7" s="25" t="s">
        <v>34</v>
      </c>
      <c r="B7" s="24"/>
      <c r="C7" s="6">
        <v>12565175</v>
      </c>
      <c r="D7" s="6">
        <v>0</v>
      </c>
      <c r="E7" s="7">
        <v>16346570</v>
      </c>
      <c r="F7" s="8">
        <v>16346570</v>
      </c>
      <c r="G7" s="8">
        <v>1344793</v>
      </c>
      <c r="H7" s="8">
        <v>1177299</v>
      </c>
      <c r="I7" s="8">
        <v>1219833</v>
      </c>
      <c r="J7" s="8">
        <v>3741925</v>
      </c>
      <c r="K7" s="8">
        <v>1201877</v>
      </c>
      <c r="L7" s="8">
        <v>1139671</v>
      </c>
      <c r="M7" s="8">
        <v>1048801</v>
      </c>
      <c r="N7" s="8">
        <v>3390349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7132274</v>
      </c>
      <c r="X7" s="8">
        <v>8173284</v>
      </c>
      <c r="Y7" s="8">
        <v>-1041010</v>
      </c>
      <c r="Z7" s="2">
        <v>-12.74</v>
      </c>
      <c r="AA7" s="6">
        <v>16346570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1396122</v>
      </c>
      <c r="D10" s="6">
        <v>0</v>
      </c>
      <c r="E10" s="7">
        <v>1758933</v>
      </c>
      <c r="F10" s="26">
        <v>1758933</v>
      </c>
      <c r="G10" s="26">
        <v>121033</v>
      </c>
      <c r="H10" s="26">
        <v>120470</v>
      </c>
      <c r="I10" s="26">
        <v>120470</v>
      </c>
      <c r="J10" s="26">
        <v>361973</v>
      </c>
      <c r="K10" s="26">
        <v>120470</v>
      </c>
      <c r="L10" s="26">
        <v>120470</v>
      </c>
      <c r="M10" s="26">
        <v>120470</v>
      </c>
      <c r="N10" s="26">
        <v>361410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723383</v>
      </c>
      <c r="X10" s="26">
        <v>879468</v>
      </c>
      <c r="Y10" s="26">
        <v>-156085</v>
      </c>
      <c r="Z10" s="27">
        <v>-17.75</v>
      </c>
      <c r="AA10" s="28">
        <v>1758933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1050072</v>
      </c>
      <c r="D12" s="6">
        <v>0</v>
      </c>
      <c r="E12" s="7">
        <v>854927</v>
      </c>
      <c r="F12" s="8">
        <v>854927</v>
      </c>
      <c r="G12" s="8">
        <v>72730</v>
      </c>
      <c r="H12" s="8">
        <v>119361</v>
      </c>
      <c r="I12" s="8">
        <v>97815</v>
      </c>
      <c r="J12" s="8">
        <v>289906</v>
      </c>
      <c r="K12" s="8">
        <v>120209</v>
      </c>
      <c r="L12" s="8">
        <v>93562</v>
      </c>
      <c r="M12" s="8">
        <v>96784</v>
      </c>
      <c r="N12" s="8">
        <v>310555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600461</v>
      </c>
      <c r="X12" s="8">
        <v>427464</v>
      </c>
      <c r="Y12" s="8">
        <v>172997</v>
      </c>
      <c r="Z12" s="2">
        <v>40.47</v>
      </c>
      <c r="AA12" s="6">
        <v>854927</v>
      </c>
    </row>
    <row r="13" spans="1:27" ht="13.5">
      <c r="A13" s="23" t="s">
        <v>40</v>
      </c>
      <c r="B13" s="29"/>
      <c r="C13" s="6">
        <v>1141783</v>
      </c>
      <c r="D13" s="6">
        <v>0</v>
      </c>
      <c r="E13" s="7">
        <v>1420246</v>
      </c>
      <c r="F13" s="8">
        <v>1420246</v>
      </c>
      <c r="G13" s="8">
        <v>0</v>
      </c>
      <c r="H13" s="8">
        <v>0</v>
      </c>
      <c r="I13" s="8">
        <v>0</v>
      </c>
      <c r="J13" s="8">
        <v>0</v>
      </c>
      <c r="K13" s="8">
        <v>73982</v>
      </c>
      <c r="L13" s="8">
        <v>80962</v>
      </c>
      <c r="M13" s="8">
        <v>0</v>
      </c>
      <c r="N13" s="8">
        <v>154944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154944</v>
      </c>
      <c r="X13" s="8">
        <v>710124</v>
      </c>
      <c r="Y13" s="8">
        <v>-555180</v>
      </c>
      <c r="Z13" s="2">
        <v>-78.18</v>
      </c>
      <c r="AA13" s="6">
        <v>1420246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241258</v>
      </c>
      <c r="H14" s="8">
        <v>323751</v>
      </c>
      <c r="I14" s="8">
        <v>279916</v>
      </c>
      <c r="J14" s="8">
        <v>844925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844925</v>
      </c>
      <c r="X14" s="8"/>
      <c r="Y14" s="8">
        <v>844925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303585</v>
      </c>
      <c r="D16" s="6">
        <v>0</v>
      </c>
      <c r="E16" s="7">
        <v>190310</v>
      </c>
      <c r="F16" s="8">
        <v>190310</v>
      </c>
      <c r="G16" s="8">
        <v>103637</v>
      </c>
      <c r="H16" s="8">
        <v>136</v>
      </c>
      <c r="I16" s="8">
        <v>86189</v>
      </c>
      <c r="J16" s="8">
        <v>189962</v>
      </c>
      <c r="K16" s="8">
        <v>0</v>
      </c>
      <c r="L16" s="8">
        <v>79850</v>
      </c>
      <c r="M16" s="8">
        <v>20200</v>
      </c>
      <c r="N16" s="8">
        <v>100050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290012</v>
      </c>
      <c r="X16" s="8">
        <v>1662978</v>
      </c>
      <c r="Y16" s="8">
        <v>-1372966</v>
      </c>
      <c r="Z16" s="2">
        <v>-82.56</v>
      </c>
      <c r="AA16" s="6">
        <v>190310</v>
      </c>
    </row>
    <row r="17" spans="1:27" ht="13.5">
      <c r="A17" s="23" t="s">
        <v>44</v>
      </c>
      <c r="B17" s="29"/>
      <c r="C17" s="6">
        <v>855882</v>
      </c>
      <c r="D17" s="6">
        <v>0</v>
      </c>
      <c r="E17" s="7">
        <v>538303</v>
      </c>
      <c r="F17" s="8">
        <v>538303</v>
      </c>
      <c r="G17" s="8">
        <v>89673</v>
      </c>
      <c r="H17" s="8">
        <v>103361</v>
      </c>
      <c r="I17" s="8">
        <v>63121</v>
      </c>
      <c r="J17" s="8">
        <v>256155</v>
      </c>
      <c r="K17" s="8">
        <v>125920</v>
      </c>
      <c r="L17" s="8">
        <v>72658</v>
      </c>
      <c r="M17" s="8">
        <v>87590</v>
      </c>
      <c r="N17" s="8">
        <v>286168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542323</v>
      </c>
      <c r="X17" s="8">
        <v>269154</v>
      </c>
      <c r="Y17" s="8">
        <v>273169</v>
      </c>
      <c r="Z17" s="2">
        <v>101.49</v>
      </c>
      <c r="AA17" s="6">
        <v>538303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29062000</v>
      </c>
      <c r="D19" s="6">
        <v>0</v>
      </c>
      <c r="E19" s="7">
        <v>31368000</v>
      </c>
      <c r="F19" s="8">
        <v>31368000</v>
      </c>
      <c r="G19" s="8">
        <v>11377000</v>
      </c>
      <c r="H19" s="8">
        <v>2370122</v>
      </c>
      <c r="I19" s="8">
        <v>551450</v>
      </c>
      <c r="J19" s="8">
        <v>14298572</v>
      </c>
      <c r="K19" s="8">
        <v>399732</v>
      </c>
      <c r="L19" s="8">
        <v>774957</v>
      </c>
      <c r="M19" s="8">
        <v>11208646</v>
      </c>
      <c r="N19" s="8">
        <v>12383335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26681907</v>
      </c>
      <c r="X19" s="8">
        <v>15684000</v>
      </c>
      <c r="Y19" s="8">
        <v>10997907</v>
      </c>
      <c r="Z19" s="2">
        <v>70.12</v>
      </c>
      <c r="AA19" s="6">
        <v>31368000</v>
      </c>
    </row>
    <row r="20" spans="1:27" ht="13.5">
      <c r="A20" s="23" t="s">
        <v>47</v>
      </c>
      <c r="B20" s="29"/>
      <c r="C20" s="6">
        <v>915974</v>
      </c>
      <c r="D20" s="6">
        <v>0</v>
      </c>
      <c r="E20" s="7">
        <v>1408879</v>
      </c>
      <c r="F20" s="26">
        <v>1408879</v>
      </c>
      <c r="G20" s="26">
        <v>41235</v>
      </c>
      <c r="H20" s="26">
        <v>56656</v>
      </c>
      <c r="I20" s="26">
        <v>102047</v>
      </c>
      <c r="J20" s="26">
        <v>199938</v>
      </c>
      <c r="K20" s="26">
        <v>186866</v>
      </c>
      <c r="L20" s="26">
        <v>50720</v>
      </c>
      <c r="M20" s="26">
        <v>123544</v>
      </c>
      <c r="N20" s="26">
        <v>361130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561068</v>
      </c>
      <c r="X20" s="26">
        <v>696486</v>
      </c>
      <c r="Y20" s="26">
        <v>-135418</v>
      </c>
      <c r="Z20" s="27">
        <v>-19.44</v>
      </c>
      <c r="AA20" s="28">
        <v>1408879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64621224</v>
      </c>
      <c r="D22" s="33">
        <f>SUM(D5:D21)</f>
        <v>0</v>
      </c>
      <c r="E22" s="34">
        <f t="shared" si="0"/>
        <v>75346501</v>
      </c>
      <c r="F22" s="35">
        <f t="shared" si="0"/>
        <v>75346501</v>
      </c>
      <c r="G22" s="35">
        <f t="shared" si="0"/>
        <v>15054239</v>
      </c>
      <c r="H22" s="35">
        <f t="shared" si="0"/>
        <v>5943297</v>
      </c>
      <c r="I22" s="35">
        <f t="shared" si="0"/>
        <v>4192982</v>
      </c>
      <c r="J22" s="35">
        <f t="shared" si="0"/>
        <v>25190518</v>
      </c>
      <c r="K22" s="35">
        <f t="shared" si="0"/>
        <v>3925068</v>
      </c>
      <c r="L22" s="35">
        <f t="shared" si="0"/>
        <v>4266024</v>
      </c>
      <c r="M22" s="35">
        <f t="shared" si="0"/>
        <v>14689861</v>
      </c>
      <c r="N22" s="35">
        <f t="shared" si="0"/>
        <v>22880953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48071471</v>
      </c>
      <c r="X22" s="35">
        <f t="shared" si="0"/>
        <v>37665300</v>
      </c>
      <c r="Y22" s="35">
        <f t="shared" si="0"/>
        <v>10406171</v>
      </c>
      <c r="Z22" s="36">
        <f>+IF(X22&lt;&gt;0,+(Y22/X22)*100,0)</f>
        <v>27.628005086910235</v>
      </c>
      <c r="AA22" s="33">
        <f>SUM(AA5:AA21)</f>
        <v>75346501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32484683</v>
      </c>
      <c r="D25" s="6">
        <v>0</v>
      </c>
      <c r="E25" s="7">
        <v>30300747</v>
      </c>
      <c r="F25" s="8">
        <v>30300747</v>
      </c>
      <c r="G25" s="8">
        <v>2697565</v>
      </c>
      <c r="H25" s="8">
        <v>2458909</v>
      </c>
      <c r="I25" s="8">
        <v>2519312</v>
      </c>
      <c r="J25" s="8">
        <v>7675786</v>
      </c>
      <c r="K25" s="8">
        <v>2661694</v>
      </c>
      <c r="L25" s="8">
        <v>2446408</v>
      </c>
      <c r="M25" s="8">
        <v>4028793</v>
      </c>
      <c r="N25" s="8">
        <v>9136895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16812681</v>
      </c>
      <c r="X25" s="8">
        <v>15180372</v>
      </c>
      <c r="Y25" s="8">
        <v>1632309</v>
      </c>
      <c r="Z25" s="2">
        <v>10.75</v>
      </c>
      <c r="AA25" s="6">
        <v>30300747</v>
      </c>
    </row>
    <row r="26" spans="1:27" ht="13.5">
      <c r="A26" s="25" t="s">
        <v>52</v>
      </c>
      <c r="B26" s="24"/>
      <c r="C26" s="6">
        <v>3185252</v>
      </c>
      <c r="D26" s="6">
        <v>0</v>
      </c>
      <c r="E26" s="7">
        <v>3721841</v>
      </c>
      <c r="F26" s="8">
        <v>3721841</v>
      </c>
      <c r="G26" s="8">
        <v>265438</v>
      </c>
      <c r="H26" s="8">
        <v>265438</v>
      </c>
      <c r="I26" s="8">
        <v>265438</v>
      </c>
      <c r="J26" s="8">
        <v>796314</v>
      </c>
      <c r="K26" s="8">
        <v>265438</v>
      </c>
      <c r="L26" s="8">
        <v>265438</v>
      </c>
      <c r="M26" s="8">
        <v>266438</v>
      </c>
      <c r="N26" s="8">
        <v>797314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1593628</v>
      </c>
      <c r="X26" s="8">
        <v>1860918</v>
      </c>
      <c r="Y26" s="8">
        <v>-267290</v>
      </c>
      <c r="Z26" s="2">
        <v>-14.36</v>
      </c>
      <c r="AA26" s="6">
        <v>3721841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1543378</v>
      </c>
      <c r="F27" s="8">
        <v>1543378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771690</v>
      </c>
      <c r="Y27" s="8">
        <v>-771690</v>
      </c>
      <c r="Z27" s="2">
        <v>-100</v>
      </c>
      <c r="AA27" s="6">
        <v>1543378</v>
      </c>
    </row>
    <row r="28" spans="1:27" ht="13.5">
      <c r="A28" s="25" t="s">
        <v>54</v>
      </c>
      <c r="B28" s="24"/>
      <c r="C28" s="6">
        <v>9027938</v>
      </c>
      <c r="D28" s="6">
        <v>0</v>
      </c>
      <c r="E28" s="7">
        <v>8279951</v>
      </c>
      <c r="F28" s="8">
        <v>8279951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4139976</v>
      </c>
      <c r="Y28" s="8">
        <v>-4139976</v>
      </c>
      <c r="Z28" s="2">
        <v>-100</v>
      </c>
      <c r="AA28" s="6">
        <v>8279951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83069</v>
      </c>
      <c r="F29" s="8">
        <v>83069</v>
      </c>
      <c r="G29" s="8">
        <v>0</v>
      </c>
      <c r="H29" s="8">
        <v>10176</v>
      </c>
      <c r="I29" s="8">
        <v>10404</v>
      </c>
      <c r="J29" s="8">
        <v>20580</v>
      </c>
      <c r="K29" s="8">
        <v>9914</v>
      </c>
      <c r="L29" s="8">
        <v>15034</v>
      </c>
      <c r="M29" s="8">
        <v>12415</v>
      </c>
      <c r="N29" s="8">
        <v>37363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57943</v>
      </c>
      <c r="X29" s="8">
        <v>41532</v>
      </c>
      <c r="Y29" s="8">
        <v>16411</v>
      </c>
      <c r="Z29" s="2">
        <v>39.51</v>
      </c>
      <c r="AA29" s="6">
        <v>83069</v>
      </c>
    </row>
    <row r="30" spans="1:27" ht="13.5">
      <c r="A30" s="25" t="s">
        <v>56</v>
      </c>
      <c r="B30" s="24"/>
      <c r="C30" s="6">
        <v>11501147</v>
      </c>
      <c r="D30" s="6">
        <v>0</v>
      </c>
      <c r="E30" s="7">
        <v>10911468</v>
      </c>
      <c r="F30" s="8">
        <v>10911468</v>
      </c>
      <c r="G30" s="8">
        <v>1612339</v>
      </c>
      <c r="H30" s="8">
        <v>1645073</v>
      </c>
      <c r="I30" s="8">
        <v>1199679</v>
      </c>
      <c r="J30" s="8">
        <v>4457091</v>
      </c>
      <c r="K30" s="8">
        <v>880703</v>
      </c>
      <c r="L30" s="8">
        <v>896536</v>
      </c>
      <c r="M30" s="8">
        <v>7138</v>
      </c>
      <c r="N30" s="8">
        <v>1784377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6241468</v>
      </c>
      <c r="X30" s="8">
        <v>6566118</v>
      </c>
      <c r="Y30" s="8">
        <v>-324650</v>
      </c>
      <c r="Z30" s="2">
        <v>-4.94</v>
      </c>
      <c r="AA30" s="6">
        <v>10911468</v>
      </c>
    </row>
    <row r="31" spans="1:27" ht="13.5">
      <c r="A31" s="25" t="s">
        <v>57</v>
      </c>
      <c r="B31" s="24"/>
      <c r="C31" s="6">
        <v>1147681</v>
      </c>
      <c r="D31" s="6">
        <v>0</v>
      </c>
      <c r="E31" s="7">
        <v>0</v>
      </c>
      <c r="F31" s="8">
        <v>0</v>
      </c>
      <c r="G31" s="8">
        <v>91001</v>
      </c>
      <c r="H31" s="8">
        <v>99871</v>
      </c>
      <c r="I31" s="8">
        <v>133911</v>
      </c>
      <c r="J31" s="8">
        <v>324783</v>
      </c>
      <c r="K31" s="8">
        <v>112134</v>
      </c>
      <c r="L31" s="8">
        <v>87029</v>
      </c>
      <c r="M31" s="8">
        <v>94028</v>
      </c>
      <c r="N31" s="8">
        <v>293191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617974</v>
      </c>
      <c r="X31" s="8"/>
      <c r="Y31" s="8">
        <v>617974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7284161</v>
      </c>
      <c r="D32" s="6">
        <v>0</v>
      </c>
      <c r="E32" s="7">
        <v>880000</v>
      </c>
      <c r="F32" s="8">
        <v>880000</v>
      </c>
      <c r="G32" s="8">
        <v>302575</v>
      </c>
      <c r="H32" s="8">
        <v>376625</v>
      </c>
      <c r="I32" s="8">
        <v>391738</v>
      </c>
      <c r="J32" s="8">
        <v>1070938</v>
      </c>
      <c r="K32" s="8">
        <v>414501</v>
      </c>
      <c r="L32" s="8">
        <v>534900</v>
      </c>
      <c r="M32" s="8">
        <v>955050</v>
      </c>
      <c r="N32" s="8">
        <v>1904451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2975389</v>
      </c>
      <c r="X32" s="8">
        <v>439998</v>
      </c>
      <c r="Y32" s="8">
        <v>2535391</v>
      </c>
      <c r="Z32" s="2">
        <v>576.23</v>
      </c>
      <c r="AA32" s="6">
        <v>880000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8667867</v>
      </c>
      <c r="D34" s="6">
        <v>0</v>
      </c>
      <c r="E34" s="7">
        <v>18726048</v>
      </c>
      <c r="F34" s="8">
        <v>18726048</v>
      </c>
      <c r="G34" s="8">
        <v>300793</v>
      </c>
      <c r="H34" s="8">
        <v>272170</v>
      </c>
      <c r="I34" s="8">
        <v>521690</v>
      </c>
      <c r="J34" s="8">
        <v>1094653</v>
      </c>
      <c r="K34" s="8">
        <v>727883</v>
      </c>
      <c r="L34" s="8">
        <v>914993</v>
      </c>
      <c r="M34" s="8">
        <v>720593</v>
      </c>
      <c r="N34" s="8">
        <v>2363469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3458122</v>
      </c>
      <c r="X34" s="8">
        <v>9738024</v>
      </c>
      <c r="Y34" s="8">
        <v>-6279902</v>
      </c>
      <c r="Z34" s="2">
        <v>-64.49</v>
      </c>
      <c r="AA34" s="6">
        <v>18726048</v>
      </c>
    </row>
    <row r="35" spans="1:27" ht="13.5">
      <c r="A35" s="23" t="s">
        <v>61</v>
      </c>
      <c r="B35" s="29"/>
      <c r="C35" s="6">
        <v>46165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73344894</v>
      </c>
      <c r="D36" s="33">
        <f>SUM(D25:D35)</f>
        <v>0</v>
      </c>
      <c r="E36" s="34">
        <f t="shared" si="1"/>
        <v>74446502</v>
      </c>
      <c r="F36" s="35">
        <f t="shared" si="1"/>
        <v>74446502</v>
      </c>
      <c r="G36" s="35">
        <f t="shared" si="1"/>
        <v>5269711</v>
      </c>
      <c r="H36" s="35">
        <f t="shared" si="1"/>
        <v>5128262</v>
      </c>
      <c r="I36" s="35">
        <f t="shared" si="1"/>
        <v>5042172</v>
      </c>
      <c r="J36" s="35">
        <f t="shared" si="1"/>
        <v>15440145</v>
      </c>
      <c r="K36" s="35">
        <f t="shared" si="1"/>
        <v>5072267</v>
      </c>
      <c r="L36" s="35">
        <f t="shared" si="1"/>
        <v>5160338</v>
      </c>
      <c r="M36" s="35">
        <f t="shared" si="1"/>
        <v>6084455</v>
      </c>
      <c r="N36" s="35">
        <f t="shared" si="1"/>
        <v>16317060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31757205</v>
      </c>
      <c r="X36" s="35">
        <f t="shared" si="1"/>
        <v>38738628</v>
      </c>
      <c r="Y36" s="35">
        <f t="shared" si="1"/>
        <v>-6981423</v>
      </c>
      <c r="Z36" s="36">
        <f>+IF(X36&lt;&gt;0,+(Y36/X36)*100,0)</f>
        <v>-18.02186437785045</v>
      </c>
      <c r="AA36" s="33">
        <f>SUM(AA25:AA35)</f>
        <v>74446502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-8723670</v>
      </c>
      <c r="D38" s="46">
        <f>+D22-D36</f>
        <v>0</v>
      </c>
      <c r="E38" s="47">
        <f t="shared" si="2"/>
        <v>899999</v>
      </c>
      <c r="F38" s="48">
        <f t="shared" si="2"/>
        <v>899999</v>
      </c>
      <c r="G38" s="48">
        <f t="shared" si="2"/>
        <v>9784528</v>
      </c>
      <c r="H38" s="48">
        <f t="shared" si="2"/>
        <v>815035</v>
      </c>
      <c r="I38" s="48">
        <f t="shared" si="2"/>
        <v>-849190</v>
      </c>
      <c r="J38" s="48">
        <f t="shared" si="2"/>
        <v>9750373</v>
      </c>
      <c r="K38" s="48">
        <f t="shared" si="2"/>
        <v>-1147199</v>
      </c>
      <c r="L38" s="48">
        <f t="shared" si="2"/>
        <v>-894314</v>
      </c>
      <c r="M38" s="48">
        <f t="shared" si="2"/>
        <v>8605406</v>
      </c>
      <c r="N38" s="48">
        <f t="shared" si="2"/>
        <v>6563893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16314266</v>
      </c>
      <c r="X38" s="48">
        <f>IF(F22=F36,0,X22-X36)</f>
        <v>-1073328</v>
      </c>
      <c r="Y38" s="48">
        <f t="shared" si="2"/>
        <v>17387594</v>
      </c>
      <c r="Z38" s="49">
        <f>+IF(X38&lt;&gt;0,+(Y38/X38)*100,0)</f>
        <v>-1619.9702234545264</v>
      </c>
      <c r="AA38" s="46">
        <f>+AA22-AA36</f>
        <v>899999</v>
      </c>
    </row>
    <row r="39" spans="1:27" ht="13.5">
      <c r="A39" s="23" t="s">
        <v>64</v>
      </c>
      <c r="B39" s="29"/>
      <c r="C39" s="6">
        <v>19657967</v>
      </c>
      <c r="D39" s="6">
        <v>0</v>
      </c>
      <c r="E39" s="7">
        <v>15247000</v>
      </c>
      <c r="F39" s="8">
        <v>15247000</v>
      </c>
      <c r="G39" s="8">
        <v>0</v>
      </c>
      <c r="H39" s="8">
        <v>0</v>
      </c>
      <c r="I39" s="8">
        <v>0</v>
      </c>
      <c r="J39" s="8">
        <v>0</v>
      </c>
      <c r="K39" s="8">
        <v>101774</v>
      </c>
      <c r="L39" s="8">
        <v>0</v>
      </c>
      <c r="M39" s="8">
        <v>0</v>
      </c>
      <c r="N39" s="8">
        <v>101774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101774</v>
      </c>
      <c r="X39" s="8">
        <v>7623498</v>
      </c>
      <c r="Y39" s="8">
        <v>-7521724</v>
      </c>
      <c r="Z39" s="2">
        <v>-98.66</v>
      </c>
      <c r="AA39" s="6">
        <v>15247000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10934297</v>
      </c>
      <c r="D42" s="55">
        <f>SUM(D38:D41)</f>
        <v>0</v>
      </c>
      <c r="E42" s="56">
        <f t="shared" si="3"/>
        <v>16146999</v>
      </c>
      <c r="F42" s="57">
        <f t="shared" si="3"/>
        <v>16146999</v>
      </c>
      <c r="G42" s="57">
        <f t="shared" si="3"/>
        <v>9784528</v>
      </c>
      <c r="H42" s="57">
        <f t="shared" si="3"/>
        <v>815035</v>
      </c>
      <c r="I42" s="57">
        <f t="shared" si="3"/>
        <v>-849190</v>
      </c>
      <c r="J42" s="57">
        <f t="shared" si="3"/>
        <v>9750373</v>
      </c>
      <c r="K42" s="57">
        <f t="shared" si="3"/>
        <v>-1045425</v>
      </c>
      <c r="L42" s="57">
        <f t="shared" si="3"/>
        <v>-894314</v>
      </c>
      <c r="M42" s="57">
        <f t="shared" si="3"/>
        <v>8605406</v>
      </c>
      <c r="N42" s="57">
        <f t="shared" si="3"/>
        <v>6665667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16416040</v>
      </c>
      <c r="X42" s="57">
        <f t="shared" si="3"/>
        <v>6550170</v>
      </c>
      <c r="Y42" s="57">
        <f t="shared" si="3"/>
        <v>9865870</v>
      </c>
      <c r="Z42" s="58">
        <f>+IF(X42&lt;&gt;0,+(Y42/X42)*100,0)</f>
        <v>150.62006024271128</v>
      </c>
      <c r="AA42" s="55">
        <f>SUM(AA38:AA41)</f>
        <v>16146999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10934297</v>
      </c>
      <c r="D44" s="63">
        <f>+D42-D43</f>
        <v>0</v>
      </c>
      <c r="E44" s="64">
        <f t="shared" si="4"/>
        <v>16146999</v>
      </c>
      <c r="F44" s="65">
        <f t="shared" si="4"/>
        <v>16146999</v>
      </c>
      <c r="G44" s="65">
        <f t="shared" si="4"/>
        <v>9784528</v>
      </c>
      <c r="H44" s="65">
        <f t="shared" si="4"/>
        <v>815035</v>
      </c>
      <c r="I44" s="65">
        <f t="shared" si="4"/>
        <v>-849190</v>
      </c>
      <c r="J44" s="65">
        <f t="shared" si="4"/>
        <v>9750373</v>
      </c>
      <c r="K44" s="65">
        <f t="shared" si="4"/>
        <v>-1045425</v>
      </c>
      <c r="L44" s="65">
        <f t="shared" si="4"/>
        <v>-894314</v>
      </c>
      <c r="M44" s="65">
        <f t="shared" si="4"/>
        <v>8605406</v>
      </c>
      <c r="N44" s="65">
        <f t="shared" si="4"/>
        <v>6665667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16416040</v>
      </c>
      <c r="X44" s="65">
        <f t="shared" si="4"/>
        <v>6550170</v>
      </c>
      <c r="Y44" s="65">
        <f t="shared" si="4"/>
        <v>9865870</v>
      </c>
      <c r="Z44" s="66">
        <f>+IF(X44&lt;&gt;0,+(Y44/X44)*100,0)</f>
        <v>150.62006024271128</v>
      </c>
      <c r="AA44" s="63">
        <f>+AA42-AA43</f>
        <v>16146999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10934297</v>
      </c>
      <c r="D46" s="55">
        <f>SUM(D44:D45)</f>
        <v>0</v>
      </c>
      <c r="E46" s="56">
        <f t="shared" si="5"/>
        <v>16146999</v>
      </c>
      <c r="F46" s="57">
        <f t="shared" si="5"/>
        <v>16146999</v>
      </c>
      <c r="G46" s="57">
        <f t="shared" si="5"/>
        <v>9784528</v>
      </c>
      <c r="H46" s="57">
        <f t="shared" si="5"/>
        <v>815035</v>
      </c>
      <c r="I46" s="57">
        <f t="shared" si="5"/>
        <v>-849190</v>
      </c>
      <c r="J46" s="57">
        <f t="shared" si="5"/>
        <v>9750373</v>
      </c>
      <c r="K46" s="57">
        <f t="shared" si="5"/>
        <v>-1045425</v>
      </c>
      <c r="L46" s="57">
        <f t="shared" si="5"/>
        <v>-894314</v>
      </c>
      <c r="M46" s="57">
        <f t="shared" si="5"/>
        <v>8605406</v>
      </c>
      <c r="N46" s="57">
        <f t="shared" si="5"/>
        <v>6665667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16416040</v>
      </c>
      <c r="X46" s="57">
        <f t="shared" si="5"/>
        <v>6550170</v>
      </c>
      <c r="Y46" s="57">
        <f t="shared" si="5"/>
        <v>9865870</v>
      </c>
      <c r="Z46" s="58">
        <f>+IF(X46&lt;&gt;0,+(Y46/X46)*100,0)</f>
        <v>150.62006024271128</v>
      </c>
      <c r="AA46" s="55">
        <f>SUM(AA44:AA45)</f>
        <v>16146999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10934297</v>
      </c>
      <c r="D48" s="71">
        <f>SUM(D46:D47)</f>
        <v>0</v>
      </c>
      <c r="E48" s="72">
        <f t="shared" si="6"/>
        <v>16146999</v>
      </c>
      <c r="F48" s="73">
        <f t="shared" si="6"/>
        <v>16146999</v>
      </c>
      <c r="G48" s="73">
        <f t="shared" si="6"/>
        <v>9784528</v>
      </c>
      <c r="H48" s="74">
        <f t="shared" si="6"/>
        <v>815035</v>
      </c>
      <c r="I48" s="74">
        <f t="shared" si="6"/>
        <v>-849190</v>
      </c>
      <c r="J48" s="74">
        <f t="shared" si="6"/>
        <v>9750373</v>
      </c>
      <c r="K48" s="74">
        <f t="shared" si="6"/>
        <v>-1045425</v>
      </c>
      <c r="L48" s="74">
        <f t="shared" si="6"/>
        <v>-894314</v>
      </c>
      <c r="M48" s="73">
        <f t="shared" si="6"/>
        <v>8605406</v>
      </c>
      <c r="N48" s="73">
        <f t="shared" si="6"/>
        <v>6665667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16416040</v>
      </c>
      <c r="X48" s="74">
        <f t="shared" si="6"/>
        <v>6550170</v>
      </c>
      <c r="Y48" s="74">
        <f t="shared" si="6"/>
        <v>9865870</v>
      </c>
      <c r="Z48" s="75">
        <f>+IF(X48&lt;&gt;0,+(Y48/X48)*100,0)</f>
        <v>150.62006024271128</v>
      </c>
      <c r="AA48" s="76">
        <f>SUM(AA46:AA47)</f>
        <v>16146999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14853721</v>
      </c>
      <c r="D5" s="6">
        <v>0</v>
      </c>
      <c r="E5" s="7">
        <v>17976947</v>
      </c>
      <c r="F5" s="8">
        <v>17976947</v>
      </c>
      <c r="G5" s="8">
        <v>880137</v>
      </c>
      <c r="H5" s="8">
        <v>1496751</v>
      </c>
      <c r="I5" s="8">
        <v>1611758</v>
      </c>
      <c r="J5" s="8">
        <v>3988646</v>
      </c>
      <c r="K5" s="8">
        <v>1587207</v>
      </c>
      <c r="L5" s="8">
        <v>1589557</v>
      </c>
      <c r="M5" s="8">
        <v>1586600</v>
      </c>
      <c r="N5" s="8">
        <v>4763364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8752010</v>
      </c>
      <c r="X5" s="8">
        <v>8988000</v>
      </c>
      <c r="Y5" s="8">
        <v>-235990</v>
      </c>
      <c r="Z5" s="2">
        <v>-2.63</v>
      </c>
      <c r="AA5" s="6">
        <v>17976947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86063</v>
      </c>
      <c r="H10" s="26">
        <v>86079</v>
      </c>
      <c r="I10" s="26">
        <v>86079</v>
      </c>
      <c r="J10" s="26">
        <v>258221</v>
      </c>
      <c r="K10" s="26">
        <v>86249</v>
      </c>
      <c r="L10" s="26">
        <v>85820</v>
      </c>
      <c r="M10" s="26">
        <v>85974</v>
      </c>
      <c r="N10" s="26">
        <v>258043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516264</v>
      </c>
      <c r="X10" s="26">
        <v>585480</v>
      </c>
      <c r="Y10" s="26">
        <v>-69216</v>
      </c>
      <c r="Z10" s="27">
        <v>-11.82</v>
      </c>
      <c r="AA10" s="28">
        <v>0</v>
      </c>
    </row>
    <row r="11" spans="1:27" ht="13.5">
      <c r="A11" s="25" t="s">
        <v>38</v>
      </c>
      <c r="B11" s="29"/>
      <c r="C11" s="6">
        <v>996714</v>
      </c>
      <c r="D11" s="6">
        <v>0</v>
      </c>
      <c r="E11" s="7">
        <v>1170944</v>
      </c>
      <c r="F11" s="8">
        <v>1170944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1170944</v>
      </c>
    </row>
    <row r="12" spans="1:27" ht="13.5">
      <c r="A12" s="25" t="s">
        <v>39</v>
      </c>
      <c r="B12" s="29"/>
      <c r="C12" s="6">
        <v>94422</v>
      </c>
      <c r="D12" s="6">
        <v>0</v>
      </c>
      <c r="E12" s="7">
        <v>234625</v>
      </c>
      <c r="F12" s="8">
        <v>234625</v>
      </c>
      <c r="G12" s="8">
        <v>7470</v>
      </c>
      <c r="H12" s="8">
        <v>5634</v>
      </c>
      <c r="I12" s="8">
        <v>6634</v>
      </c>
      <c r="J12" s="8">
        <v>19738</v>
      </c>
      <c r="K12" s="8">
        <v>2776</v>
      </c>
      <c r="L12" s="8">
        <v>2708</v>
      </c>
      <c r="M12" s="8">
        <v>1600</v>
      </c>
      <c r="N12" s="8">
        <v>7084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26822</v>
      </c>
      <c r="X12" s="8">
        <v>117498</v>
      </c>
      <c r="Y12" s="8">
        <v>-90676</v>
      </c>
      <c r="Z12" s="2">
        <v>-77.17</v>
      </c>
      <c r="AA12" s="6">
        <v>234625</v>
      </c>
    </row>
    <row r="13" spans="1:27" ht="13.5">
      <c r="A13" s="23" t="s">
        <v>40</v>
      </c>
      <c r="B13" s="29"/>
      <c r="C13" s="6">
        <v>4248771</v>
      </c>
      <c r="D13" s="6">
        <v>0</v>
      </c>
      <c r="E13" s="7">
        <v>4236527</v>
      </c>
      <c r="F13" s="8">
        <v>4236527</v>
      </c>
      <c r="G13" s="8">
        <v>388139</v>
      </c>
      <c r="H13" s="8">
        <v>318540</v>
      </c>
      <c r="I13" s="8">
        <v>14287</v>
      </c>
      <c r="J13" s="8">
        <v>720966</v>
      </c>
      <c r="K13" s="8">
        <v>22974</v>
      </c>
      <c r="L13" s="8">
        <v>19425</v>
      </c>
      <c r="M13" s="8">
        <v>87782</v>
      </c>
      <c r="N13" s="8">
        <v>130181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851147</v>
      </c>
      <c r="X13" s="8"/>
      <c r="Y13" s="8">
        <v>851147</v>
      </c>
      <c r="Z13" s="2">
        <v>0</v>
      </c>
      <c r="AA13" s="6">
        <v>4236527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1881392</v>
      </c>
      <c r="D16" s="6">
        <v>0</v>
      </c>
      <c r="E16" s="7">
        <v>391031</v>
      </c>
      <c r="F16" s="8">
        <v>391031</v>
      </c>
      <c r="G16" s="8">
        <v>13274</v>
      </c>
      <c r="H16" s="8">
        <v>6651</v>
      </c>
      <c r="I16" s="8">
        <v>12970</v>
      </c>
      <c r="J16" s="8">
        <v>32895</v>
      </c>
      <c r="K16" s="8">
        <v>8755</v>
      </c>
      <c r="L16" s="8">
        <v>9300</v>
      </c>
      <c r="M16" s="8">
        <v>3899</v>
      </c>
      <c r="N16" s="8">
        <v>21954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54849</v>
      </c>
      <c r="X16" s="8">
        <v>195996</v>
      </c>
      <c r="Y16" s="8">
        <v>-141147</v>
      </c>
      <c r="Z16" s="2">
        <v>-72.02</v>
      </c>
      <c r="AA16" s="6">
        <v>391031</v>
      </c>
    </row>
    <row r="17" spans="1:27" ht="13.5">
      <c r="A17" s="23" t="s">
        <v>44</v>
      </c>
      <c r="B17" s="29"/>
      <c r="C17" s="6">
        <v>2192411</v>
      </c>
      <c r="D17" s="6">
        <v>0</v>
      </c>
      <c r="E17" s="7">
        <v>0</v>
      </c>
      <c r="F17" s="8">
        <v>0</v>
      </c>
      <c r="G17" s="8">
        <v>44767</v>
      </c>
      <c r="H17" s="8">
        <v>33869</v>
      </c>
      <c r="I17" s="8">
        <v>33748</v>
      </c>
      <c r="J17" s="8">
        <v>112384</v>
      </c>
      <c r="K17" s="8">
        <v>33957</v>
      </c>
      <c r="L17" s="8">
        <v>34461</v>
      </c>
      <c r="M17" s="8">
        <v>28313</v>
      </c>
      <c r="N17" s="8">
        <v>96731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209115</v>
      </c>
      <c r="X17" s="8">
        <v>2232000</v>
      </c>
      <c r="Y17" s="8">
        <v>-2022885</v>
      </c>
      <c r="Z17" s="2">
        <v>-90.63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97158</v>
      </c>
      <c r="H18" s="8">
        <v>3799864</v>
      </c>
      <c r="I18" s="8">
        <v>81611</v>
      </c>
      <c r="J18" s="8">
        <v>3978633</v>
      </c>
      <c r="K18" s="8">
        <v>146075</v>
      </c>
      <c r="L18" s="8">
        <v>2811455</v>
      </c>
      <c r="M18" s="8">
        <v>498750</v>
      </c>
      <c r="N18" s="8">
        <v>3456280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7434913</v>
      </c>
      <c r="X18" s="8"/>
      <c r="Y18" s="8">
        <v>7434913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104983218</v>
      </c>
      <c r="D19" s="6">
        <v>0</v>
      </c>
      <c r="E19" s="7">
        <v>87056320</v>
      </c>
      <c r="F19" s="8">
        <v>87056320</v>
      </c>
      <c r="G19" s="8">
        <v>34314348</v>
      </c>
      <c r="H19" s="8">
        <v>2160435</v>
      </c>
      <c r="I19" s="8">
        <v>0</v>
      </c>
      <c r="J19" s="8">
        <v>36474783</v>
      </c>
      <c r="K19" s="8">
        <v>-826</v>
      </c>
      <c r="L19" s="8">
        <v>816486</v>
      </c>
      <c r="M19" s="8">
        <v>27561909</v>
      </c>
      <c r="N19" s="8">
        <v>28377569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64852352</v>
      </c>
      <c r="X19" s="8">
        <v>42621498</v>
      </c>
      <c r="Y19" s="8">
        <v>22230854</v>
      </c>
      <c r="Z19" s="2">
        <v>52.16</v>
      </c>
      <c r="AA19" s="6">
        <v>87056320</v>
      </c>
    </row>
    <row r="20" spans="1:27" ht="13.5">
      <c r="A20" s="23" t="s">
        <v>47</v>
      </c>
      <c r="B20" s="29"/>
      <c r="C20" s="6">
        <v>2279390</v>
      </c>
      <c r="D20" s="6">
        <v>0</v>
      </c>
      <c r="E20" s="7">
        <v>81480485</v>
      </c>
      <c r="F20" s="26">
        <v>81480485</v>
      </c>
      <c r="G20" s="26">
        <v>74252</v>
      </c>
      <c r="H20" s="26">
        <v>13410</v>
      </c>
      <c r="I20" s="26">
        <v>608627</v>
      </c>
      <c r="J20" s="26">
        <v>696289</v>
      </c>
      <c r="K20" s="26">
        <v>171908</v>
      </c>
      <c r="L20" s="26">
        <v>57222</v>
      </c>
      <c r="M20" s="26">
        <v>57440</v>
      </c>
      <c r="N20" s="26">
        <v>286570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982859</v>
      </c>
      <c r="X20" s="26">
        <v>47784996</v>
      </c>
      <c r="Y20" s="26">
        <v>-46802137</v>
      </c>
      <c r="Z20" s="27">
        <v>-97.94</v>
      </c>
      <c r="AA20" s="28">
        <v>81480485</v>
      </c>
    </row>
    <row r="21" spans="1:27" ht="13.5">
      <c r="A21" s="23" t="s">
        <v>48</v>
      </c>
      <c r="B21" s="29"/>
      <c r="C21" s="6">
        <v>4579880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136109919</v>
      </c>
      <c r="D22" s="33">
        <f>SUM(D5:D21)</f>
        <v>0</v>
      </c>
      <c r="E22" s="34">
        <f t="shared" si="0"/>
        <v>192546879</v>
      </c>
      <c r="F22" s="35">
        <f t="shared" si="0"/>
        <v>192546879</v>
      </c>
      <c r="G22" s="35">
        <f t="shared" si="0"/>
        <v>35905608</v>
      </c>
      <c r="H22" s="35">
        <f t="shared" si="0"/>
        <v>7921233</v>
      </c>
      <c r="I22" s="35">
        <f t="shared" si="0"/>
        <v>2455714</v>
      </c>
      <c r="J22" s="35">
        <f t="shared" si="0"/>
        <v>46282555</v>
      </c>
      <c r="K22" s="35">
        <f t="shared" si="0"/>
        <v>2059075</v>
      </c>
      <c r="L22" s="35">
        <f t="shared" si="0"/>
        <v>5426434</v>
      </c>
      <c r="M22" s="35">
        <f t="shared" si="0"/>
        <v>29912267</v>
      </c>
      <c r="N22" s="35">
        <f t="shared" si="0"/>
        <v>37397776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83680331</v>
      </c>
      <c r="X22" s="35">
        <f t="shared" si="0"/>
        <v>102525468</v>
      </c>
      <c r="Y22" s="35">
        <f t="shared" si="0"/>
        <v>-18845137</v>
      </c>
      <c r="Z22" s="36">
        <f>+IF(X22&lt;&gt;0,+(Y22/X22)*100,0)</f>
        <v>-18.380932433295502</v>
      </c>
      <c r="AA22" s="33">
        <f>SUM(AA5:AA21)</f>
        <v>192546879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35213664</v>
      </c>
      <c r="D25" s="6">
        <v>0</v>
      </c>
      <c r="E25" s="7">
        <v>38421652</v>
      </c>
      <c r="F25" s="8">
        <v>38421652</v>
      </c>
      <c r="G25" s="8">
        <v>2241046</v>
      </c>
      <c r="H25" s="8">
        <v>2413334</v>
      </c>
      <c r="I25" s="8">
        <v>4632496</v>
      </c>
      <c r="J25" s="8">
        <v>9286876</v>
      </c>
      <c r="K25" s="8">
        <v>2344035</v>
      </c>
      <c r="L25" s="8">
        <v>2225859</v>
      </c>
      <c r="M25" s="8">
        <v>2560847</v>
      </c>
      <c r="N25" s="8">
        <v>7130741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16417617</v>
      </c>
      <c r="X25" s="8">
        <v>19047996</v>
      </c>
      <c r="Y25" s="8">
        <v>-2630379</v>
      </c>
      <c r="Z25" s="2">
        <v>-13.81</v>
      </c>
      <c r="AA25" s="6">
        <v>38421652</v>
      </c>
    </row>
    <row r="26" spans="1:27" ht="13.5">
      <c r="A26" s="25" t="s">
        <v>52</v>
      </c>
      <c r="B26" s="24"/>
      <c r="C26" s="6">
        <v>8860902</v>
      </c>
      <c r="D26" s="6">
        <v>0</v>
      </c>
      <c r="E26" s="7">
        <v>9332378</v>
      </c>
      <c r="F26" s="8">
        <v>9332378</v>
      </c>
      <c r="G26" s="8">
        <v>735831</v>
      </c>
      <c r="H26" s="8">
        <v>735831</v>
      </c>
      <c r="I26" s="8">
        <v>1458954</v>
      </c>
      <c r="J26" s="8">
        <v>2930616</v>
      </c>
      <c r="K26" s="8">
        <v>749878</v>
      </c>
      <c r="L26" s="8">
        <v>745124</v>
      </c>
      <c r="M26" s="8">
        <v>1582771</v>
      </c>
      <c r="N26" s="8">
        <v>3077773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6008389</v>
      </c>
      <c r="X26" s="8">
        <v>4665996</v>
      </c>
      <c r="Y26" s="8">
        <v>1342393</v>
      </c>
      <c r="Z26" s="2">
        <v>28.77</v>
      </c>
      <c r="AA26" s="6">
        <v>9332378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26026698</v>
      </c>
      <c r="D28" s="6">
        <v>0</v>
      </c>
      <c r="E28" s="7">
        <v>22600000</v>
      </c>
      <c r="F28" s="8">
        <v>22600000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9000000</v>
      </c>
      <c r="Y28" s="8">
        <v>-9000000</v>
      </c>
      <c r="Z28" s="2">
        <v>-100</v>
      </c>
      <c r="AA28" s="6">
        <v>22600000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2592</v>
      </c>
      <c r="I29" s="8">
        <v>439359</v>
      </c>
      <c r="J29" s="8">
        <v>441951</v>
      </c>
      <c r="K29" s="8">
        <v>386425</v>
      </c>
      <c r="L29" s="8">
        <v>284388</v>
      </c>
      <c r="M29" s="8">
        <v>1040647</v>
      </c>
      <c r="N29" s="8">
        <v>1711460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2153411</v>
      </c>
      <c r="X29" s="8">
        <v>4062996</v>
      </c>
      <c r="Y29" s="8">
        <v>-1909585</v>
      </c>
      <c r="Z29" s="2">
        <v>-47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77600000</v>
      </c>
      <c r="F30" s="8">
        <v>77600000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77600000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507350</v>
      </c>
      <c r="F31" s="8">
        <v>507350</v>
      </c>
      <c r="G31" s="8">
        <v>1021</v>
      </c>
      <c r="H31" s="8">
        <v>15810</v>
      </c>
      <c r="I31" s="8">
        <v>4548</v>
      </c>
      <c r="J31" s="8">
        <v>21379</v>
      </c>
      <c r="K31" s="8">
        <v>17755</v>
      </c>
      <c r="L31" s="8">
        <v>2274</v>
      </c>
      <c r="M31" s="8">
        <v>1042</v>
      </c>
      <c r="N31" s="8">
        <v>21071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42450</v>
      </c>
      <c r="X31" s="8">
        <v>3493998</v>
      </c>
      <c r="Y31" s="8">
        <v>-3451548</v>
      </c>
      <c r="Z31" s="2">
        <v>-98.79</v>
      </c>
      <c r="AA31" s="6">
        <v>507350</v>
      </c>
    </row>
    <row r="32" spans="1:27" ht="13.5">
      <c r="A32" s="25" t="s">
        <v>58</v>
      </c>
      <c r="B32" s="24"/>
      <c r="C32" s="6">
        <v>6730010</v>
      </c>
      <c r="D32" s="6">
        <v>0</v>
      </c>
      <c r="E32" s="7">
        <v>51857916</v>
      </c>
      <c r="F32" s="8">
        <v>51857916</v>
      </c>
      <c r="G32" s="8">
        <v>1011664</v>
      </c>
      <c r="H32" s="8">
        <v>4736152</v>
      </c>
      <c r="I32" s="8">
        <v>2060348</v>
      </c>
      <c r="J32" s="8">
        <v>7808164</v>
      </c>
      <c r="K32" s="8">
        <v>3117853</v>
      </c>
      <c r="L32" s="8">
        <v>3327524</v>
      </c>
      <c r="M32" s="8">
        <v>2295618</v>
      </c>
      <c r="N32" s="8">
        <v>8740995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16549159</v>
      </c>
      <c r="X32" s="8">
        <v>5279496</v>
      </c>
      <c r="Y32" s="8">
        <v>11269663</v>
      </c>
      <c r="Z32" s="2">
        <v>213.46</v>
      </c>
      <c r="AA32" s="6">
        <v>51857916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6173861</v>
      </c>
      <c r="F33" s="8">
        <v>6173861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6173861</v>
      </c>
    </row>
    <row r="34" spans="1:27" ht="13.5">
      <c r="A34" s="25" t="s">
        <v>60</v>
      </c>
      <c r="B34" s="24"/>
      <c r="C34" s="6">
        <v>49546053</v>
      </c>
      <c r="D34" s="6">
        <v>0</v>
      </c>
      <c r="E34" s="7">
        <v>12695912</v>
      </c>
      <c r="F34" s="8">
        <v>12695912</v>
      </c>
      <c r="G34" s="8">
        <v>1205922</v>
      </c>
      <c r="H34" s="8">
        <v>2116406</v>
      </c>
      <c r="I34" s="8">
        <v>2242974</v>
      </c>
      <c r="J34" s="8">
        <v>5565302</v>
      </c>
      <c r="K34" s="8">
        <v>1407340</v>
      </c>
      <c r="L34" s="8">
        <v>1806878</v>
      </c>
      <c r="M34" s="8">
        <v>1986565</v>
      </c>
      <c r="N34" s="8">
        <v>5200783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10766085</v>
      </c>
      <c r="X34" s="8">
        <v>21185496</v>
      </c>
      <c r="Y34" s="8">
        <v>-10419411</v>
      </c>
      <c r="Z34" s="2">
        <v>-49.18</v>
      </c>
      <c r="AA34" s="6">
        <v>12695912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-90210</v>
      </c>
      <c r="H35" s="8">
        <v>-18558</v>
      </c>
      <c r="I35" s="8">
        <v>-17107</v>
      </c>
      <c r="J35" s="8">
        <v>-125875</v>
      </c>
      <c r="K35" s="8">
        <v>0</v>
      </c>
      <c r="L35" s="8">
        <v>35824</v>
      </c>
      <c r="M35" s="8">
        <v>0</v>
      </c>
      <c r="N35" s="8">
        <v>35824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-90051</v>
      </c>
      <c r="X35" s="8"/>
      <c r="Y35" s="8">
        <v>-90051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126377327</v>
      </c>
      <c r="D36" s="33">
        <f>SUM(D25:D35)</f>
        <v>0</v>
      </c>
      <c r="E36" s="34">
        <f t="shared" si="1"/>
        <v>219189069</v>
      </c>
      <c r="F36" s="35">
        <f t="shared" si="1"/>
        <v>219189069</v>
      </c>
      <c r="G36" s="35">
        <f t="shared" si="1"/>
        <v>5105274</v>
      </c>
      <c r="H36" s="35">
        <f t="shared" si="1"/>
        <v>10001567</v>
      </c>
      <c r="I36" s="35">
        <f t="shared" si="1"/>
        <v>10821572</v>
      </c>
      <c r="J36" s="35">
        <f t="shared" si="1"/>
        <v>25928413</v>
      </c>
      <c r="K36" s="35">
        <f t="shared" si="1"/>
        <v>8023286</v>
      </c>
      <c r="L36" s="35">
        <f t="shared" si="1"/>
        <v>8427871</v>
      </c>
      <c r="M36" s="35">
        <f t="shared" si="1"/>
        <v>9467490</v>
      </c>
      <c r="N36" s="35">
        <f t="shared" si="1"/>
        <v>25918647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51847060</v>
      </c>
      <c r="X36" s="35">
        <f t="shared" si="1"/>
        <v>66735978</v>
      </c>
      <c r="Y36" s="35">
        <f t="shared" si="1"/>
        <v>-14888918</v>
      </c>
      <c r="Z36" s="36">
        <f>+IF(X36&lt;&gt;0,+(Y36/X36)*100,0)</f>
        <v>-22.310181773315737</v>
      </c>
      <c r="AA36" s="33">
        <f>SUM(AA25:AA35)</f>
        <v>219189069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9732592</v>
      </c>
      <c r="D38" s="46">
        <f>+D22-D36</f>
        <v>0</v>
      </c>
      <c r="E38" s="47">
        <f t="shared" si="2"/>
        <v>-26642190</v>
      </c>
      <c r="F38" s="48">
        <f t="shared" si="2"/>
        <v>-26642190</v>
      </c>
      <c r="G38" s="48">
        <f t="shared" si="2"/>
        <v>30800334</v>
      </c>
      <c r="H38" s="48">
        <f t="shared" si="2"/>
        <v>-2080334</v>
      </c>
      <c r="I38" s="48">
        <f t="shared" si="2"/>
        <v>-8365858</v>
      </c>
      <c r="J38" s="48">
        <f t="shared" si="2"/>
        <v>20354142</v>
      </c>
      <c r="K38" s="48">
        <f t="shared" si="2"/>
        <v>-5964211</v>
      </c>
      <c r="L38" s="48">
        <f t="shared" si="2"/>
        <v>-3001437</v>
      </c>
      <c r="M38" s="48">
        <f t="shared" si="2"/>
        <v>20444777</v>
      </c>
      <c r="N38" s="48">
        <f t="shared" si="2"/>
        <v>11479129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31833271</v>
      </c>
      <c r="X38" s="48">
        <f>IF(F22=F36,0,X22-X36)</f>
        <v>35789490</v>
      </c>
      <c r="Y38" s="48">
        <f t="shared" si="2"/>
        <v>-3956219</v>
      </c>
      <c r="Z38" s="49">
        <f>+IF(X38&lt;&gt;0,+(Y38/X38)*100,0)</f>
        <v>-11.054136284143754</v>
      </c>
      <c r="AA38" s="46">
        <f>+AA22-AA36</f>
        <v>-26642190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21400000</v>
      </c>
      <c r="F39" s="8">
        <v>21400000</v>
      </c>
      <c r="G39" s="8">
        <v>11000000</v>
      </c>
      <c r="H39" s="8">
        <v>0</v>
      </c>
      <c r="I39" s="8">
        <v>0</v>
      </c>
      <c r="J39" s="8">
        <v>11000000</v>
      </c>
      <c r="K39" s="8">
        <v>0</v>
      </c>
      <c r="L39" s="8">
        <v>4234256</v>
      </c>
      <c r="M39" s="8">
        <v>6604700</v>
      </c>
      <c r="N39" s="8">
        <v>10838956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21838956</v>
      </c>
      <c r="X39" s="8">
        <v>10699998</v>
      </c>
      <c r="Y39" s="8">
        <v>11138958</v>
      </c>
      <c r="Z39" s="2">
        <v>104.1</v>
      </c>
      <c r="AA39" s="6">
        <v>21400000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9732592</v>
      </c>
      <c r="D42" s="55">
        <f>SUM(D38:D41)</f>
        <v>0</v>
      </c>
      <c r="E42" s="56">
        <f t="shared" si="3"/>
        <v>-5242190</v>
      </c>
      <c r="F42" s="57">
        <f t="shared" si="3"/>
        <v>-5242190</v>
      </c>
      <c r="G42" s="57">
        <f t="shared" si="3"/>
        <v>41800334</v>
      </c>
      <c r="H42" s="57">
        <f t="shared" si="3"/>
        <v>-2080334</v>
      </c>
      <c r="I42" s="57">
        <f t="shared" si="3"/>
        <v>-8365858</v>
      </c>
      <c r="J42" s="57">
        <f t="shared" si="3"/>
        <v>31354142</v>
      </c>
      <c r="K42" s="57">
        <f t="shared" si="3"/>
        <v>-5964211</v>
      </c>
      <c r="L42" s="57">
        <f t="shared" si="3"/>
        <v>1232819</v>
      </c>
      <c r="M42" s="57">
        <f t="shared" si="3"/>
        <v>27049477</v>
      </c>
      <c r="N42" s="57">
        <f t="shared" si="3"/>
        <v>22318085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53672227</v>
      </c>
      <c r="X42" s="57">
        <f t="shared" si="3"/>
        <v>46489488</v>
      </c>
      <c r="Y42" s="57">
        <f t="shared" si="3"/>
        <v>7182739</v>
      </c>
      <c r="Z42" s="58">
        <f>+IF(X42&lt;&gt;0,+(Y42/X42)*100,0)</f>
        <v>15.450243289407705</v>
      </c>
      <c r="AA42" s="55">
        <f>SUM(AA38:AA41)</f>
        <v>-5242190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9732592</v>
      </c>
      <c r="D44" s="63">
        <f>+D42-D43</f>
        <v>0</v>
      </c>
      <c r="E44" s="64">
        <f t="shared" si="4"/>
        <v>-5242190</v>
      </c>
      <c r="F44" s="65">
        <f t="shared" si="4"/>
        <v>-5242190</v>
      </c>
      <c r="G44" s="65">
        <f t="shared" si="4"/>
        <v>41800334</v>
      </c>
      <c r="H44" s="65">
        <f t="shared" si="4"/>
        <v>-2080334</v>
      </c>
      <c r="I44" s="65">
        <f t="shared" si="4"/>
        <v>-8365858</v>
      </c>
      <c r="J44" s="65">
        <f t="shared" si="4"/>
        <v>31354142</v>
      </c>
      <c r="K44" s="65">
        <f t="shared" si="4"/>
        <v>-5964211</v>
      </c>
      <c r="L44" s="65">
        <f t="shared" si="4"/>
        <v>1232819</v>
      </c>
      <c r="M44" s="65">
        <f t="shared" si="4"/>
        <v>27049477</v>
      </c>
      <c r="N44" s="65">
        <f t="shared" si="4"/>
        <v>22318085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53672227</v>
      </c>
      <c r="X44" s="65">
        <f t="shared" si="4"/>
        <v>46489488</v>
      </c>
      <c r="Y44" s="65">
        <f t="shared" si="4"/>
        <v>7182739</v>
      </c>
      <c r="Z44" s="66">
        <f>+IF(X44&lt;&gt;0,+(Y44/X44)*100,0)</f>
        <v>15.450243289407705</v>
      </c>
      <c r="AA44" s="63">
        <f>+AA42-AA43</f>
        <v>-5242190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9732592</v>
      </c>
      <c r="D46" s="55">
        <f>SUM(D44:D45)</f>
        <v>0</v>
      </c>
      <c r="E46" s="56">
        <f t="shared" si="5"/>
        <v>-5242190</v>
      </c>
      <c r="F46" s="57">
        <f t="shared" si="5"/>
        <v>-5242190</v>
      </c>
      <c r="G46" s="57">
        <f t="shared" si="5"/>
        <v>41800334</v>
      </c>
      <c r="H46" s="57">
        <f t="shared" si="5"/>
        <v>-2080334</v>
      </c>
      <c r="I46" s="57">
        <f t="shared" si="5"/>
        <v>-8365858</v>
      </c>
      <c r="J46" s="57">
        <f t="shared" si="5"/>
        <v>31354142</v>
      </c>
      <c r="K46" s="57">
        <f t="shared" si="5"/>
        <v>-5964211</v>
      </c>
      <c r="L46" s="57">
        <f t="shared" si="5"/>
        <v>1232819</v>
      </c>
      <c r="M46" s="57">
        <f t="shared" si="5"/>
        <v>27049477</v>
      </c>
      <c r="N46" s="57">
        <f t="shared" si="5"/>
        <v>22318085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53672227</v>
      </c>
      <c r="X46" s="57">
        <f t="shared" si="5"/>
        <v>46489488</v>
      </c>
      <c r="Y46" s="57">
        <f t="shared" si="5"/>
        <v>7182739</v>
      </c>
      <c r="Z46" s="58">
        <f>+IF(X46&lt;&gt;0,+(Y46/X46)*100,0)</f>
        <v>15.450243289407705</v>
      </c>
      <c r="AA46" s="55">
        <f>SUM(AA44:AA45)</f>
        <v>-5242190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9732592</v>
      </c>
      <c r="D48" s="71">
        <f>SUM(D46:D47)</f>
        <v>0</v>
      </c>
      <c r="E48" s="72">
        <f t="shared" si="6"/>
        <v>-5242190</v>
      </c>
      <c r="F48" s="73">
        <f t="shared" si="6"/>
        <v>-5242190</v>
      </c>
      <c r="G48" s="73">
        <f t="shared" si="6"/>
        <v>41800334</v>
      </c>
      <c r="H48" s="74">
        <f t="shared" si="6"/>
        <v>-2080334</v>
      </c>
      <c r="I48" s="74">
        <f t="shared" si="6"/>
        <v>-8365858</v>
      </c>
      <c r="J48" s="74">
        <f t="shared" si="6"/>
        <v>31354142</v>
      </c>
      <c r="K48" s="74">
        <f t="shared" si="6"/>
        <v>-5964211</v>
      </c>
      <c r="L48" s="74">
        <f t="shared" si="6"/>
        <v>1232819</v>
      </c>
      <c r="M48" s="73">
        <f t="shared" si="6"/>
        <v>27049477</v>
      </c>
      <c r="N48" s="73">
        <f t="shared" si="6"/>
        <v>22318085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53672227</v>
      </c>
      <c r="X48" s="74">
        <f t="shared" si="6"/>
        <v>46489488</v>
      </c>
      <c r="Y48" s="74">
        <f t="shared" si="6"/>
        <v>7182739</v>
      </c>
      <c r="Z48" s="75">
        <f>+IF(X48&lt;&gt;0,+(Y48/X48)*100,0)</f>
        <v>15.450243289407705</v>
      </c>
      <c r="AA48" s="76">
        <f>SUM(AA46:AA47)</f>
        <v>-5242190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28972090</v>
      </c>
      <c r="D8" s="6">
        <v>0</v>
      </c>
      <c r="E8" s="7">
        <v>28277706</v>
      </c>
      <c r="F8" s="8">
        <v>28277706</v>
      </c>
      <c r="G8" s="8">
        <v>1817548</v>
      </c>
      <c r="H8" s="8">
        <v>1786677</v>
      </c>
      <c r="I8" s="8">
        <v>2095120</v>
      </c>
      <c r="J8" s="8">
        <v>5699345</v>
      </c>
      <c r="K8" s="8">
        <v>1969692</v>
      </c>
      <c r="L8" s="8">
        <v>1967940</v>
      </c>
      <c r="M8" s="8">
        <v>1849471</v>
      </c>
      <c r="N8" s="8">
        <v>5787103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11486448</v>
      </c>
      <c r="X8" s="8">
        <v>11612628</v>
      </c>
      <c r="Y8" s="8">
        <v>-126180</v>
      </c>
      <c r="Z8" s="2">
        <v>-1.09</v>
      </c>
      <c r="AA8" s="6">
        <v>28277706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336832</v>
      </c>
      <c r="I9" s="8">
        <v>0</v>
      </c>
      <c r="J9" s="8">
        <v>336832</v>
      </c>
      <c r="K9" s="8">
        <v>442845</v>
      </c>
      <c r="L9" s="8">
        <v>436319</v>
      </c>
      <c r="M9" s="8">
        <v>483931</v>
      </c>
      <c r="N9" s="8">
        <v>1363095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1699927</v>
      </c>
      <c r="X9" s="8">
        <v>2620218</v>
      </c>
      <c r="Y9" s="8">
        <v>-920291</v>
      </c>
      <c r="Z9" s="2">
        <v>-35.12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1800</v>
      </c>
      <c r="H12" s="8">
        <v>1300</v>
      </c>
      <c r="I12" s="8">
        <v>2800</v>
      </c>
      <c r="J12" s="8">
        <v>5900</v>
      </c>
      <c r="K12" s="8">
        <v>3000</v>
      </c>
      <c r="L12" s="8">
        <v>0</v>
      </c>
      <c r="M12" s="8">
        <v>0</v>
      </c>
      <c r="N12" s="8">
        <v>3000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8900</v>
      </c>
      <c r="X12" s="8">
        <v>124998</v>
      </c>
      <c r="Y12" s="8">
        <v>-116098</v>
      </c>
      <c r="Z12" s="2">
        <v>-92.88</v>
      </c>
      <c r="AA12" s="6">
        <v>0</v>
      </c>
    </row>
    <row r="13" spans="1:27" ht="13.5">
      <c r="A13" s="23" t="s">
        <v>40</v>
      </c>
      <c r="B13" s="29"/>
      <c r="C13" s="6">
        <v>4708643</v>
      </c>
      <c r="D13" s="6">
        <v>0</v>
      </c>
      <c r="E13" s="7">
        <v>4551860</v>
      </c>
      <c r="F13" s="8">
        <v>4551860</v>
      </c>
      <c r="G13" s="8">
        <v>18910</v>
      </c>
      <c r="H13" s="8">
        <v>471889</v>
      </c>
      <c r="I13" s="8">
        <v>488679</v>
      </c>
      <c r="J13" s="8">
        <v>979478</v>
      </c>
      <c r="K13" s="8">
        <v>418246</v>
      </c>
      <c r="L13" s="8">
        <v>403611</v>
      </c>
      <c r="M13" s="8">
        <v>414287</v>
      </c>
      <c r="N13" s="8">
        <v>1236144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2215622</v>
      </c>
      <c r="X13" s="8">
        <v>2275932</v>
      </c>
      <c r="Y13" s="8">
        <v>-60310</v>
      </c>
      <c r="Z13" s="2">
        <v>-2.65</v>
      </c>
      <c r="AA13" s="6">
        <v>4551860</v>
      </c>
    </row>
    <row r="14" spans="1:27" ht="13.5">
      <c r="A14" s="23" t="s">
        <v>41</v>
      </c>
      <c r="B14" s="29"/>
      <c r="C14" s="6">
        <v>4165760</v>
      </c>
      <c r="D14" s="6">
        <v>0</v>
      </c>
      <c r="E14" s="7">
        <v>4056687</v>
      </c>
      <c r="F14" s="8">
        <v>4056687</v>
      </c>
      <c r="G14" s="8">
        <v>459424</v>
      </c>
      <c r="H14" s="8">
        <v>460476</v>
      </c>
      <c r="I14" s="8">
        <v>478881</v>
      </c>
      <c r="J14" s="8">
        <v>1398781</v>
      </c>
      <c r="K14" s="8">
        <v>479730</v>
      </c>
      <c r="L14" s="8">
        <v>504456</v>
      </c>
      <c r="M14" s="8">
        <v>523026</v>
      </c>
      <c r="N14" s="8">
        <v>1507212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2905993</v>
      </c>
      <c r="X14" s="8">
        <v>2041830</v>
      </c>
      <c r="Y14" s="8">
        <v>864163</v>
      </c>
      <c r="Z14" s="2">
        <v>42.32</v>
      </c>
      <c r="AA14" s="6">
        <v>4056687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226903024</v>
      </c>
      <c r="D19" s="6">
        <v>0</v>
      </c>
      <c r="E19" s="7">
        <v>151894999</v>
      </c>
      <c r="F19" s="8">
        <v>151894999</v>
      </c>
      <c r="G19" s="8">
        <v>61960000</v>
      </c>
      <c r="H19" s="8">
        <v>10529859</v>
      </c>
      <c r="I19" s="8">
        <v>3903762</v>
      </c>
      <c r="J19" s="8">
        <v>76393621</v>
      </c>
      <c r="K19" s="8">
        <v>399871</v>
      </c>
      <c r="L19" s="8">
        <v>14596218</v>
      </c>
      <c r="M19" s="8">
        <v>50932090</v>
      </c>
      <c r="N19" s="8">
        <v>65928179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142321800</v>
      </c>
      <c r="X19" s="8">
        <v>76147500</v>
      </c>
      <c r="Y19" s="8">
        <v>66174300</v>
      </c>
      <c r="Z19" s="2">
        <v>86.9</v>
      </c>
      <c r="AA19" s="6">
        <v>151894999</v>
      </c>
    </row>
    <row r="20" spans="1:27" ht="13.5">
      <c r="A20" s="23" t="s">
        <v>47</v>
      </c>
      <c r="B20" s="29"/>
      <c r="C20" s="6">
        <v>2234443</v>
      </c>
      <c r="D20" s="6">
        <v>0</v>
      </c>
      <c r="E20" s="7">
        <v>537000</v>
      </c>
      <c r="F20" s="26">
        <v>537000</v>
      </c>
      <c r="G20" s="26">
        <v>728</v>
      </c>
      <c r="H20" s="26">
        <v>715</v>
      </c>
      <c r="I20" s="26">
        <v>359</v>
      </c>
      <c r="J20" s="26">
        <v>1802</v>
      </c>
      <c r="K20" s="26">
        <v>0</v>
      </c>
      <c r="L20" s="26">
        <v>219570</v>
      </c>
      <c r="M20" s="26">
        <v>14447772</v>
      </c>
      <c r="N20" s="26">
        <v>14667342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14669144</v>
      </c>
      <c r="X20" s="26">
        <v>143502</v>
      </c>
      <c r="Y20" s="26">
        <v>14525642</v>
      </c>
      <c r="Z20" s="27">
        <v>10122.26</v>
      </c>
      <c r="AA20" s="28">
        <v>537000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266983960</v>
      </c>
      <c r="D22" s="33">
        <f>SUM(D5:D21)</f>
        <v>0</v>
      </c>
      <c r="E22" s="34">
        <f t="shared" si="0"/>
        <v>189318252</v>
      </c>
      <c r="F22" s="35">
        <f t="shared" si="0"/>
        <v>189318252</v>
      </c>
      <c r="G22" s="35">
        <f t="shared" si="0"/>
        <v>64258410</v>
      </c>
      <c r="H22" s="35">
        <f t="shared" si="0"/>
        <v>13587748</v>
      </c>
      <c r="I22" s="35">
        <f t="shared" si="0"/>
        <v>6969601</v>
      </c>
      <c r="J22" s="35">
        <f t="shared" si="0"/>
        <v>84815759</v>
      </c>
      <c r="K22" s="35">
        <f t="shared" si="0"/>
        <v>3713384</v>
      </c>
      <c r="L22" s="35">
        <f t="shared" si="0"/>
        <v>18128114</v>
      </c>
      <c r="M22" s="35">
        <f t="shared" si="0"/>
        <v>68650577</v>
      </c>
      <c r="N22" s="35">
        <f t="shared" si="0"/>
        <v>90492075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175307834</v>
      </c>
      <c r="X22" s="35">
        <f t="shared" si="0"/>
        <v>94966608</v>
      </c>
      <c r="Y22" s="35">
        <f t="shared" si="0"/>
        <v>80341226</v>
      </c>
      <c r="Z22" s="36">
        <f>+IF(X22&lt;&gt;0,+(Y22/X22)*100,0)</f>
        <v>84.59944783960273</v>
      </c>
      <c r="AA22" s="33">
        <f>SUM(AA5:AA21)</f>
        <v>189318252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98231739</v>
      </c>
      <c r="D25" s="6">
        <v>0</v>
      </c>
      <c r="E25" s="7">
        <v>86018367</v>
      </c>
      <c r="F25" s="8">
        <v>86018367</v>
      </c>
      <c r="G25" s="8">
        <v>6493125</v>
      </c>
      <c r="H25" s="8">
        <v>7105340</v>
      </c>
      <c r="I25" s="8">
        <v>6986925</v>
      </c>
      <c r="J25" s="8">
        <v>20585390</v>
      </c>
      <c r="K25" s="8">
        <v>6791777</v>
      </c>
      <c r="L25" s="8">
        <v>6838402</v>
      </c>
      <c r="M25" s="8">
        <v>7037673</v>
      </c>
      <c r="N25" s="8">
        <v>20667852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41253242</v>
      </c>
      <c r="X25" s="8">
        <v>43412292</v>
      </c>
      <c r="Y25" s="8">
        <v>-2159050</v>
      </c>
      <c r="Z25" s="2">
        <v>-4.97</v>
      </c>
      <c r="AA25" s="6">
        <v>86018367</v>
      </c>
    </row>
    <row r="26" spans="1:27" ht="13.5">
      <c r="A26" s="25" t="s">
        <v>52</v>
      </c>
      <c r="B26" s="24"/>
      <c r="C26" s="6">
        <v>5134400</v>
      </c>
      <c r="D26" s="6">
        <v>0</v>
      </c>
      <c r="E26" s="7">
        <v>5944070</v>
      </c>
      <c r="F26" s="8">
        <v>5944070</v>
      </c>
      <c r="G26" s="8">
        <v>412226</v>
      </c>
      <c r="H26" s="8">
        <v>385915</v>
      </c>
      <c r="I26" s="8">
        <v>1051624</v>
      </c>
      <c r="J26" s="8">
        <v>1849765</v>
      </c>
      <c r="K26" s="8">
        <v>483908</v>
      </c>
      <c r="L26" s="8">
        <v>466568</v>
      </c>
      <c r="M26" s="8">
        <v>460448</v>
      </c>
      <c r="N26" s="8">
        <v>1410924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3260689</v>
      </c>
      <c r="X26" s="8">
        <v>2842728</v>
      </c>
      <c r="Y26" s="8">
        <v>417961</v>
      </c>
      <c r="Z26" s="2">
        <v>14.7</v>
      </c>
      <c r="AA26" s="6">
        <v>5944070</v>
      </c>
    </row>
    <row r="27" spans="1:27" ht="13.5">
      <c r="A27" s="25" t="s">
        <v>53</v>
      </c>
      <c r="B27" s="24"/>
      <c r="C27" s="6">
        <v>11698192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2841972</v>
      </c>
      <c r="N27" s="8">
        <v>2841972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2841972</v>
      </c>
      <c r="X27" s="8">
        <v>6499998</v>
      </c>
      <c r="Y27" s="8">
        <v>-3658026</v>
      </c>
      <c r="Z27" s="2">
        <v>-56.28</v>
      </c>
      <c r="AA27" s="6">
        <v>0</v>
      </c>
    </row>
    <row r="28" spans="1:27" ht="13.5">
      <c r="A28" s="25" t="s">
        <v>54</v>
      </c>
      <c r="B28" s="24"/>
      <c r="C28" s="6">
        <v>22378748</v>
      </c>
      <c r="D28" s="6">
        <v>0</v>
      </c>
      <c r="E28" s="7">
        <v>33178216</v>
      </c>
      <c r="F28" s="8">
        <v>33178216</v>
      </c>
      <c r="G28" s="8">
        <v>2764851</v>
      </c>
      <c r="H28" s="8">
        <v>2764851</v>
      </c>
      <c r="I28" s="8">
        <v>2764851</v>
      </c>
      <c r="J28" s="8">
        <v>8294553</v>
      </c>
      <c r="K28" s="8">
        <v>2764851</v>
      </c>
      <c r="L28" s="8">
        <v>2764851</v>
      </c>
      <c r="M28" s="8">
        <v>2764851</v>
      </c>
      <c r="N28" s="8">
        <v>8294553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16589106</v>
      </c>
      <c r="X28" s="8">
        <v>16589106</v>
      </c>
      <c r="Y28" s="8">
        <v>0</v>
      </c>
      <c r="Z28" s="2">
        <v>0</v>
      </c>
      <c r="AA28" s="6">
        <v>33178216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764000</v>
      </c>
      <c r="F29" s="8">
        <v>764000</v>
      </c>
      <c r="G29" s="8">
        <v>765952</v>
      </c>
      <c r="H29" s="8">
        <v>5735</v>
      </c>
      <c r="I29" s="8">
        <v>5089</v>
      </c>
      <c r="J29" s="8">
        <v>776776</v>
      </c>
      <c r="K29" s="8">
        <v>6705</v>
      </c>
      <c r="L29" s="8">
        <v>59559</v>
      </c>
      <c r="M29" s="8">
        <v>4090</v>
      </c>
      <c r="N29" s="8">
        <v>70354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847130</v>
      </c>
      <c r="X29" s="8">
        <v>382002</v>
      </c>
      <c r="Y29" s="8">
        <v>465128</v>
      </c>
      <c r="Z29" s="2">
        <v>121.76</v>
      </c>
      <c r="AA29" s="6">
        <v>764000</v>
      </c>
    </row>
    <row r="30" spans="1:27" ht="13.5">
      <c r="A30" s="25" t="s">
        <v>56</v>
      </c>
      <c r="B30" s="24"/>
      <c r="C30" s="6">
        <v>18052392</v>
      </c>
      <c r="D30" s="6">
        <v>0</v>
      </c>
      <c r="E30" s="7">
        <v>17263000</v>
      </c>
      <c r="F30" s="8">
        <v>17263000</v>
      </c>
      <c r="G30" s="8">
        <v>0</v>
      </c>
      <c r="H30" s="8">
        <v>1409396</v>
      </c>
      <c r="I30" s="8">
        <v>0</v>
      </c>
      <c r="J30" s="8">
        <v>1409396</v>
      </c>
      <c r="K30" s="8">
        <v>1421209</v>
      </c>
      <c r="L30" s="8">
        <v>2898677</v>
      </c>
      <c r="M30" s="8">
        <v>1429486</v>
      </c>
      <c r="N30" s="8">
        <v>5749372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7158768</v>
      </c>
      <c r="X30" s="8">
        <v>8631498</v>
      </c>
      <c r="Y30" s="8">
        <v>-1472730</v>
      </c>
      <c r="Z30" s="2">
        <v>-17.06</v>
      </c>
      <c r="AA30" s="6">
        <v>17263000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21485499</v>
      </c>
      <c r="D32" s="6">
        <v>0</v>
      </c>
      <c r="E32" s="7">
        <v>22513968</v>
      </c>
      <c r="F32" s="8">
        <v>22513968</v>
      </c>
      <c r="G32" s="8">
        <v>38930</v>
      </c>
      <c r="H32" s="8">
        <v>1658540</v>
      </c>
      <c r="I32" s="8">
        <v>1576593</v>
      </c>
      <c r="J32" s="8">
        <v>3274063</v>
      </c>
      <c r="K32" s="8">
        <v>2378417</v>
      </c>
      <c r="L32" s="8">
        <v>2416200</v>
      </c>
      <c r="M32" s="8">
        <v>718297</v>
      </c>
      <c r="N32" s="8">
        <v>5512914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8786977</v>
      </c>
      <c r="X32" s="8">
        <v>8506986</v>
      </c>
      <c r="Y32" s="8">
        <v>279991</v>
      </c>
      <c r="Z32" s="2">
        <v>3.29</v>
      </c>
      <c r="AA32" s="6">
        <v>22513968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58733085</v>
      </c>
      <c r="D34" s="6">
        <v>0</v>
      </c>
      <c r="E34" s="7">
        <v>65969379</v>
      </c>
      <c r="F34" s="8">
        <v>65969379</v>
      </c>
      <c r="G34" s="8">
        <v>2915791</v>
      </c>
      <c r="H34" s="8">
        <v>4917109</v>
      </c>
      <c r="I34" s="8">
        <v>2167816</v>
      </c>
      <c r="J34" s="8">
        <v>10000716</v>
      </c>
      <c r="K34" s="8">
        <v>6128658</v>
      </c>
      <c r="L34" s="8">
        <v>3504647</v>
      </c>
      <c r="M34" s="8">
        <v>3668471</v>
      </c>
      <c r="N34" s="8">
        <v>13301776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23302492</v>
      </c>
      <c r="X34" s="8">
        <v>24865260</v>
      </c>
      <c r="Y34" s="8">
        <v>-1562768</v>
      </c>
      <c r="Z34" s="2">
        <v>-6.28</v>
      </c>
      <c r="AA34" s="6">
        <v>65969379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235714055</v>
      </c>
      <c r="D36" s="33">
        <f>SUM(D25:D35)</f>
        <v>0</v>
      </c>
      <c r="E36" s="34">
        <f t="shared" si="1"/>
        <v>231651000</v>
      </c>
      <c r="F36" s="35">
        <f t="shared" si="1"/>
        <v>231651000</v>
      </c>
      <c r="G36" s="35">
        <f t="shared" si="1"/>
        <v>13390875</v>
      </c>
      <c r="H36" s="35">
        <f t="shared" si="1"/>
        <v>18246886</v>
      </c>
      <c r="I36" s="35">
        <f t="shared" si="1"/>
        <v>14552898</v>
      </c>
      <c r="J36" s="35">
        <f t="shared" si="1"/>
        <v>46190659</v>
      </c>
      <c r="K36" s="35">
        <f t="shared" si="1"/>
        <v>19975525</v>
      </c>
      <c r="L36" s="35">
        <f t="shared" si="1"/>
        <v>18948904</v>
      </c>
      <c r="M36" s="35">
        <f t="shared" si="1"/>
        <v>18925288</v>
      </c>
      <c r="N36" s="35">
        <f t="shared" si="1"/>
        <v>57849717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104040376</v>
      </c>
      <c r="X36" s="35">
        <f t="shared" si="1"/>
        <v>111729870</v>
      </c>
      <c r="Y36" s="35">
        <f t="shared" si="1"/>
        <v>-7689494</v>
      </c>
      <c r="Z36" s="36">
        <f>+IF(X36&lt;&gt;0,+(Y36/X36)*100,0)</f>
        <v>-6.882218694069903</v>
      </c>
      <c r="AA36" s="33">
        <f>SUM(AA25:AA35)</f>
        <v>231651000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31269905</v>
      </c>
      <c r="D38" s="46">
        <f>+D22-D36</f>
        <v>0</v>
      </c>
      <c r="E38" s="47">
        <f t="shared" si="2"/>
        <v>-42332748</v>
      </c>
      <c r="F38" s="48">
        <f t="shared" si="2"/>
        <v>-42332748</v>
      </c>
      <c r="G38" s="48">
        <f t="shared" si="2"/>
        <v>50867535</v>
      </c>
      <c r="H38" s="48">
        <f t="shared" si="2"/>
        <v>-4659138</v>
      </c>
      <c r="I38" s="48">
        <f t="shared" si="2"/>
        <v>-7583297</v>
      </c>
      <c r="J38" s="48">
        <f t="shared" si="2"/>
        <v>38625100</v>
      </c>
      <c r="K38" s="48">
        <f t="shared" si="2"/>
        <v>-16262141</v>
      </c>
      <c r="L38" s="48">
        <f t="shared" si="2"/>
        <v>-820790</v>
      </c>
      <c r="M38" s="48">
        <f t="shared" si="2"/>
        <v>49725289</v>
      </c>
      <c r="N38" s="48">
        <f t="shared" si="2"/>
        <v>32642358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71267458</v>
      </c>
      <c r="X38" s="48">
        <f>IF(F22=F36,0,X22-X36)</f>
        <v>-16763262</v>
      </c>
      <c r="Y38" s="48">
        <f t="shared" si="2"/>
        <v>88030720</v>
      </c>
      <c r="Z38" s="49">
        <f>+IF(X38&lt;&gt;0,+(Y38/X38)*100,0)</f>
        <v>-525.1407512451932</v>
      </c>
      <c r="AA38" s="46">
        <f>+AA22-AA36</f>
        <v>-42332748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12586020</v>
      </c>
      <c r="L39" s="8">
        <v>0</v>
      </c>
      <c r="M39" s="8">
        <v>0</v>
      </c>
      <c r="N39" s="8">
        <v>12586020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12586020</v>
      </c>
      <c r="X39" s="8"/>
      <c r="Y39" s="8">
        <v>12586020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348000</v>
      </c>
      <c r="F41" s="8">
        <v>348000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348000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31269905</v>
      </c>
      <c r="D42" s="55">
        <f>SUM(D38:D41)</f>
        <v>0</v>
      </c>
      <c r="E42" s="56">
        <f t="shared" si="3"/>
        <v>-41984748</v>
      </c>
      <c r="F42" s="57">
        <f t="shared" si="3"/>
        <v>-41984748</v>
      </c>
      <c r="G42" s="57">
        <f t="shared" si="3"/>
        <v>50867535</v>
      </c>
      <c r="H42" s="57">
        <f t="shared" si="3"/>
        <v>-4659138</v>
      </c>
      <c r="I42" s="57">
        <f t="shared" si="3"/>
        <v>-7583297</v>
      </c>
      <c r="J42" s="57">
        <f t="shared" si="3"/>
        <v>38625100</v>
      </c>
      <c r="K42" s="57">
        <f t="shared" si="3"/>
        <v>-3676121</v>
      </c>
      <c r="L42" s="57">
        <f t="shared" si="3"/>
        <v>-820790</v>
      </c>
      <c r="M42" s="57">
        <f t="shared" si="3"/>
        <v>49725289</v>
      </c>
      <c r="N42" s="57">
        <f t="shared" si="3"/>
        <v>45228378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83853478</v>
      </c>
      <c r="X42" s="57">
        <f t="shared" si="3"/>
        <v>-16763262</v>
      </c>
      <c r="Y42" s="57">
        <f t="shared" si="3"/>
        <v>100616740</v>
      </c>
      <c r="Z42" s="58">
        <f>+IF(X42&lt;&gt;0,+(Y42/X42)*100,0)</f>
        <v>-600.2217229558305</v>
      </c>
      <c r="AA42" s="55">
        <f>SUM(AA38:AA41)</f>
        <v>-41984748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31269905</v>
      </c>
      <c r="D44" s="63">
        <f>+D42-D43</f>
        <v>0</v>
      </c>
      <c r="E44" s="64">
        <f t="shared" si="4"/>
        <v>-41984748</v>
      </c>
      <c r="F44" s="65">
        <f t="shared" si="4"/>
        <v>-41984748</v>
      </c>
      <c r="G44" s="65">
        <f t="shared" si="4"/>
        <v>50867535</v>
      </c>
      <c r="H44" s="65">
        <f t="shared" si="4"/>
        <v>-4659138</v>
      </c>
      <c r="I44" s="65">
        <f t="shared" si="4"/>
        <v>-7583297</v>
      </c>
      <c r="J44" s="65">
        <f t="shared" si="4"/>
        <v>38625100</v>
      </c>
      <c r="K44" s="65">
        <f t="shared" si="4"/>
        <v>-3676121</v>
      </c>
      <c r="L44" s="65">
        <f t="shared" si="4"/>
        <v>-820790</v>
      </c>
      <c r="M44" s="65">
        <f t="shared" si="4"/>
        <v>49725289</v>
      </c>
      <c r="N44" s="65">
        <f t="shared" si="4"/>
        <v>45228378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83853478</v>
      </c>
      <c r="X44" s="65">
        <f t="shared" si="4"/>
        <v>-16763262</v>
      </c>
      <c r="Y44" s="65">
        <f t="shared" si="4"/>
        <v>100616740</v>
      </c>
      <c r="Z44" s="66">
        <f>+IF(X44&lt;&gt;0,+(Y44/X44)*100,0)</f>
        <v>-600.2217229558305</v>
      </c>
      <c r="AA44" s="63">
        <f>+AA42-AA43</f>
        <v>-41984748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31269905</v>
      </c>
      <c r="D46" s="55">
        <f>SUM(D44:D45)</f>
        <v>0</v>
      </c>
      <c r="E46" s="56">
        <f t="shared" si="5"/>
        <v>-41984748</v>
      </c>
      <c r="F46" s="57">
        <f t="shared" si="5"/>
        <v>-41984748</v>
      </c>
      <c r="G46" s="57">
        <f t="shared" si="5"/>
        <v>50867535</v>
      </c>
      <c r="H46" s="57">
        <f t="shared" si="5"/>
        <v>-4659138</v>
      </c>
      <c r="I46" s="57">
        <f t="shared" si="5"/>
        <v>-7583297</v>
      </c>
      <c r="J46" s="57">
        <f t="shared" si="5"/>
        <v>38625100</v>
      </c>
      <c r="K46" s="57">
        <f t="shared" si="5"/>
        <v>-3676121</v>
      </c>
      <c r="L46" s="57">
        <f t="shared" si="5"/>
        <v>-820790</v>
      </c>
      <c r="M46" s="57">
        <f t="shared" si="5"/>
        <v>49725289</v>
      </c>
      <c r="N46" s="57">
        <f t="shared" si="5"/>
        <v>45228378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83853478</v>
      </c>
      <c r="X46" s="57">
        <f t="shared" si="5"/>
        <v>-16763262</v>
      </c>
      <c r="Y46" s="57">
        <f t="shared" si="5"/>
        <v>100616740</v>
      </c>
      <c r="Z46" s="58">
        <f>+IF(X46&lt;&gt;0,+(Y46/X46)*100,0)</f>
        <v>-600.2217229558305</v>
      </c>
      <c r="AA46" s="55">
        <f>SUM(AA44:AA45)</f>
        <v>-41984748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31269905</v>
      </c>
      <c r="D48" s="71">
        <f>SUM(D46:D47)</f>
        <v>0</v>
      </c>
      <c r="E48" s="72">
        <f t="shared" si="6"/>
        <v>-41984748</v>
      </c>
      <c r="F48" s="73">
        <f t="shared" si="6"/>
        <v>-41984748</v>
      </c>
      <c r="G48" s="73">
        <f t="shared" si="6"/>
        <v>50867535</v>
      </c>
      <c r="H48" s="74">
        <f t="shared" si="6"/>
        <v>-4659138</v>
      </c>
      <c r="I48" s="74">
        <f t="shared" si="6"/>
        <v>-7583297</v>
      </c>
      <c r="J48" s="74">
        <f t="shared" si="6"/>
        <v>38625100</v>
      </c>
      <c r="K48" s="74">
        <f t="shared" si="6"/>
        <v>-3676121</v>
      </c>
      <c r="L48" s="74">
        <f t="shared" si="6"/>
        <v>-820790</v>
      </c>
      <c r="M48" s="73">
        <f t="shared" si="6"/>
        <v>49725289</v>
      </c>
      <c r="N48" s="73">
        <f t="shared" si="6"/>
        <v>45228378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83853478</v>
      </c>
      <c r="X48" s="74">
        <f t="shared" si="6"/>
        <v>-16763262</v>
      </c>
      <c r="Y48" s="74">
        <f t="shared" si="6"/>
        <v>100616740</v>
      </c>
      <c r="Z48" s="75">
        <f>+IF(X48&lt;&gt;0,+(Y48/X48)*100,0)</f>
        <v>-600.2217229558305</v>
      </c>
      <c r="AA48" s="76">
        <f>SUM(AA46:AA47)</f>
        <v>-41984748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18382002</v>
      </c>
      <c r="D5" s="6">
        <v>0</v>
      </c>
      <c r="E5" s="7">
        <v>20313185</v>
      </c>
      <c r="F5" s="8">
        <v>20313185</v>
      </c>
      <c r="G5" s="8">
        <v>1122318</v>
      </c>
      <c r="H5" s="8">
        <v>1122318</v>
      </c>
      <c r="I5" s="8">
        <v>1122318</v>
      </c>
      <c r="J5" s="8">
        <v>3366954</v>
      </c>
      <c r="K5" s="8">
        <v>8605119</v>
      </c>
      <c r="L5" s="8">
        <v>950425</v>
      </c>
      <c r="M5" s="8">
        <v>1122318</v>
      </c>
      <c r="N5" s="8">
        <v>10677862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14044816</v>
      </c>
      <c r="X5" s="8">
        <v>10156500</v>
      </c>
      <c r="Y5" s="8">
        <v>3888316</v>
      </c>
      <c r="Z5" s="2">
        <v>38.28</v>
      </c>
      <c r="AA5" s="6">
        <v>20313185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109073</v>
      </c>
      <c r="H6" s="8">
        <v>707592</v>
      </c>
      <c r="I6" s="8">
        <v>625611</v>
      </c>
      <c r="J6" s="8">
        <v>1442276</v>
      </c>
      <c r="K6" s="8">
        <v>704397</v>
      </c>
      <c r="L6" s="8">
        <v>662359</v>
      </c>
      <c r="M6" s="8">
        <v>628457</v>
      </c>
      <c r="N6" s="8">
        <v>1995213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3437489</v>
      </c>
      <c r="X6" s="8"/>
      <c r="Y6" s="8">
        <v>3437489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17523803</v>
      </c>
      <c r="D7" s="6">
        <v>0</v>
      </c>
      <c r="E7" s="7">
        <v>18828960</v>
      </c>
      <c r="F7" s="8">
        <v>18828960</v>
      </c>
      <c r="G7" s="8">
        <v>964808</v>
      </c>
      <c r="H7" s="8">
        <v>977700</v>
      </c>
      <c r="I7" s="8">
        <v>992788</v>
      </c>
      <c r="J7" s="8">
        <v>2935296</v>
      </c>
      <c r="K7" s="8">
        <v>558045</v>
      </c>
      <c r="L7" s="8">
        <v>1093546</v>
      </c>
      <c r="M7" s="8">
        <v>921553</v>
      </c>
      <c r="N7" s="8">
        <v>2573144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5508440</v>
      </c>
      <c r="X7" s="8">
        <v>9414498</v>
      </c>
      <c r="Y7" s="8">
        <v>-3906058</v>
      </c>
      <c r="Z7" s="2">
        <v>-41.49</v>
      </c>
      <c r="AA7" s="6">
        <v>18828960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6188453</v>
      </c>
      <c r="D10" s="6">
        <v>0</v>
      </c>
      <c r="E10" s="7">
        <v>6074244</v>
      </c>
      <c r="F10" s="26">
        <v>6074244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3037122</v>
      </c>
      <c r="Y10" s="26">
        <v>-3037122</v>
      </c>
      <c r="Z10" s="27">
        <v>-100</v>
      </c>
      <c r="AA10" s="28">
        <v>6074244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1259926</v>
      </c>
      <c r="H11" s="8">
        <v>607349</v>
      </c>
      <c r="I11" s="8">
        <v>607687</v>
      </c>
      <c r="J11" s="8">
        <v>2474962</v>
      </c>
      <c r="K11" s="8">
        <v>591850</v>
      </c>
      <c r="L11" s="8">
        <v>492384</v>
      </c>
      <c r="M11" s="8">
        <v>673803</v>
      </c>
      <c r="N11" s="8">
        <v>1758037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4232999</v>
      </c>
      <c r="X11" s="8"/>
      <c r="Y11" s="8">
        <v>4232999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1577740</v>
      </c>
      <c r="D12" s="6">
        <v>0</v>
      </c>
      <c r="E12" s="7">
        <v>1586119</v>
      </c>
      <c r="F12" s="8">
        <v>1586119</v>
      </c>
      <c r="G12" s="8">
        <v>2255</v>
      </c>
      <c r="H12" s="8">
        <v>28489</v>
      </c>
      <c r="I12" s="8">
        <v>1362024</v>
      </c>
      <c r="J12" s="8">
        <v>1392768</v>
      </c>
      <c r="K12" s="8">
        <v>4644</v>
      </c>
      <c r="L12" s="8">
        <v>33045</v>
      </c>
      <c r="M12" s="8">
        <v>17906</v>
      </c>
      <c r="N12" s="8">
        <v>55595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1448363</v>
      </c>
      <c r="X12" s="8">
        <v>728064</v>
      </c>
      <c r="Y12" s="8">
        <v>720299</v>
      </c>
      <c r="Z12" s="2">
        <v>98.93</v>
      </c>
      <c r="AA12" s="6">
        <v>1586119</v>
      </c>
    </row>
    <row r="13" spans="1:27" ht="13.5">
      <c r="A13" s="23" t="s">
        <v>40</v>
      </c>
      <c r="B13" s="29"/>
      <c r="C13" s="6">
        <v>745673</v>
      </c>
      <c r="D13" s="6">
        <v>0</v>
      </c>
      <c r="E13" s="7">
        <v>480000</v>
      </c>
      <c r="F13" s="8">
        <v>480000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240000</v>
      </c>
      <c r="Y13" s="8">
        <v>-240000</v>
      </c>
      <c r="Z13" s="2">
        <v>-100</v>
      </c>
      <c r="AA13" s="6">
        <v>480000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133636</v>
      </c>
      <c r="H14" s="8">
        <v>127351</v>
      </c>
      <c r="I14" s="8">
        <v>90832</v>
      </c>
      <c r="J14" s="8">
        <v>351819</v>
      </c>
      <c r="K14" s="8">
        <v>55082</v>
      </c>
      <c r="L14" s="8">
        <v>37172</v>
      </c>
      <c r="M14" s="8">
        <v>79232</v>
      </c>
      <c r="N14" s="8">
        <v>171486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523305</v>
      </c>
      <c r="X14" s="8"/>
      <c r="Y14" s="8">
        <v>523305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1789900</v>
      </c>
      <c r="D16" s="6">
        <v>0</v>
      </c>
      <c r="E16" s="7">
        <v>3803747</v>
      </c>
      <c r="F16" s="8">
        <v>3803747</v>
      </c>
      <c r="G16" s="8">
        <v>28591</v>
      </c>
      <c r="H16" s="8">
        <v>17320</v>
      </c>
      <c r="I16" s="8">
        <v>14500</v>
      </c>
      <c r="J16" s="8">
        <v>60411</v>
      </c>
      <c r="K16" s="8">
        <v>25650</v>
      </c>
      <c r="L16" s="8">
        <v>25950</v>
      </c>
      <c r="M16" s="8">
        <v>13600</v>
      </c>
      <c r="N16" s="8">
        <v>65200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125611</v>
      </c>
      <c r="X16" s="8">
        <v>1901874</v>
      </c>
      <c r="Y16" s="8">
        <v>-1776263</v>
      </c>
      <c r="Z16" s="2">
        <v>-93.4</v>
      </c>
      <c r="AA16" s="6">
        <v>3803747</v>
      </c>
    </row>
    <row r="17" spans="1:27" ht="13.5">
      <c r="A17" s="23" t="s">
        <v>44</v>
      </c>
      <c r="B17" s="29"/>
      <c r="C17" s="6">
        <v>3161319</v>
      </c>
      <c r="D17" s="6">
        <v>0</v>
      </c>
      <c r="E17" s="7">
        <v>954245</v>
      </c>
      <c r="F17" s="8">
        <v>954245</v>
      </c>
      <c r="G17" s="8">
        <v>78900</v>
      </c>
      <c r="H17" s="8">
        <v>77197</v>
      </c>
      <c r="I17" s="8">
        <v>73659</v>
      </c>
      <c r="J17" s="8">
        <v>229756</v>
      </c>
      <c r="K17" s="8">
        <v>72185</v>
      </c>
      <c r="L17" s="8">
        <v>61621</v>
      </c>
      <c r="M17" s="8">
        <v>52713</v>
      </c>
      <c r="N17" s="8">
        <v>186519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416275</v>
      </c>
      <c r="X17" s="8">
        <v>477120</v>
      </c>
      <c r="Y17" s="8">
        <v>-60845</v>
      </c>
      <c r="Z17" s="2">
        <v>-12.75</v>
      </c>
      <c r="AA17" s="6">
        <v>954245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64958624</v>
      </c>
      <c r="D19" s="6">
        <v>0</v>
      </c>
      <c r="E19" s="7">
        <v>72621000</v>
      </c>
      <c r="F19" s="8">
        <v>72621000</v>
      </c>
      <c r="G19" s="8">
        <v>27756037</v>
      </c>
      <c r="H19" s="8">
        <v>1100649</v>
      </c>
      <c r="I19" s="8">
        <v>243230</v>
      </c>
      <c r="J19" s="8">
        <v>29099916</v>
      </c>
      <c r="K19" s="8">
        <v>0</v>
      </c>
      <c r="L19" s="8">
        <v>191726</v>
      </c>
      <c r="M19" s="8">
        <v>21832739</v>
      </c>
      <c r="N19" s="8">
        <v>22024465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51124381</v>
      </c>
      <c r="X19" s="8">
        <v>36560502</v>
      </c>
      <c r="Y19" s="8">
        <v>14563879</v>
      </c>
      <c r="Z19" s="2">
        <v>39.84</v>
      </c>
      <c r="AA19" s="6">
        <v>72621000</v>
      </c>
    </row>
    <row r="20" spans="1:27" ht="13.5">
      <c r="A20" s="23" t="s">
        <v>47</v>
      </c>
      <c r="B20" s="29"/>
      <c r="C20" s="6">
        <v>1044719</v>
      </c>
      <c r="D20" s="6">
        <v>0</v>
      </c>
      <c r="E20" s="7">
        <v>1045615</v>
      </c>
      <c r="F20" s="26">
        <v>1045615</v>
      </c>
      <c r="G20" s="26">
        <v>27341</v>
      </c>
      <c r="H20" s="26">
        <v>11960</v>
      </c>
      <c r="I20" s="26">
        <v>4564</v>
      </c>
      <c r="J20" s="26">
        <v>43865</v>
      </c>
      <c r="K20" s="26">
        <v>13276</v>
      </c>
      <c r="L20" s="26">
        <v>132742</v>
      </c>
      <c r="M20" s="26">
        <v>3397</v>
      </c>
      <c r="N20" s="26">
        <v>149415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193280</v>
      </c>
      <c r="X20" s="26">
        <v>337998</v>
      </c>
      <c r="Y20" s="26">
        <v>-144718</v>
      </c>
      <c r="Z20" s="27">
        <v>-42.82</v>
      </c>
      <c r="AA20" s="28">
        <v>1045615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115372233</v>
      </c>
      <c r="D22" s="33">
        <f>SUM(D5:D21)</f>
        <v>0</v>
      </c>
      <c r="E22" s="34">
        <f t="shared" si="0"/>
        <v>125707115</v>
      </c>
      <c r="F22" s="35">
        <f t="shared" si="0"/>
        <v>125707115</v>
      </c>
      <c r="G22" s="35">
        <f t="shared" si="0"/>
        <v>31482885</v>
      </c>
      <c r="H22" s="35">
        <f t="shared" si="0"/>
        <v>4777925</v>
      </c>
      <c r="I22" s="35">
        <f t="shared" si="0"/>
        <v>5137213</v>
      </c>
      <c r="J22" s="35">
        <f t="shared" si="0"/>
        <v>41398023</v>
      </c>
      <c r="K22" s="35">
        <f t="shared" si="0"/>
        <v>10630248</v>
      </c>
      <c r="L22" s="35">
        <f t="shared" si="0"/>
        <v>3680970</v>
      </c>
      <c r="M22" s="35">
        <f t="shared" si="0"/>
        <v>25345718</v>
      </c>
      <c r="N22" s="35">
        <f t="shared" si="0"/>
        <v>39656936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81054959</v>
      </c>
      <c r="X22" s="35">
        <f t="shared" si="0"/>
        <v>62853678</v>
      </c>
      <c r="Y22" s="35">
        <f t="shared" si="0"/>
        <v>18201281</v>
      </c>
      <c r="Z22" s="36">
        <f>+IF(X22&lt;&gt;0,+(Y22/X22)*100,0)</f>
        <v>28.95817966293078</v>
      </c>
      <c r="AA22" s="33">
        <f>SUM(AA5:AA21)</f>
        <v>125707115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46027907</v>
      </c>
      <c r="D25" s="6">
        <v>0</v>
      </c>
      <c r="E25" s="7">
        <v>50247898</v>
      </c>
      <c r="F25" s="8">
        <v>50247898</v>
      </c>
      <c r="G25" s="8">
        <v>4073000</v>
      </c>
      <c r="H25" s="8">
        <v>9214350</v>
      </c>
      <c r="I25" s="8">
        <v>4189078</v>
      </c>
      <c r="J25" s="8">
        <v>17476428</v>
      </c>
      <c r="K25" s="8">
        <v>3949934</v>
      </c>
      <c r="L25" s="8">
        <v>4224774</v>
      </c>
      <c r="M25" s="8">
        <v>4112707</v>
      </c>
      <c r="N25" s="8">
        <v>12287415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29763843</v>
      </c>
      <c r="X25" s="8">
        <v>25123998</v>
      </c>
      <c r="Y25" s="8">
        <v>4639845</v>
      </c>
      <c r="Z25" s="2">
        <v>18.47</v>
      </c>
      <c r="AA25" s="6">
        <v>50247898</v>
      </c>
    </row>
    <row r="26" spans="1:27" ht="13.5">
      <c r="A26" s="25" t="s">
        <v>52</v>
      </c>
      <c r="B26" s="24"/>
      <c r="C26" s="6">
        <v>4943341</v>
      </c>
      <c r="D26" s="6">
        <v>0</v>
      </c>
      <c r="E26" s="7">
        <v>5463940</v>
      </c>
      <c r="F26" s="8">
        <v>5463940</v>
      </c>
      <c r="G26" s="8">
        <v>751183</v>
      </c>
      <c r="H26" s="8">
        <v>1811561</v>
      </c>
      <c r="I26" s="8">
        <v>437522</v>
      </c>
      <c r="J26" s="8">
        <v>3000266</v>
      </c>
      <c r="K26" s="8">
        <v>433108</v>
      </c>
      <c r="L26" s="8">
        <v>433013</v>
      </c>
      <c r="M26" s="8">
        <v>520328</v>
      </c>
      <c r="N26" s="8">
        <v>1386449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4386715</v>
      </c>
      <c r="X26" s="8">
        <v>2731968</v>
      </c>
      <c r="Y26" s="8">
        <v>1654747</v>
      </c>
      <c r="Z26" s="2">
        <v>60.57</v>
      </c>
      <c r="AA26" s="6">
        <v>5463940</v>
      </c>
    </row>
    <row r="27" spans="1:27" ht="13.5">
      <c r="A27" s="25" t="s">
        <v>53</v>
      </c>
      <c r="B27" s="24"/>
      <c r="C27" s="6">
        <v>12309468</v>
      </c>
      <c r="D27" s="6">
        <v>0</v>
      </c>
      <c r="E27" s="7">
        <v>10907110</v>
      </c>
      <c r="F27" s="8">
        <v>10907110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5453556</v>
      </c>
      <c r="Y27" s="8">
        <v>-5453556</v>
      </c>
      <c r="Z27" s="2">
        <v>-100</v>
      </c>
      <c r="AA27" s="6">
        <v>10907110</v>
      </c>
    </row>
    <row r="28" spans="1:27" ht="13.5">
      <c r="A28" s="25" t="s">
        <v>54</v>
      </c>
      <c r="B28" s="24"/>
      <c r="C28" s="6">
        <v>12305322</v>
      </c>
      <c r="D28" s="6">
        <v>0</v>
      </c>
      <c r="E28" s="7">
        <v>7254300</v>
      </c>
      <c r="F28" s="8">
        <v>7254300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3627150</v>
      </c>
      <c r="Y28" s="8">
        <v>-3627150</v>
      </c>
      <c r="Z28" s="2">
        <v>-100</v>
      </c>
      <c r="AA28" s="6">
        <v>7254300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150000</v>
      </c>
      <c r="F29" s="8">
        <v>150000</v>
      </c>
      <c r="G29" s="8">
        <v>14651</v>
      </c>
      <c r="H29" s="8">
        <v>148672</v>
      </c>
      <c r="I29" s="8">
        <v>10184</v>
      </c>
      <c r="J29" s="8">
        <v>173507</v>
      </c>
      <c r="K29" s="8">
        <v>9784</v>
      </c>
      <c r="L29" s="8">
        <v>45963</v>
      </c>
      <c r="M29" s="8">
        <v>23059</v>
      </c>
      <c r="N29" s="8">
        <v>78806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252313</v>
      </c>
      <c r="X29" s="8">
        <v>75000</v>
      </c>
      <c r="Y29" s="8">
        <v>177313</v>
      </c>
      <c r="Z29" s="2">
        <v>236.42</v>
      </c>
      <c r="AA29" s="6">
        <v>150000</v>
      </c>
    </row>
    <row r="30" spans="1:27" ht="13.5">
      <c r="A30" s="25" t="s">
        <v>56</v>
      </c>
      <c r="B30" s="24"/>
      <c r="C30" s="6">
        <v>18358861</v>
      </c>
      <c r="D30" s="6">
        <v>0</v>
      </c>
      <c r="E30" s="7">
        <v>18163180</v>
      </c>
      <c r="F30" s="8">
        <v>18163180</v>
      </c>
      <c r="G30" s="8">
        <v>0</v>
      </c>
      <c r="H30" s="8">
        <v>3010991</v>
      </c>
      <c r="I30" s="8">
        <v>2837354</v>
      </c>
      <c r="J30" s="8">
        <v>5848345</v>
      </c>
      <c r="K30" s="8">
        <v>1518736</v>
      </c>
      <c r="L30" s="8">
        <v>1642995</v>
      </c>
      <c r="M30" s="8">
        <v>1530039</v>
      </c>
      <c r="N30" s="8">
        <v>4691770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10540115</v>
      </c>
      <c r="X30" s="8">
        <v>9081588</v>
      </c>
      <c r="Y30" s="8">
        <v>1458527</v>
      </c>
      <c r="Z30" s="2">
        <v>16.06</v>
      </c>
      <c r="AA30" s="6">
        <v>18163180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2500000</v>
      </c>
      <c r="F31" s="8">
        <v>2500000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1249998</v>
      </c>
      <c r="Y31" s="8">
        <v>-1249998</v>
      </c>
      <c r="Z31" s="2">
        <v>-100</v>
      </c>
      <c r="AA31" s="6">
        <v>2500000</v>
      </c>
    </row>
    <row r="32" spans="1:27" ht="13.5">
      <c r="A32" s="25" t="s">
        <v>58</v>
      </c>
      <c r="B32" s="24"/>
      <c r="C32" s="6">
        <v>10449484</v>
      </c>
      <c r="D32" s="6">
        <v>0</v>
      </c>
      <c r="E32" s="7">
        <v>7762500</v>
      </c>
      <c r="F32" s="8">
        <v>7762500</v>
      </c>
      <c r="G32" s="8">
        <v>1499235</v>
      </c>
      <c r="H32" s="8">
        <v>1074778</v>
      </c>
      <c r="I32" s="8">
        <v>1820277</v>
      </c>
      <c r="J32" s="8">
        <v>4394290</v>
      </c>
      <c r="K32" s="8">
        <v>1296496</v>
      </c>
      <c r="L32" s="8">
        <v>2229548</v>
      </c>
      <c r="M32" s="8">
        <v>1418207</v>
      </c>
      <c r="N32" s="8">
        <v>4944251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9338541</v>
      </c>
      <c r="X32" s="8">
        <v>3881250</v>
      </c>
      <c r="Y32" s="8">
        <v>5457291</v>
      </c>
      <c r="Z32" s="2">
        <v>140.61</v>
      </c>
      <c r="AA32" s="6">
        <v>7762500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440000</v>
      </c>
      <c r="N33" s="8">
        <v>440000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440000</v>
      </c>
      <c r="X33" s="8"/>
      <c r="Y33" s="8">
        <v>440000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11811254</v>
      </c>
      <c r="D34" s="6">
        <v>0</v>
      </c>
      <c r="E34" s="7">
        <v>21548580</v>
      </c>
      <c r="F34" s="8">
        <v>21548580</v>
      </c>
      <c r="G34" s="8">
        <v>133142</v>
      </c>
      <c r="H34" s="8">
        <v>166022</v>
      </c>
      <c r="I34" s="8">
        <v>253738</v>
      </c>
      <c r="J34" s="8">
        <v>552902</v>
      </c>
      <c r="K34" s="8">
        <v>88272</v>
      </c>
      <c r="L34" s="8">
        <v>253952</v>
      </c>
      <c r="M34" s="8">
        <v>377205</v>
      </c>
      <c r="N34" s="8">
        <v>719429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1272331</v>
      </c>
      <c r="X34" s="8">
        <v>11494002</v>
      </c>
      <c r="Y34" s="8">
        <v>-10221671</v>
      </c>
      <c r="Z34" s="2">
        <v>-88.93</v>
      </c>
      <c r="AA34" s="6">
        <v>21548580</v>
      </c>
    </row>
    <row r="35" spans="1:27" ht="13.5">
      <c r="A35" s="23" t="s">
        <v>61</v>
      </c>
      <c r="B35" s="29"/>
      <c r="C35" s="6">
        <v>6122156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122327793</v>
      </c>
      <c r="D36" s="33">
        <f>SUM(D25:D35)</f>
        <v>0</v>
      </c>
      <c r="E36" s="34">
        <f t="shared" si="1"/>
        <v>123997508</v>
      </c>
      <c r="F36" s="35">
        <f t="shared" si="1"/>
        <v>123997508</v>
      </c>
      <c r="G36" s="35">
        <f t="shared" si="1"/>
        <v>6471211</v>
      </c>
      <c r="H36" s="35">
        <f t="shared" si="1"/>
        <v>15426374</v>
      </c>
      <c r="I36" s="35">
        <f t="shared" si="1"/>
        <v>9548153</v>
      </c>
      <c r="J36" s="35">
        <f t="shared" si="1"/>
        <v>31445738</v>
      </c>
      <c r="K36" s="35">
        <f t="shared" si="1"/>
        <v>7296330</v>
      </c>
      <c r="L36" s="35">
        <f t="shared" si="1"/>
        <v>8830245</v>
      </c>
      <c r="M36" s="35">
        <f t="shared" si="1"/>
        <v>8421545</v>
      </c>
      <c r="N36" s="35">
        <f t="shared" si="1"/>
        <v>24548120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55993858</v>
      </c>
      <c r="X36" s="35">
        <f t="shared" si="1"/>
        <v>62718510</v>
      </c>
      <c r="Y36" s="35">
        <f t="shared" si="1"/>
        <v>-6724652</v>
      </c>
      <c r="Z36" s="36">
        <f>+IF(X36&lt;&gt;0,+(Y36/X36)*100,0)</f>
        <v>-10.721957520993405</v>
      </c>
      <c r="AA36" s="33">
        <f>SUM(AA25:AA35)</f>
        <v>123997508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-6955560</v>
      </c>
      <c r="D38" s="46">
        <f>+D22-D36</f>
        <v>0</v>
      </c>
      <c r="E38" s="47">
        <f t="shared" si="2"/>
        <v>1709607</v>
      </c>
      <c r="F38" s="48">
        <f t="shared" si="2"/>
        <v>1709607</v>
      </c>
      <c r="G38" s="48">
        <f t="shared" si="2"/>
        <v>25011674</v>
      </c>
      <c r="H38" s="48">
        <f t="shared" si="2"/>
        <v>-10648449</v>
      </c>
      <c r="I38" s="48">
        <f t="shared" si="2"/>
        <v>-4410940</v>
      </c>
      <c r="J38" s="48">
        <f t="shared" si="2"/>
        <v>9952285</v>
      </c>
      <c r="K38" s="48">
        <f t="shared" si="2"/>
        <v>3333918</v>
      </c>
      <c r="L38" s="48">
        <f t="shared" si="2"/>
        <v>-5149275</v>
      </c>
      <c r="M38" s="48">
        <f t="shared" si="2"/>
        <v>16924173</v>
      </c>
      <c r="N38" s="48">
        <f t="shared" si="2"/>
        <v>15108816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25061101</v>
      </c>
      <c r="X38" s="48">
        <f>IF(F22=F36,0,X22-X36)</f>
        <v>135168</v>
      </c>
      <c r="Y38" s="48">
        <f t="shared" si="2"/>
        <v>24925933</v>
      </c>
      <c r="Z38" s="49">
        <f>+IF(X38&lt;&gt;0,+(Y38/X38)*100,0)</f>
        <v>18440.705640388256</v>
      </c>
      <c r="AA38" s="46">
        <f>+AA22-AA36</f>
        <v>1709607</v>
      </c>
    </row>
    <row r="39" spans="1:27" ht="13.5">
      <c r="A39" s="23" t="s">
        <v>64</v>
      </c>
      <c r="B39" s="29"/>
      <c r="C39" s="6">
        <v>42318103</v>
      </c>
      <c r="D39" s="6">
        <v>0</v>
      </c>
      <c r="E39" s="7">
        <v>0</v>
      </c>
      <c r="F39" s="8">
        <v>0</v>
      </c>
      <c r="G39" s="8">
        <v>0</v>
      </c>
      <c r="H39" s="8">
        <v>2183012</v>
      </c>
      <c r="I39" s="8">
        <v>11931148</v>
      </c>
      <c r="J39" s="8">
        <v>14114160</v>
      </c>
      <c r="K39" s="8">
        <v>92575</v>
      </c>
      <c r="L39" s="8">
        <v>3464726</v>
      </c>
      <c r="M39" s="8">
        <v>6326935</v>
      </c>
      <c r="N39" s="8">
        <v>9884236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23998396</v>
      </c>
      <c r="X39" s="8">
        <v>19836948</v>
      </c>
      <c r="Y39" s="8">
        <v>4161448</v>
      </c>
      <c r="Z39" s="2">
        <v>20.98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35362543</v>
      </c>
      <c r="D42" s="55">
        <f>SUM(D38:D41)</f>
        <v>0</v>
      </c>
      <c r="E42" s="56">
        <f t="shared" si="3"/>
        <v>1709607</v>
      </c>
      <c r="F42" s="57">
        <f t="shared" si="3"/>
        <v>1709607</v>
      </c>
      <c r="G42" s="57">
        <f t="shared" si="3"/>
        <v>25011674</v>
      </c>
      <c r="H42" s="57">
        <f t="shared" si="3"/>
        <v>-8465437</v>
      </c>
      <c r="I42" s="57">
        <f t="shared" si="3"/>
        <v>7520208</v>
      </c>
      <c r="J42" s="57">
        <f t="shared" si="3"/>
        <v>24066445</v>
      </c>
      <c r="K42" s="57">
        <f t="shared" si="3"/>
        <v>3426493</v>
      </c>
      <c r="L42" s="57">
        <f t="shared" si="3"/>
        <v>-1684549</v>
      </c>
      <c r="M42" s="57">
        <f t="shared" si="3"/>
        <v>23251108</v>
      </c>
      <c r="N42" s="57">
        <f t="shared" si="3"/>
        <v>24993052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49059497</v>
      </c>
      <c r="X42" s="57">
        <f t="shared" si="3"/>
        <v>19972116</v>
      </c>
      <c r="Y42" s="57">
        <f t="shared" si="3"/>
        <v>29087381</v>
      </c>
      <c r="Z42" s="58">
        <f>+IF(X42&lt;&gt;0,+(Y42/X42)*100,0)</f>
        <v>145.63995622697163</v>
      </c>
      <c r="AA42" s="55">
        <f>SUM(AA38:AA41)</f>
        <v>1709607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35362543</v>
      </c>
      <c r="D44" s="63">
        <f>+D42-D43</f>
        <v>0</v>
      </c>
      <c r="E44" s="64">
        <f t="shared" si="4"/>
        <v>1709607</v>
      </c>
      <c r="F44" s="65">
        <f t="shared" si="4"/>
        <v>1709607</v>
      </c>
      <c r="G44" s="65">
        <f t="shared" si="4"/>
        <v>25011674</v>
      </c>
      <c r="H44" s="65">
        <f t="shared" si="4"/>
        <v>-8465437</v>
      </c>
      <c r="I44" s="65">
        <f t="shared" si="4"/>
        <v>7520208</v>
      </c>
      <c r="J44" s="65">
        <f t="shared" si="4"/>
        <v>24066445</v>
      </c>
      <c r="K44" s="65">
        <f t="shared" si="4"/>
        <v>3426493</v>
      </c>
      <c r="L44" s="65">
        <f t="shared" si="4"/>
        <v>-1684549</v>
      </c>
      <c r="M44" s="65">
        <f t="shared" si="4"/>
        <v>23251108</v>
      </c>
      <c r="N44" s="65">
        <f t="shared" si="4"/>
        <v>24993052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49059497</v>
      </c>
      <c r="X44" s="65">
        <f t="shared" si="4"/>
        <v>19972116</v>
      </c>
      <c r="Y44" s="65">
        <f t="shared" si="4"/>
        <v>29087381</v>
      </c>
      <c r="Z44" s="66">
        <f>+IF(X44&lt;&gt;0,+(Y44/X44)*100,0)</f>
        <v>145.63995622697163</v>
      </c>
      <c r="AA44" s="63">
        <f>+AA42-AA43</f>
        <v>1709607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35362543</v>
      </c>
      <c r="D46" s="55">
        <f>SUM(D44:D45)</f>
        <v>0</v>
      </c>
      <c r="E46" s="56">
        <f t="shared" si="5"/>
        <v>1709607</v>
      </c>
      <c r="F46" s="57">
        <f t="shared" si="5"/>
        <v>1709607</v>
      </c>
      <c r="G46" s="57">
        <f t="shared" si="5"/>
        <v>25011674</v>
      </c>
      <c r="H46" s="57">
        <f t="shared" si="5"/>
        <v>-8465437</v>
      </c>
      <c r="I46" s="57">
        <f t="shared" si="5"/>
        <v>7520208</v>
      </c>
      <c r="J46" s="57">
        <f t="shared" si="5"/>
        <v>24066445</v>
      </c>
      <c r="K46" s="57">
        <f t="shared" si="5"/>
        <v>3426493</v>
      </c>
      <c r="L46" s="57">
        <f t="shared" si="5"/>
        <v>-1684549</v>
      </c>
      <c r="M46" s="57">
        <f t="shared" si="5"/>
        <v>23251108</v>
      </c>
      <c r="N46" s="57">
        <f t="shared" si="5"/>
        <v>24993052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49059497</v>
      </c>
      <c r="X46" s="57">
        <f t="shared" si="5"/>
        <v>19972116</v>
      </c>
      <c r="Y46" s="57">
        <f t="shared" si="5"/>
        <v>29087381</v>
      </c>
      <c r="Z46" s="58">
        <f>+IF(X46&lt;&gt;0,+(Y46/X46)*100,0)</f>
        <v>145.63995622697163</v>
      </c>
      <c r="AA46" s="55">
        <f>SUM(AA44:AA45)</f>
        <v>1709607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35362543</v>
      </c>
      <c r="D48" s="71">
        <f>SUM(D46:D47)</f>
        <v>0</v>
      </c>
      <c r="E48" s="72">
        <f t="shared" si="6"/>
        <v>1709607</v>
      </c>
      <c r="F48" s="73">
        <f t="shared" si="6"/>
        <v>1709607</v>
      </c>
      <c r="G48" s="73">
        <f t="shared" si="6"/>
        <v>25011674</v>
      </c>
      <c r="H48" s="74">
        <f t="shared" si="6"/>
        <v>-8465437</v>
      </c>
      <c r="I48" s="74">
        <f t="shared" si="6"/>
        <v>7520208</v>
      </c>
      <c r="J48" s="74">
        <f t="shared" si="6"/>
        <v>24066445</v>
      </c>
      <c r="K48" s="74">
        <f t="shared" si="6"/>
        <v>3426493</v>
      </c>
      <c r="L48" s="74">
        <f t="shared" si="6"/>
        <v>-1684549</v>
      </c>
      <c r="M48" s="73">
        <f t="shared" si="6"/>
        <v>23251108</v>
      </c>
      <c r="N48" s="73">
        <f t="shared" si="6"/>
        <v>24993052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49059497</v>
      </c>
      <c r="X48" s="74">
        <f t="shared" si="6"/>
        <v>19972116</v>
      </c>
      <c r="Y48" s="74">
        <f t="shared" si="6"/>
        <v>29087381</v>
      </c>
      <c r="Z48" s="75">
        <f>+IF(X48&lt;&gt;0,+(Y48/X48)*100,0)</f>
        <v>145.63995622697163</v>
      </c>
      <c r="AA48" s="76">
        <f>SUM(AA46:AA47)</f>
        <v>1709607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29964266</v>
      </c>
      <c r="D5" s="6">
        <v>0</v>
      </c>
      <c r="E5" s="7">
        <v>36825939</v>
      </c>
      <c r="F5" s="8">
        <v>36825939</v>
      </c>
      <c r="G5" s="8">
        <v>2216937</v>
      </c>
      <c r="H5" s="8">
        <v>0</v>
      </c>
      <c r="I5" s="8">
        <v>3816456</v>
      </c>
      <c r="J5" s="8">
        <v>6033393</v>
      </c>
      <c r="K5" s="8">
        <v>3693865</v>
      </c>
      <c r="L5" s="8">
        <v>0</v>
      </c>
      <c r="M5" s="8">
        <v>0</v>
      </c>
      <c r="N5" s="8">
        <v>3693865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9727258</v>
      </c>
      <c r="X5" s="8">
        <v>14399448</v>
      </c>
      <c r="Y5" s="8">
        <v>-4672190</v>
      </c>
      <c r="Z5" s="2">
        <v>-32.45</v>
      </c>
      <c r="AA5" s="6">
        <v>36825939</v>
      </c>
    </row>
    <row r="6" spans="1:27" ht="13.5">
      <c r="A6" s="23" t="s">
        <v>33</v>
      </c>
      <c r="B6" s="24"/>
      <c r="C6" s="6">
        <v>565</v>
      </c>
      <c r="D6" s="6">
        <v>0</v>
      </c>
      <c r="E6" s="7">
        <v>0</v>
      </c>
      <c r="F6" s="8">
        <v>0</v>
      </c>
      <c r="G6" s="8">
        <v>0</v>
      </c>
      <c r="H6" s="8">
        <v>188</v>
      </c>
      <c r="I6" s="8">
        <v>188</v>
      </c>
      <c r="J6" s="8">
        <v>376</v>
      </c>
      <c r="K6" s="8">
        <v>188</v>
      </c>
      <c r="L6" s="8">
        <v>0</v>
      </c>
      <c r="M6" s="8">
        <v>0</v>
      </c>
      <c r="N6" s="8">
        <v>188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564</v>
      </c>
      <c r="X6" s="8"/>
      <c r="Y6" s="8">
        <v>564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46718884</v>
      </c>
      <c r="D7" s="6">
        <v>0</v>
      </c>
      <c r="E7" s="7">
        <v>37385189</v>
      </c>
      <c r="F7" s="8">
        <v>37385189</v>
      </c>
      <c r="G7" s="8">
        <v>3185837</v>
      </c>
      <c r="H7" s="8">
        <v>3000921</v>
      </c>
      <c r="I7" s="8">
        <v>2992648</v>
      </c>
      <c r="J7" s="8">
        <v>9179406</v>
      </c>
      <c r="K7" s="8">
        <v>3287894</v>
      </c>
      <c r="L7" s="8">
        <v>0</v>
      </c>
      <c r="M7" s="8">
        <v>0</v>
      </c>
      <c r="N7" s="8">
        <v>3287894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12467300</v>
      </c>
      <c r="X7" s="8">
        <v>18423156</v>
      </c>
      <c r="Y7" s="8">
        <v>-5955856</v>
      </c>
      <c r="Z7" s="2">
        <v>-32.33</v>
      </c>
      <c r="AA7" s="6">
        <v>37385189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839638</v>
      </c>
      <c r="D10" s="6">
        <v>0</v>
      </c>
      <c r="E10" s="7">
        <v>10523468</v>
      </c>
      <c r="F10" s="26">
        <v>10523468</v>
      </c>
      <c r="G10" s="26">
        <v>1016790</v>
      </c>
      <c r="H10" s="26">
        <v>886699</v>
      </c>
      <c r="I10" s="26">
        <v>887227</v>
      </c>
      <c r="J10" s="26">
        <v>2790716</v>
      </c>
      <c r="K10" s="26">
        <v>887227</v>
      </c>
      <c r="L10" s="26">
        <v>0</v>
      </c>
      <c r="M10" s="26">
        <v>0</v>
      </c>
      <c r="N10" s="26">
        <v>887227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3677943</v>
      </c>
      <c r="X10" s="26">
        <v>5261736</v>
      </c>
      <c r="Y10" s="26">
        <v>-1583793</v>
      </c>
      <c r="Z10" s="27">
        <v>-30.1</v>
      </c>
      <c r="AA10" s="28">
        <v>10523468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73875</v>
      </c>
      <c r="D12" s="6">
        <v>0</v>
      </c>
      <c r="E12" s="7">
        <v>454579</v>
      </c>
      <c r="F12" s="8">
        <v>454579</v>
      </c>
      <c r="G12" s="8">
        <v>40934</v>
      </c>
      <c r="H12" s="8">
        <v>36592</v>
      </c>
      <c r="I12" s="8">
        <v>26582</v>
      </c>
      <c r="J12" s="8">
        <v>104108</v>
      </c>
      <c r="K12" s="8">
        <v>79203</v>
      </c>
      <c r="L12" s="8">
        <v>0</v>
      </c>
      <c r="M12" s="8">
        <v>0</v>
      </c>
      <c r="N12" s="8">
        <v>79203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183311</v>
      </c>
      <c r="X12" s="8">
        <v>367596</v>
      </c>
      <c r="Y12" s="8">
        <v>-184285</v>
      </c>
      <c r="Z12" s="2">
        <v>-50.13</v>
      </c>
      <c r="AA12" s="6">
        <v>454579</v>
      </c>
    </row>
    <row r="13" spans="1:27" ht="13.5">
      <c r="A13" s="23" t="s">
        <v>40</v>
      </c>
      <c r="B13" s="29"/>
      <c r="C13" s="6">
        <v>45097</v>
      </c>
      <c r="D13" s="6">
        <v>0</v>
      </c>
      <c r="E13" s="7">
        <v>1548583</v>
      </c>
      <c r="F13" s="8">
        <v>1548583</v>
      </c>
      <c r="G13" s="8">
        <v>0</v>
      </c>
      <c r="H13" s="8">
        <v>102786</v>
      </c>
      <c r="I13" s="8">
        <v>355415</v>
      </c>
      <c r="J13" s="8">
        <v>458201</v>
      </c>
      <c r="K13" s="8">
        <v>56187</v>
      </c>
      <c r="L13" s="8">
        <v>0</v>
      </c>
      <c r="M13" s="8">
        <v>0</v>
      </c>
      <c r="N13" s="8">
        <v>56187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514388</v>
      </c>
      <c r="X13" s="8">
        <v>774294</v>
      </c>
      <c r="Y13" s="8">
        <v>-259906</v>
      </c>
      <c r="Z13" s="2">
        <v>-33.57</v>
      </c>
      <c r="AA13" s="6">
        <v>1548583</v>
      </c>
    </row>
    <row r="14" spans="1:27" ht="13.5">
      <c r="A14" s="23" t="s">
        <v>41</v>
      </c>
      <c r="B14" s="29"/>
      <c r="C14" s="6">
        <v>1050455</v>
      </c>
      <c r="D14" s="6">
        <v>0</v>
      </c>
      <c r="E14" s="7">
        <v>8096103</v>
      </c>
      <c r="F14" s="8">
        <v>8096103</v>
      </c>
      <c r="G14" s="8">
        <v>-12296</v>
      </c>
      <c r="H14" s="8">
        <v>898922</v>
      </c>
      <c r="I14" s="8">
        <v>892549</v>
      </c>
      <c r="J14" s="8">
        <v>1779175</v>
      </c>
      <c r="K14" s="8">
        <v>806254</v>
      </c>
      <c r="L14" s="8">
        <v>0</v>
      </c>
      <c r="M14" s="8">
        <v>0</v>
      </c>
      <c r="N14" s="8">
        <v>806254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2585429</v>
      </c>
      <c r="X14" s="8">
        <v>4048050</v>
      </c>
      <c r="Y14" s="8">
        <v>-1462621</v>
      </c>
      <c r="Z14" s="2">
        <v>-36.13</v>
      </c>
      <c r="AA14" s="6">
        <v>8096103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491297</v>
      </c>
      <c r="F16" s="8">
        <v>491297</v>
      </c>
      <c r="G16" s="8">
        <v>0</v>
      </c>
      <c r="H16" s="8">
        <v>1700</v>
      </c>
      <c r="I16" s="8">
        <v>1000</v>
      </c>
      <c r="J16" s="8">
        <v>2700</v>
      </c>
      <c r="K16" s="8">
        <v>3850</v>
      </c>
      <c r="L16" s="8">
        <v>0</v>
      </c>
      <c r="M16" s="8">
        <v>0</v>
      </c>
      <c r="N16" s="8">
        <v>3850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6550</v>
      </c>
      <c r="X16" s="8">
        <v>245646</v>
      </c>
      <c r="Y16" s="8">
        <v>-239096</v>
      </c>
      <c r="Z16" s="2">
        <v>-97.33</v>
      </c>
      <c r="AA16" s="6">
        <v>491297</v>
      </c>
    </row>
    <row r="17" spans="1:27" ht="13.5">
      <c r="A17" s="23" t="s">
        <v>44</v>
      </c>
      <c r="B17" s="29"/>
      <c r="C17" s="6">
        <v>117353</v>
      </c>
      <c r="D17" s="6">
        <v>0</v>
      </c>
      <c r="E17" s="7">
        <v>1566485</v>
      </c>
      <c r="F17" s="8">
        <v>1566485</v>
      </c>
      <c r="G17" s="8">
        <v>119705</v>
      </c>
      <c r="H17" s="8">
        <v>124023</v>
      </c>
      <c r="I17" s="8">
        <v>99563</v>
      </c>
      <c r="J17" s="8">
        <v>343291</v>
      </c>
      <c r="K17" s="8">
        <v>120082</v>
      </c>
      <c r="L17" s="8">
        <v>0</v>
      </c>
      <c r="M17" s="8">
        <v>0</v>
      </c>
      <c r="N17" s="8">
        <v>120082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463373</v>
      </c>
      <c r="X17" s="8">
        <v>783240</v>
      </c>
      <c r="Y17" s="8">
        <v>-319867</v>
      </c>
      <c r="Z17" s="2">
        <v>-40.84</v>
      </c>
      <c r="AA17" s="6">
        <v>1566485</v>
      </c>
    </row>
    <row r="18" spans="1:27" ht="13.5">
      <c r="A18" s="25" t="s">
        <v>45</v>
      </c>
      <c r="B18" s="24"/>
      <c r="C18" s="6">
        <v>50851</v>
      </c>
      <c r="D18" s="6">
        <v>0</v>
      </c>
      <c r="E18" s="7">
        <v>789750</v>
      </c>
      <c r="F18" s="8">
        <v>789750</v>
      </c>
      <c r="G18" s="8">
        <v>64611</v>
      </c>
      <c r="H18" s="8">
        <v>69517</v>
      </c>
      <c r="I18" s="8">
        <v>50062</v>
      </c>
      <c r="J18" s="8">
        <v>184190</v>
      </c>
      <c r="K18" s="8">
        <v>74777</v>
      </c>
      <c r="L18" s="8">
        <v>0</v>
      </c>
      <c r="M18" s="8">
        <v>0</v>
      </c>
      <c r="N18" s="8">
        <v>74777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258967</v>
      </c>
      <c r="X18" s="8">
        <v>394878</v>
      </c>
      <c r="Y18" s="8">
        <v>-135911</v>
      </c>
      <c r="Z18" s="2">
        <v>-34.42</v>
      </c>
      <c r="AA18" s="6">
        <v>789750</v>
      </c>
    </row>
    <row r="19" spans="1:27" ht="13.5">
      <c r="A19" s="23" t="s">
        <v>46</v>
      </c>
      <c r="B19" s="29"/>
      <c r="C19" s="6">
        <v>1658719</v>
      </c>
      <c r="D19" s="6">
        <v>0</v>
      </c>
      <c r="E19" s="7">
        <v>128282699</v>
      </c>
      <c r="F19" s="8">
        <v>128282699</v>
      </c>
      <c r="G19" s="8">
        <v>49888000</v>
      </c>
      <c r="H19" s="8">
        <v>263794</v>
      </c>
      <c r="I19" s="8">
        <v>1248356</v>
      </c>
      <c r="J19" s="8">
        <v>51400150</v>
      </c>
      <c r="K19" s="8">
        <v>945245</v>
      </c>
      <c r="L19" s="8">
        <v>0</v>
      </c>
      <c r="M19" s="8">
        <v>0</v>
      </c>
      <c r="N19" s="8">
        <v>945245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52345395</v>
      </c>
      <c r="X19" s="8">
        <v>84716490</v>
      </c>
      <c r="Y19" s="8">
        <v>-32371095</v>
      </c>
      <c r="Z19" s="2">
        <v>-38.21</v>
      </c>
      <c r="AA19" s="6">
        <v>128282699</v>
      </c>
    </row>
    <row r="20" spans="1:27" ht="13.5">
      <c r="A20" s="23" t="s">
        <v>47</v>
      </c>
      <c r="B20" s="29"/>
      <c r="C20" s="6">
        <v>393969</v>
      </c>
      <c r="D20" s="6">
        <v>0</v>
      </c>
      <c r="E20" s="7">
        <v>1327228</v>
      </c>
      <c r="F20" s="26">
        <v>1327228</v>
      </c>
      <c r="G20" s="26">
        <v>43289</v>
      </c>
      <c r="H20" s="26">
        <v>23341</v>
      </c>
      <c r="I20" s="26">
        <v>160901</v>
      </c>
      <c r="J20" s="26">
        <v>227531</v>
      </c>
      <c r="K20" s="26">
        <v>35326</v>
      </c>
      <c r="L20" s="26">
        <v>0</v>
      </c>
      <c r="M20" s="26">
        <v>0</v>
      </c>
      <c r="N20" s="26">
        <v>35326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262857</v>
      </c>
      <c r="X20" s="26">
        <v>663612</v>
      </c>
      <c r="Y20" s="26">
        <v>-400755</v>
      </c>
      <c r="Z20" s="27">
        <v>-60.39</v>
      </c>
      <c r="AA20" s="28">
        <v>1327228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80913672</v>
      </c>
      <c r="D22" s="33">
        <f>SUM(D5:D21)</f>
        <v>0</v>
      </c>
      <c r="E22" s="34">
        <f t="shared" si="0"/>
        <v>227291320</v>
      </c>
      <c r="F22" s="35">
        <f t="shared" si="0"/>
        <v>227291320</v>
      </c>
      <c r="G22" s="35">
        <f t="shared" si="0"/>
        <v>56563807</v>
      </c>
      <c r="H22" s="35">
        <f t="shared" si="0"/>
        <v>5408483</v>
      </c>
      <c r="I22" s="35">
        <f t="shared" si="0"/>
        <v>10530947</v>
      </c>
      <c r="J22" s="35">
        <f t="shared" si="0"/>
        <v>72503237</v>
      </c>
      <c r="K22" s="35">
        <f t="shared" si="0"/>
        <v>9990098</v>
      </c>
      <c r="L22" s="35">
        <f t="shared" si="0"/>
        <v>0</v>
      </c>
      <c r="M22" s="35">
        <f t="shared" si="0"/>
        <v>0</v>
      </c>
      <c r="N22" s="35">
        <f t="shared" si="0"/>
        <v>9990098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82493335</v>
      </c>
      <c r="X22" s="35">
        <f t="shared" si="0"/>
        <v>130078146</v>
      </c>
      <c r="Y22" s="35">
        <f t="shared" si="0"/>
        <v>-47584811</v>
      </c>
      <c r="Z22" s="36">
        <f>+IF(X22&lt;&gt;0,+(Y22/X22)*100,0)</f>
        <v>-36.581710658760464</v>
      </c>
      <c r="AA22" s="33">
        <f>SUM(AA5:AA21)</f>
        <v>227291320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6913207</v>
      </c>
      <c r="D25" s="6">
        <v>0</v>
      </c>
      <c r="E25" s="7">
        <v>89102986</v>
      </c>
      <c r="F25" s="8">
        <v>89102986</v>
      </c>
      <c r="G25" s="8">
        <v>6133360</v>
      </c>
      <c r="H25" s="8">
        <v>6197608</v>
      </c>
      <c r="I25" s="8">
        <v>8098549</v>
      </c>
      <c r="J25" s="8">
        <v>20429517</v>
      </c>
      <c r="K25" s="8">
        <v>6598580</v>
      </c>
      <c r="L25" s="8">
        <v>0</v>
      </c>
      <c r="M25" s="8">
        <v>0</v>
      </c>
      <c r="N25" s="8">
        <v>6598580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27028097</v>
      </c>
      <c r="X25" s="8">
        <v>44551494</v>
      </c>
      <c r="Y25" s="8">
        <v>-17523397</v>
      </c>
      <c r="Z25" s="2">
        <v>-39.33</v>
      </c>
      <c r="AA25" s="6">
        <v>89102986</v>
      </c>
    </row>
    <row r="26" spans="1:27" ht="13.5">
      <c r="A26" s="25" t="s">
        <v>52</v>
      </c>
      <c r="B26" s="24"/>
      <c r="C26" s="6">
        <v>9371468</v>
      </c>
      <c r="D26" s="6">
        <v>0</v>
      </c>
      <c r="E26" s="7">
        <v>9863968</v>
      </c>
      <c r="F26" s="8">
        <v>9863968</v>
      </c>
      <c r="G26" s="8">
        <v>549927</v>
      </c>
      <c r="H26" s="8">
        <v>549878</v>
      </c>
      <c r="I26" s="8">
        <v>603048</v>
      </c>
      <c r="J26" s="8">
        <v>1702853</v>
      </c>
      <c r="K26" s="8">
        <v>631944</v>
      </c>
      <c r="L26" s="8">
        <v>0</v>
      </c>
      <c r="M26" s="8">
        <v>0</v>
      </c>
      <c r="N26" s="8">
        <v>631944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2334797</v>
      </c>
      <c r="X26" s="8">
        <v>4931982</v>
      </c>
      <c r="Y26" s="8">
        <v>-2597185</v>
      </c>
      <c r="Z26" s="2">
        <v>-52.66</v>
      </c>
      <c r="AA26" s="6">
        <v>9863968</v>
      </c>
    </row>
    <row r="27" spans="1:27" ht="13.5">
      <c r="A27" s="25" t="s">
        <v>53</v>
      </c>
      <c r="B27" s="24"/>
      <c r="C27" s="6">
        <v>1243056</v>
      </c>
      <c r="D27" s="6">
        <v>0</v>
      </c>
      <c r="E27" s="7">
        <v>15707255</v>
      </c>
      <c r="F27" s="8">
        <v>15707255</v>
      </c>
      <c r="G27" s="8">
        <v>0</v>
      </c>
      <c r="H27" s="8">
        <v>0</v>
      </c>
      <c r="I27" s="8">
        <v>0</v>
      </c>
      <c r="J27" s="8">
        <v>0</v>
      </c>
      <c r="K27" s="8">
        <v>1308938</v>
      </c>
      <c r="L27" s="8">
        <v>0</v>
      </c>
      <c r="M27" s="8">
        <v>0</v>
      </c>
      <c r="N27" s="8">
        <v>1308938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1308938</v>
      </c>
      <c r="X27" s="8">
        <v>7853628</v>
      </c>
      <c r="Y27" s="8">
        <v>-6544690</v>
      </c>
      <c r="Z27" s="2">
        <v>-83.33</v>
      </c>
      <c r="AA27" s="6">
        <v>15707255</v>
      </c>
    </row>
    <row r="28" spans="1:27" ht="13.5">
      <c r="A28" s="25" t="s">
        <v>54</v>
      </c>
      <c r="B28" s="24"/>
      <c r="C28" s="6">
        <v>1008381</v>
      </c>
      <c r="D28" s="6">
        <v>0</v>
      </c>
      <c r="E28" s="7">
        <v>12741900</v>
      </c>
      <c r="F28" s="8">
        <v>12741900</v>
      </c>
      <c r="G28" s="8">
        <v>0</v>
      </c>
      <c r="H28" s="8">
        <v>0</v>
      </c>
      <c r="I28" s="8">
        <v>3185475</v>
      </c>
      <c r="J28" s="8">
        <v>3185475</v>
      </c>
      <c r="K28" s="8">
        <v>1061825</v>
      </c>
      <c r="L28" s="8">
        <v>0</v>
      </c>
      <c r="M28" s="8">
        <v>0</v>
      </c>
      <c r="N28" s="8">
        <v>1061825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4247300</v>
      </c>
      <c r="X28" s="8">
        <v>6370950</v>
      </c>
      <c r="Y28" s="8">
        <v>-2123650</v>
      </c>
      <c r="Z28" s="2">
        <v>-33.33</v>
      </c>
      <c r="AA28" s="6">
        <v>12741900</v>
      </c>
    </row>
    <row r="29" spans="1:27" ht="13.5">
      <c r="A29" s="25" t="s">
        <v>55</v>
      </c>
      <c r="B29" s="24"/>
      <c r="C29" s="6">
        <v>215186</v>
      </c>
      <c r="D29" s="6">
        <v>0</v>
      </c>
      <c r="E29" s="7">
        <v>2660261</v>
      </c>
      <c r="F29" s="8">
        <v>2660261</v>
      </c>
      <c r="G29" s="8">
        <v>137096</v>
      </c>
      <c r="H29" s="8">
        <v>137096</v>
      </c>
      <c r="I29" s="8">
        <v>233937</v>
      </c>
      <c r="J29" s="8">
        <v>508129</v>
      </c>
      <c r="K29" s="8">
        <v>70714</v>
      </c>
      <c r="L29" s="8">
        <v>0</v>
      </c>
      <c r="M29" s="8">
        <v>0</v>
      </c>
      <c r="N29" s="8">
        <v>70714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578843</v>
      </c>
      <c r="X29" s="8">
        <v>1179534</v>
      </c>
      <c r="Y29" s="8">
        <v>-600691</v>
      </c>
      <c r="Z29" s="2">
        <v>-50.93</v>
      </c>
      <c r="AA29" s="6">
        <v>2660261</v>
      </c>
    </row>
    <row r="30" spans="1:27" ht="13.5">
      <c r="A30" s="25" t="s">
        <v>56</v>
      </c>
      <c r="B30" s="24"/>
      <c r="C30" s="6">
        <v>2022778</v>
      </c>
      <c r="D30" s="6">
        <v>0</v>
      </c>
      <c r="E30" s="7">
        <v>28812257</v>
      </c>
      <c r="F30" s="8">
        <v>28812257</v>
      </c>
      <c r="G30" s="8">
        <v>0</v>
      </c>
      <c r="H30" s="8">
        <v>2709216</v>
      </c>
      <c r="I30" s="8">
        <v>0</v>
      </c>
      <c r="J30" s="8">
        <v>2709216</v>
      </c>
      <c r="K30" s="8">
        <v>7532891</v>
      </c>
      <c r="L30" s="8">
        <v>0</v>
      </c>
      <c r="M30" s="8">
        <v>0</v>
      </c>
      <c r="N30" s="8">
        <v>7532891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10242107</v>
      </c>
      <c r="X30" s="8">
        <v>14406126</v>
      </c>
      <c r="Y30" s="8">
        <v>-4164019</v>
      </c>
      <c r="Z30" s="2">
        <v>-28.9</v>
      </c>
      <c r="AA30" s="6">
        <v>28812257</v>
      </c>
    </row>
    <row r="31" spans="1:27" ht="13.5">
      <c r="A31" s="25" t="s">
        <v>57</v>
      </c>
      <c r="B31" s="24"/>
      <c r="C31" s="6">
        <v>832569</v>
      </c>
      <c r="D31" s="6">
        <v>0</v>
      </c>
      <c r="E31" s="7">
        <v>12930147</v>
      </c>
      <c r="F31" s="8">
        <v>12930147</v>
      </c>
      <c r="G31" s="8">
        <v>186637</v>
      </c>
      <c r="H31" s="8">
        <v>371317</v>
      </c>
      <c r="I31" s="8">
        <v>51314</v>
      </c>
      <c r="J31" s="8">
        <v>609268</v>
      </c>
      <c r="K31" s="8">
        <v>299333</v>
      </c>
      <c r="L31" s="8">
        <v>0</v>
      </c>
      <c r="M31" s="8">
        <v>0</v>
      </c>
      <c r="N31" s="8">
        <v>299333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908601</v>
      </c>
      <c r="X31" s="8">
        <v>6465072</v>
      </c>
      <c r="Y31" s="8">
        <v>-5556471</v>
      </c>
      <c r="Z31" s="2">
        <v>-85.95</v>
      </c>
      <c r="AA31" s="6">
        <v>12930147</v>
      </c>
    </row>
    <row r="32" spans="1:27" ht="13.5">
      <c r="A32" s="25" t="s">
        <v>58</v>
      </c>
      <c r="B32" s="24"/>
      <c r="C32" s="6">
        <v>7380988</v>
      </c>
      <c r="D32" s="6">
        <v>0</v>
      </c>
      <c r="E32" s="7">
        <v>21998346</v>
      </c>
      <c r="F32" s="8">
        <v>21998346</v>
      </c>
      <c r="G32" s="8">
        <v>621558</v>
      </c>
      <c r="H32" s="8">
        <v>1120950</v>
      </c>
      <c r="I32" s="8">
        <v>4897697</v>
      </c>
      <c r="J32" s="8">
        <v>6640205</v>
      </c>
      <c r="K32" s="8">
        <v>579764</v>
      </c>
      <c r="L32" s="8">
        <v>0</v>
      </c>
      <c r="M32" s="8">
        <v>0</v>
      </c>
      <c r="N32" s="8">
        <v>579764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7219969</v>
      </c>
      <c r="X32" s="8">
        <v>11048556</v>
      </c>
      <c r="Y32" s="8">
        <v>-3828587</v>
      </c>
      <c r="Z32" s="2">
        <v>-34.65</v>
      </c>
      <c r="AA32" s="6">
        <v>21998346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2543659</v>
      </c>
      <c r="F33" s="8">
        <v>2543659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2543659</v>
      </c>
    </row>
    <row r="34" spans="1:27" ht="13.5">
      <c r="A34" s="25" t="s">
        <v>60</v>
      </c>
      <c r="B34" s="24"/>
      <c r="C34" s="6">
        <v>5783017</v>
      </c>
      <c r="D34" s="6">
        <v>0</v>
      </c>
      <c r="E34" s="7">
        <v>67550909</v>
      </c>
      <c r="F34" s="8">
        <v>67550909</v>
      </c>
      <c r="G34" s="8">
        <v>2737246</v>
      </c>
      <c r="H34" s="8">
        <v>4443658</v>
      </c>
      <c r="I34" s="8">
        <v>9673181</v>
      </c>
      <c r="J34" s="8">
        <v>16854085</v>
      </c>
      <c r="K34" s="8">
        <v>5984658</v>
      </c>
      <c r="L34" s="8">
        <v>0</v>
      </c>
      <c r="M34" s="8">
        <v>0</v>
      </c>
      <c r="N34" s="8">
        <v>5984658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22838743</v>
      </c>
      <c r="X34" s="8">
        <v>27716442</v>
      </c>
      <c r="Y34" s="8">
        <v>-4877699</v>
      </c>
      <c r="Z34" s="2">
        <v>-17.6</v>
      </c>
      <c r="AA34" s="6">
        <v>67550909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34770650</v>
      </c>
      <c r="D36" s="33">
        <f>SUM(D25:D35)</f>
        <v>0</v>
      </c>
      <c r="E36" s="34">
        <f t="shared" si="1"/>
        <v>263911688</v>
      </c>
      <c r="F36" s="35">
        <f t="shared" si="1"/>
        <v>263911688</v>
      </c>
      <c r="G36" s="35">
        <f t="shared" si="1"/>
        <v>10365824</v>
      </c>
      <c r="H36" s="35">
        <f t="shared" si="1"/>
        <v>15529723</v>
      </c>
      <c r="I36" s="35">
        <f t="shared" si="1"/>
        <v>26743201</v>
      </c>
      <c r="J36" s="35">
        <f t="shared" si="1"/>
        <v>52638748</v>
      </c>
      <c r="K36" s="35">
        <f t="shared" si="1"/>
        <v>24068647</v>
      </c>
      <c r="L36" s="35">
        <f t="shared" si="1"/>
        <v>0</v>
      </c>
      <c r="M36" s="35">
        <f t="shared" si="1"/>
        <v>0</v>
      </c>
      <c r="N36" s="35">
        <f t="shared" si="1"/>
        <v>24068647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76707395</v>
      </c>
      <c r="X36" s="35">
        <f t="shared" si="1"/>
        <v>124523784</v>
      </c>
      <c r="Y36" s="35">
        <f t="shared" si="1"/>
        <v>-47816389</v>
      </c>
      <c r="Z36" s="36">
        <f>+IF(X36&lt;&gt;0,+(Y36/X36)*100,0)</f>
        <v>-38.399402478806785</v>
      </c>
      <c r="AA36" s="33">
        <f>SUM(AA25:AA35)</f>
        <v>263911688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46143022</v>
      </c>
      <c r="D38" s="46">
        <f>+D22-D36</f>
        <v>0</v>
      </c>
      <c r="E38" s="47">
        <f t="shared" si="2"/>
        <v>-36620368</v>
      </c>
      <c r="F38" s="48">
        <f t="shared" si="2"/>
        <v>-36620368</v>
      </c>
      <c r="G38" s="48">
        <f t="shared" si="2"/>
        <v>46197983</v>
      </c>
      <c r="H38" s="48">
        <f t="shared" si="2"/>
        <v>-10121240</v>
      </c>
      <c r="I38" s="48">
        <f t="shared" si="2"/>
        <v>-16212254</v>
      </c>
      <c r="J38" s="48">
        <f t="shared" si="2"/>
        <v>19864489</v>
      </c>
      <c r="K38" s="48">
        <f t="shared" si="2"/>
        <v>-14078549</v>
      </c>
      <c r="L38" s="48">
        <f t="shared" si="2"/>
        <v>0</v>
      </c>
      <c r="M38" s="48">
        <f t="shared" si="2"/>
        <v>0</v>
      </c>
      <c r="N38" s="48">
        <f t="shared" si="2"/>
        <v>-14078549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5785940</v>
      </c>
      <c r="X38" s="48">
        <f>IF(F22=F36,0,X22-X36)</f>
        <v>5554362</v>
      </c>
      <c r="Y38" s="48">
        <f t="shared" si="2"/>
        <v>231578</v>
      </c>
      <c r="Z38" s="49">
        <f>+IF(X38&lt;&gt;0,+(Y38/X38)*100,0)</f>
        <v>4.169299732354499</v>
      </c>
      <c r="AA38" s="46">
        <f>+AA22-AA36</f>
        <v>-36620368</v>
      </c>
    </row>
    <row r="39" spans="1:27" ht="13.5">
      <c r="A39" s="23" t="s">
        <v>64</v>
      </c>
      <c r="B39" s="29"/>
      <c r="C39" s="6">
        <v>3000559</v>
      </c>
      <c r="D39" s="6">
        <v>0</v>
      </c>
      <c r="E39" s="7">
        <v>34904300</v>
      </c>
      <c r="F39" s="8">
        <v>34904300</v>
      </c>
      <c r="G39" s="8">
        <v>0</v>
      </c>
      <c r="H39" s="8">
        <v>0</v>
      </c>
      <c r="I39" s="8">
        <v>6579104</v>
      </c>
      <c r="J39" s="8">
        <v>6579104</v>
      </c>
      <c r="K39" s="8">
        <v>2467629</v>
      </c>
      <c r="L39" s="8">
        <v>0</v>
      </c>
      <c r="M39" s="8">
        <v>0</v>
      </c>
      <c r="N39" s="8">
        <v>2467629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9046733</v>
      </c>
      <c r="X39" s="8">
        <v>19497880</v>
      </c>
      <c r="Y39" s="8">
        <v>-10451147</v>
      </c>
      <c r="Z39" s="2">
        <v>-53.6</v>
      </c>
      <c r="AA39" s="6">
        <v>34904300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49143581</v>
      </c>
      <c r="D42" s="55">
        <f>SUM(D38:D41)</f>
        <v>0</v>
      </c>
      <c r="E42" s="56">
        <f t="shared" si="3"/>
        <v>-1716068</v>
      </c>
      <c r="F42" s="57">
        <f t="shared" si="3"/>
        <v>-1716068</v>
      </c>
      <c r="G42" s="57">
        <f t="shared" si="3"/>
        <v>46197983</v>
      </c>
      <c r="H42" s="57">
        <f t="shared" si="3"/>
        <v>-10121240</v>
      </c>
      <c r="I42" s="57">
        <f t="shared" si="3"/>
        <v>-9633150</v>
      </c>
      <c r="J42" s="57">
        <f t="shared" si="3"/>
        <v>26443593</v>
      </c>
      <c r="K42" s="57">
        <f t="shared" si="3"/>
        <v>-11610920</v>
      </c>
      <c r="L42" s="57">
        <f t="shared" si="3"/>
        <v>0</v>
      </c>
      <c r="M42" s="57">
        <f t="shared" si="3"/>
        <v>0</v>
      </c>
      <c r="N42" s="57">
        <f t="shared" si="3"/>
        <v>-11610920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14832673</v>
      </c>
      <c r="X42" s="57">
        <f t="shared" si="3"/>
        <v>25052242</v>
      </c>
      <c r="Y42" s="57">
        <f t="shared" si="3"/>
        <v>-10219569</v>
      </c>
      <c r="Z42" s="58">
        <f>+IF(X42&lt;&gt;0,+(Y42/X42)*100,0)</f>
        <v>-40.793031617689145</v>
      </c>
      <c r="AA42" s="55">
        <f>SUM(AA38:AA41)</f>
        <v>-1716068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49143581</v>
      </c>
      <c r="D44" s="63">
        <f>+D42-D43</f>
        <v>0</v>
      </c>
      <c r="E44" s="64">
        <f t="shared" si="4"/>
        <v>-1716068</v>
      </c>
      <c r="F44" s="65">
        <f t="shared" si="4"/>
        <v>-1716068</v>
      </c>
      <c r="G44" s="65">
        <f t="shared" si="4"/>
        <v>46197983</v>
      </c>
      <c r="H44" s="65">
        <f t="shared" si="4"/>
        <v>-10121240</v>
      </c>
      <c r="I44" s="65">
        <f t="shared" si="4"/>
        <v>-9633150</v>
      </c>
      <c r="J44" s="65">
        <f t="shared" si="4"/>
        <v>26443593</v>
      </c>
      <c r="K44" s="65">
        <f t="shared" si="4"/>
        <v>-11610920</v>
      </c>
      <c r="L44" s="65">
        <f t="shared" si="4"/>
        <v>0</v>
      </c>
      <c r="M44" s="65">
        <f t="shared" si="4"/>
        <v>0</v>
      </c>
      <c r="N44" s="65">
        <f t="shared" si="4"/>
        <v>-11610920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14832673</v>
      </c>
      <c r="X44" s="65">
        <f t="shared" si="4"/>
        <v>25052242</v>
      </c>
      <c r="Y44" s="65">
        <f t="shared" si="4"/>
        <v>-10219569</v>
      </c>
      <c r="Z44" s="66">
        <f>+IF(X44&lt;&gt;0,+(Y44/X44)*100,0)</f>
        <v>-40.793031617689145</v>
      </c>
      <c r="AA44" s="63">
        <f>+AA42-AA43</f>
        <v>-1716068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49143581</v>
      </c>
      <c r="D46" s="55">
        <f>SUM(D44:D45)</f>
        <v>0</v>
      </c>
      <c r="E46" s="56">
        <f t="shared" si="5"/>
        <v>-1716068</v>
      </c>
      <c r="F46" s="57">
        <f t="shared" si="5"/>
        <v>-1716068</v>
      </c>
      <c r="G46" s="57">
        <f t="shared" si="5"/>
        <v>46197983</v>
      </c>
      <c r="H46" s="57">
        <f t="shared" si="5"/>
        <v>-10121240</v>
      </c>
      <c r="I46" s="57">
        <f t="shared" si="5"/>
        <v>-9633150</v>
      </c>
      <c r="J46" s="57">
        <f t="shared" si="5"/>
        <v>26443593</v>
      </c>
      <c r="K46" s="57">
        <f t="shared" si="5"/>
        <v>-11610920</v>
      </c>
      <c r="L46" s="57">
        <f t="shared" si="5"/>
        <v>0</v>
      </c>
      <c r="M46" s="57">
        <f t="shared" si="5"/>
        <v>0</v>
      </c>
      <c r="N46" s="57">
        <f t="shared" si="5"/>
        <v>-11610920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14832673</v>
      </c>
      <c r="X46" s="57">
        <f t="shared" si="5"/>
        <v>25052242</v>
      </c>
      <c r="Y46" s="57">
        <f t="shared" si="5"/>
        <v>-10219569</v>
      </c>
      <c r="Z46" s="58">
        <f>+IF(X46&lt;&gt;0,+(Y46/X46)*100,0)</f>
        <v>-40.793031617689145</v>
      </c>
      <c r="AA46" s="55">
        <f>SUM(AA44:AA45)</f>
        <v>-1716068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49143581</v>
      </c>
      <c r="D48" s="71">
        <f>SUM(D46:D47)</f>
        <v>0</v>
      </c>
      <c r="E48" s="72">
        <f t="shared" si="6"/>
        <v>-1716068</v>
      </c>
      <c r="F48" s="73">
        <f t="shared" si="6"/>
        <v>-1716068</v>
      </c>
      <c r="G48" s="73">
        <f t="shared" si="6"/>
        <v>46197983</v>
      </c>
      <c r="H48" s="74">
        <f t="shared" si="6"/>
        <v>-10121240</v>
      </c>
      <c r="I48" s="74">
        <f t="shared" si="6"/>
        <v>-9633150</v>
      </c>
      <c r="J48" s="74">
        <f t="shared" si="6"/>
        <v>26443593</v>
      </c>
      <c r="K48" s="74">
        <f t="shared" si="6"/>
        <v>-11610920</v>
      </c>
      <c r="L48" s="74">
        <f t="shared" si="6"/>
        <v>0</v>
      </c>
      <c r="M48" s="73">
        <f t="shared" si="6"/>
        <v>0</v>
      </c>
      <c r="N48" s="73">
        <f t="shared" si="6"/>
        <v>-11610920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14832673</v>
      </c>
      <c r="X48" s="74">
        <f t="shared" si="6"/>
        <v>25052242</v>
      </c>
      <c r="Y48" s="74">
        <f t="shared" si="6"/>
        <v>-10219569</v>
      </c>
      <c r="Z48" s="75">
        <f>+IF(X48&lt;&gt;0,+(Y48/X48)*100,0)</f>
        <v>-40.793031617689145</v>
      </c>
      <c r="AA48" s="76">
        <f>SUM(AA46:AA47)</f>
        <v>-1716068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5548890</v>
      </c>
      <c r="D5" s="6">
        <v>0</v>
      </c>
      <c r="E5" s="7">
        <v>4157557</v>
      </c>
      <c r="F5" s="8">
        <v>4157557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2078778</v>
      </c>
      <c r="Y5" s="8">
        <v>-2078778</v>
      </c>
      <c r="Z5" s="2">
        <v>-100</v>
      </c>
      <c r="AA5" s="6">
        <v>4157557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21000</v>
      </c>
      <c r="F10" s="26">
        <v>21000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10698</v>
      </c>
      <c r="Y10" s="26">
        <v>-10698</v>
      </c>
      <c r="Z10" s="27">
        <v>-100</v>
      </c>
      <c r="AA10" s="28">
        <v>21000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128400</v>
      </c>
      <c r="F12" s="8">
        <v>128400</v>
      </c>
      <c r="G12" s="8">
        <v>11100</v>
      </c>
      <c r="H12" s="8">
        <v>5478</v>
      </c>
      <c r="I12" s="8">
        <v>46087</v>
      </c>
      <c r="J12" s="8">
        <v>62665</v>
      </c>
      <c r="K12" s="8">
        <v>4609</v>
      </c>
      <c r="L12" s="8">
        <v>1043</v>
      </c>
      <c r="M12" s="8">
        <v>12157</v>
      </c>
      <c r="N12" s="8">
        <v>17809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80474</v>
      </c>
      <c r="X12" s="8">
        <v>64200</v>
      </c>
      <c r="Y12" s="8">
        <v>16274</v>
      </c>
      <c r="Z12" s="2">
        <v>25.35</v>
      </c>
      <c r="AA12" s="6">
        <v>128400</v>
      </c>
    </row>
    <row r="13" spans="1:27" ht="13.5">
      <c r="A13" s="23" t="s">
        <v>40</v>
      </c>
      <c r="B13" s="29"/>
      <c r="C13" s="6">
        <v>12509546</v>
      </c>
      <c r="D13" s="6">
        <v>0</v>
      </c>
      <c r="E13" s="7">
        <v>12765566</v>
      </c>
      <c r="F13" s="8">
        <v>12765566</v>
      </c>
      <c r="G13" s="8">
        <v>0</v>
      </c>
      <c r="H13" s="8">
        <v>0</v>
      </c>
      <c r="I13" s="8">
        <v>0</v>
      </c>
      <c r="J13" s="8">
        <v>0</v>
      </c>
      <c r="K13" s="8">
        <v>968688</v>
      </c>
      <c r="L13" s="8">
        <v>1062546</v>
      </c>
      <c r="M13" s="8">
        <v>934459</v>
      </c>
      <c r="N13" s="8">
        <v>2965693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2965693</v>
      </c>
      <c r="X13" s="8">
        <v>6382782</v>
      </c>
      <c r="Y13" s="8">
        <v>-3417089</v>
      </c>
      <c r="Z13" s="2">
        <v>-53.54</v>
      </c>
      <c r="AA13" s="6">
        <v>12765566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895285</v>
      </c>
      <c r="H14" s="8">
        <v>1096204</v>
      </c>
      <c r="I14" s="8">
        <v>1063173</v>
      </c>
      <c r="J14" s="8">
        <v>3054662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3054662</v>
      </c>
      <c r="X14" s="8"/>
      <c r="Y14" s="8">
        <v>3054662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1217</v>
      </c>
      <c r="J16" s="8">
        <v>1217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1217</v>
      </c>
      <c r="X16" s="8"/>
      <c r="Y16" s="8">
        <v>1217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5350</v>
      </c>
      <c r="F17" s="8">
        <v>5350</v>
      </c>
      <c r="G17" s="8">
        <v>1015</v>
      </c>
      <c r="H17" s="8">
        <v>2696</v>
      </c>
      <c r="I17" s="8">
        <v>0</v>
      </c>
      <c r="J17" s="8">
        <v>3711</v>
      </c>
      <c r="K17" s="8">
        <v>1478</v>
      </c>
      <c r="L17" s="8">
        <v>870</v>
      </c>
      <c r="M17" s="8">
        <v>609</v>
      </c>
      <c r="N17" s="8">
        <v>2957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6668</v>
      </c>
      <c r="X17" s="8">
        <v>2676</v>
      </c>
      <c r="Y17" s="8">
        <v>3992</v>
      </c>
      <c r="Z17" s="2">
        <v>149.18</v>
      </c>
      <c r="AA17" s="6">
        <v>5350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132619494</v>
      </c>
      <c r="D19" s="6">
        <v>0</v>
      </c>
      <c r="E19" s="7">
        <v>138930000</v>
      </c>
      <c r="F19" s="8">
        <v>138930000</v>
      </c>
      <c r="G19" s="8">
        <v>50397495</v>
      </c>
      <c r="H19" s="8">
        <v>1957896</v>
      </c>
      <c r="I19" s="8">
        <v>263849</v>
      </c>
      <c r="J19" s="8">
        <v>52619240</v>
      </c>
      <c r="K19" s="8">
        <v>211444</v>
      </c>
      <c r="L19" s="8">
        <v>0</v>
      </c>
      <c r="M19" s="8">
        <v>43411745</v>
      </c>
      <c r="N19" s="8">
        <v>43623189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96242429</v>
      </c>
      <c r="X19" s="8">
        <v>130566000</v>
      </c>
      <c r="Y19" s="8">
        <v>-34323571</v>
      </c>
      <c r="Z19" s="2">
        <v>-26.29</v>
      </c>
      <c r="AA19" s="6">
        <v>138930000</v>
      </c>
    </row>
    <row r="20" spans="1:27" ht="13.5">
      <c r="A20" s="23" t="s">
        <v>47</v>
      </c>
      <c r="B20" s="29"/>
      <c r="C20" s="6">
        <v>698861</v>
      </c>
      <c r="D20" s="6">
        <v>0</v>
      </c>
      <c r="E20" s="7">
        <v>375000</v>
      </c>
      <c r="F20" s="26">
        <v>375000</v>
      </c>
      <c r="G20" s="26">
        <v>5087</v>
      </c>
      <c r="H20" s="26">
        <v>25984</v>
      </c>
      <c r="I20" s="26">
        <v>28353</v>
      </c>
      <c r="J20" s="26">
        <v>59424</v>
      </c>
      <c r="K20" s="26">
        <v>754659</v>
      </c>
      <c r="L20" s="26">
        <v>60482</v>
      </c>
      <c r="M20" s="26">
        <v>16306</v>
      </c>
      <c r="N20" s="26">
        <v>831447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890871</v>
      </c>
      <c r="X20" s="26">
        <v>187350</v>
      </c>
      <c r="Y20" s="26">
        <v>703521</v>
      </c>
      <c r="Z20" s="27">
        <v>375.51</v>
      </c>
      <c r="AA20" s="28">
        <v>375000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98192</v>
      </c>
      <c r="I21" s="30">
        <v>63244</v>
      </c>
      <c r="J21" s="8">
        <v>161436</v>
      </c>
      <c r="K21" s="8">
        <v>14603</v>
      </c>
      <c r="L21" s="8">
        <v>0</v>
      </c>
      <c r="M21" s="8">
        <v>0</v>
      </c>
      <c r="N21" s="8">
        <v>14603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176039</v>
      </c>
      <c r="X21" s="8"/>
      <c r="Y21" s="8">
        <v>176039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151376791</v>
      </c>
      <c r="D22" s="33">
        <f>SUM(D5:D21)</f>
        <v>0</v>
      </c>
      <c r="E22" s="34">
        <f t="shared" si="0"/>
        <v>156382873</v>
      </c>
      <c r="F22" s="35">
        <f t="shared" si="0"/>
        <v>156382873</v>
      </c>
      <c r="G22" s="35">
        <f t="shared" si="0"/>
        <v>51309982</v>
      </c>
      <c r="H22" s="35">
        <f t="shared" si="0"/>
        <v>3186450</v>
      </c>
      <c r="I22" s="35">
        <f t="shared" si="0"/>
        <v>1465923</v>
      </c>
      <c r="J22" s="35">
        <f t="shared" si="0"/>
        <v>55962355</v>
      </c>
      <c r="K22" s="35">
        <f t="shared" si="0"/>
        <v>1955481</v>
      </c>
      <c r="L22" s="35">
        <f t="shared" si="0"/>
        <v>1124941</v>
      </c>
      <c r="M22" s="35">
        <f t="shared" si="0"/>
        <v>44375276</v>
      </c>
      <c r="N22" s="35">
        <f t="shared" si="0"/>
        <v>47455698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103418053</v>
      </c>
      <c r="X22" s="35">
        <f t="shared" si="0"/>
        <v>139292484</v>
      </c>
      <c r="Y22" s="35">
        <f t="shared" si="0"/>
        <v>-35874431</v>
      </c>
      <c r="Z22" s="36">
        <f>+IF(X22&lt;&gt;0,+(Y22/X22)*100,0)</f>
        <v>-25.754749983495163</v>
      </c>
      <c r="AA22" s="33">
        <f>SUM(AA5:AA21)</f>
        <v>156382873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47703292</v>
      </c>
      <c r="D25" s="6">
        <v>0</v>
      </c>
      <c r="E25" s="7">
        <v>58168000</v>
      </c>
      <c r="F25" s="8">
        <v>58168000</v>
      </c>
      <c r="G25" s="8">
        <v>3588000</v>
      </c>
      <c r="H25" s="8">
        <v>3332503</v>
      </c>
      <c r="I25" s="8">
        <v>3735637</v>
      </c>
      <c r="J25" s="8">
        <v>10656140</v>
      </c>
      <c r="K25" s="8">
        <v>4055845</v>
      </c>
      <c r="L25" s="8">
        <v>6133919</v>
      </c>
      <c r="M25" s="8">
        <v>4228615</v>
      </c>
      <c r="N25" s="8">
        <v>14418379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25074519</v>
      </c>
      <c r="X25" s="8">
        <v>29084173</v>
      </c>
      <c r="Y25" s="8">
        <v>-4009654</v>
      </c>
      <c r="Z25" s="2">
        <v>-13.79</v>
      </c>
      <c r="AA25" s="6">
        <v>58168000</v>
      </c>
    </row>
    <row r="26" spans="1:27" ht="13.5">
      <c r="A26" s="25" t="s">
        <v>52</v>
      </c>
      <c r="B26" s="24"/>
      <c r="C26" s="6">
        <v>15847623</v>
      </c>
      <c r="D26" s="6">
        <v>0</v>
      </c>
      <c r="E26" s="7">
        <v>16478000</v>
      </c>
      <c r="F26" s="8">
        <v>16478000</v>
      </c>
      <c r="G26" s="8">
        <v>1351000</v>
      </c>
      <c r="H26" s="8">
        <v>1282902</v>
      </c>
      <c r="I26" s="8">
        <v>1387548</v>
      </c>
      <c r="J26" s="8">
        <v>4021450</v>
      </c>
      <c r="K26" s="8">
        <v>1287962</v>
      </c>
      <c r="L26" s="8">
        <v>1332248</v>
      </c>
      <c r="M26" s="8">
        <v>1264931</v>
      </c>
      <c r="N26" s="8">
        <v>3885141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7906591</v>
      </c>
      <c r="X26" s="8">
        <v>8239074</v>
      </c>
      <c r="Y26" s="8">
        <v>-332483</v>
      </c>
      <c r="Z26" s="2">
        <v>-4.04</v>
      </c>
      <c r="AA26" s="6">
        <v>16478000</v>
      </c>
    </row>
    <row r="27" spans="1:27" ht="13.5">
      <c r="A27" s="25" t="s">
        <v>53</v>
      </c>
      <c r="B27" s="24"/>
      <c r="C27" s="6">
        <v>456146</v>
      </c>
      <c r="D27" s="6">
        <v>0</v>
      </c>
      <c r="E27" s="7">
        <v>500000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250002</v>
      </c>
      <c r="Y27" s="8">
        <v>-250002</v>
      </c>
      <c r="Z27" s="2">
        <v>-100</v>
      </c>
      <c r="AA27" s="6">
        <v>500000</v>
      </c>
    </row>
    <row r="28" spans="1:27" ht="13.5">
      <c r="A28" s="25" t="s">
        <v>54</v>
      </c>
      <c r="B28" s="24"/>
      <c r="C28" s="6">
        <v>24662058</v>
      </c>
      <c r="D28" s="6">
        <v>0</v>
      </c>
      <c r="E28" s="7">
        <v>35000000</v>
      </c>
      <c r="F28" s="8">
        <v>35000000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18124998</v>
      </c>
      <c r="Y28" s="8">
        <v>-18124998</v>
      </c>
      <c r="Z28" s="2">
        <v>-100</v>
      </c>
      <c r="AA28" s="6">
        <v>35000000</v>
      </c>
    </row>
    <row r="29" spans="1:27" ht="13.5">
      <c r="A29" s="25" t="s">
        <v>55</v>
      </c>
      <c r="B29" s="24"/>
      <c r="C29" s="6">
        <v>95000</v>
      </c>
      <c r="D29" s="6">
        <v>0</v>
      </c>
      <c r="E29" s="7">
        <v>30000</v>
      </c>
      <c r="F29" s="8">
        <v>30000</v>
      </c>
      <c r="G29" s="8">
        <v>11596</v>
      </c>
      <c r="H29" s="8">
        <v>4981</v>
      </c>
      <c r="I29" s="8">
        <v>9017</v>
      </c>
      <c r="J29" s="8">
        <v>25594</v>
      </c>
      <c r="K29" s="8">
        <v>8500</v>
      </c>
      <c r="L29" s="8">
        <v>0</v>
      </c>
      <c r="M29" s="8">
        <v>7016</v>
      </c>
      <c r="N29" s="8">
        <v>15516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41110</v>
      </c>
      <c r="X29" s="8">
        <v>15000</v>
      </c>
      <c r="Y29" s="8">
        <v>26110</v>
      </c>
      <c r="Z29" s="2">
        <v>174.07</v>
      </c>
      <c r="AA29" s="6">
        <v>30000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1530000</v>
      </c>
      <c r="F31" s="8">
        <v>1530000</v>
      </c>
      <c r="G31" s="8">
        <v>0</v>
      </c>
      <c r="H31" s="8">
        <v>4950</v>
      </c>
      <c r="I31" s="8">
        <v>0</v>
      </c>
      <c r="J31" s="8">
        <v>4950</v>
      </c>
      <c r="K31" s="8">
        <v>1598</v>
      </c>
      <c r="L31" s="8">
        <v>76116</v>
      </c>
      <c r="M31" s="8">
        <v>20000</v>
      </c>
      <c r="N31" s="8">
        <v>97714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102664</v>
      </c>
      <c r="X31" s="8">
        <v>765000</v>
      </c>
      <c r="Y31" s="8">
        <v>-662336</v>
      </c>
      <c r="Z31" s="2">
        <v>-86.58</v>
      </c>
      <c r="AA31" s="6">
        <v>1530000</v>
      </c>
    </row>
    <row r="32" spans="1:27" ht="13.5">
      <c r="A32" s="25" t="s">
        <v>58</v>
      </c>
      <c r="B32" s="24"/>
      <c r="C32" s="6">
        <v>16856901</v>
      </c>
      <c r="D32" s="6">
        <v>0</v>
      </c>
      <c r="E32" s="7">
        <v>3933000</v>
      </c>
      <c r="F32" s="8">
        <v>3933000</v>
      </c>
      <c r="G32" s="8">
        <v>385831</v>
      </c>
      <c r="H32" s="8">
        <v>3158682</v>
      </c>
      <c r="I32" s="8">
        <v>1600448</v>
      </c>
      <c r="J32" s="8">
        <v>5144961</v>
      </c>
      <c r="K32" s="8">
        <v>2087786</v>
      </c>
      <c r="L32" s="8">
        <v>3026685</v>
      </c>
      <c r="M32" s="8">
        <v>2540941</v>
      </c>
      <c r="N32" s="8">
        <v>7655412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12800373</v>
      </c>
      <c r="X32" s="8">
        <v>12020202</v>
      </c>
      <c r="Y32" s="8">
        <v>780171</v>
      </c>
      <c r="Z32" s="2">
        <v>6.49</v>
      </c>
      <c r="AA32" s="6">
        <v>3933000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4330000</v>
      </c>
      <c r="F33" s="8">
        <v>4330000</v>
      </c>
      <c r="G33" s="8">
        <v>0</v>
      </c>
      <c r="H33" s="8">
        <v>150099</v>
      </c>
      <c r="I33" s="8">
        <v>640823</v>
      </c>
      <c r="J33" s="8">
        <v>790922</v>
      </c>
      <c r="K33" s="8">
        <v>378216</v>
      </c>
      <c r="L33" s="8">
        <v>553948</v>
      </c>
      <c r="M33" s="8">
        <v>611822</v>
      </c>
      <c r="N33" s="8">
        <v>1543986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2334908</v>
      </c>
      <c r="X33" s="8">
        <v>69637260</v>
      </c>
      <c r="Y33" s="8">
        <v>-67302352</v>
      </c>
      <c r="Z33" s="2">
        <v>-96.65</v>
      </c>
      <c r="AA33" s="6">
        <v>4330000</v>
      </c>
    </row>
    <row r="34" spans="1:27" ht="13.5">
      <c r="A34" s="25" t="s">
        <v>60</v>
      </c>
      <c r="B34" s="24"/>
      <c r="C34" s="6">
        <v>42569763</v>
      </c>
      <c r="D34" s="6">
        <v>0</v>
      </c>
      <c r="E34" s="7">
        <v>70286000</v>
      </c>
      <c r="F34" s="8">
        <v>70286000</v>
      </c>
      <c r="G34" s="8">
        <v>308966</v>
      </c>
      <c r="H34" s="8">
        <v>3089478</v>
      </c>
      <c r="I34" s="8">
        <v>985150</v>
      </c>
      <c r="J34" s="8">
        <v>4383594</v>
      </c>
      <c r="K34" s="8">
        <v>1109973</v>
      </c>
      <c r="L34" s="8">
        <v>4075087</v>
      </c>
      <c r="M34" s="8">
        <v>1152398</v>
      </c>
      <c r="N34" s="8">
        <v>6337458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10721052</v>
      </c>
      <c r="X34" s="8">
        <v>15973481</v>
      </c>
      <c r="Y34" s="8">
        <v>-5252429</v>
      </c>
      <c r="Z34" s="2">
        <v>-32.88</v>
      </c>
      <c r="AA34" s="6">
        <v>70286000</v>
      </c>
    </row>
    <row r="35" spans="1:27" ht="13.5">
      <c r="A35" s="23" t="s">
        <v>61</v>
      </c>
      <c r="B35" s="29"/>
      <c r="C35" s="6">
        <v>411601</v>
      </c>
      <c r="D35" s="6">
        <v>0</v>
      </c>
      <c r="E35" s="7">
        <v>0</v>
      </c>
      <c r="F35" s="8">
        <v>0</v>
      </c>
      <c r="G35" s="8">
        <v>0</v>
      </c>
      <c r="H35" s="8">
        <v>31555</v>
      </c>
      <c r="I35" s="8">
        <v>7066</v>
      </c>
      <c r="J35" s="8">
        <v>38621</v>
      </c>
      <c r="K35" s="8">
        <v>1174</v>
      </c>
      <c r="L35" s="8">
        <v>0</v>
      </c>
      <c r="M35" s="8">
        <v>19463</v>
      </c>
      <c r="N35" s="8">
        <v>20637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59258</v>
      </c>
      <c r="X35" s="8"/>
      <c r="Y35" s="8">
        <v>59258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148602384</v>
      </c>
      <c r="D36" s="33">
        <f>SUM(D25:D35)</f>
        <v>0</v>
      </c>
      <c r="E36" s="34">
        <f t="shared" si="1"/>
        <v>190255000</v>
      </c>
      <c r="F36" s="35">
        <f t="shared" si="1"/>
        <v>190255000</v>
      </c>
      <c r="G36" s="35">
        <f t="shared" si="1"/>
        <v>5645393</v>
      </c>
      <c r="H36" s="35">
        <f t="shared" si="1"/>
        <v>11055150</v>
      </c>
      <c r="I36" s="35">
        <f t="shared" si="1"/>
        <v>8365689</v>
      </c>
      <c r="J36" s="35">
        <f t="shared" si="1"/>
        <v>25066232</v>
      </c>
      <c r="K36" s="35">
        <f t="shared" si="1"/>
        <v>8931054</v>
      </c>
      <c r="L36" s="35">
        <f t="shared" si="1"/>
        <v>15198003</v>
      </c>
      <c r="M36" s="35">
        <f t="shared" si="1"/>
        <v>9845186</v>
      </c>
      <c r="N36" s="35">
        <f t="shared" si="1"/>
        <v>33974243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59040475</v>
      </c>
      <c r="X36" s="35">
        <f t="shared" si="1"/>
        <v>154109190</v>
      </c>
      <c r="Y36" s="35">
        <f t="shared" si="1"/>
        <v>-95068715</v>
      </c>
      <c r="Z36" s="36">
        <f>+IF(X36&lt;&gt;0,+(Y36/X36)*100,0)</f>
        <v>-61.68919257832709</v>
      </c>
      <c r="AA36" s="33">
        <f>SUM(AA25:AA35)</f>
        <v>190255000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2774407</v>
      </c>
      <c r="D38" s="46">
        <f>+D22-D36</f>
        <v>0</v>
      </c>
      <c r="E38" s="47">
        <f t="shared" si="2"/>
        <v>-33872127</v>
      </c>
      <c r="F38" s="48">
        <f t="shared" si="2"/>
        <v>-33872127</v>
      </c>
      <c r="G38" s="48">
        <f t="shared" si="2"/>
        <v>45664589</v>
      </c>
      <c r="H38" s="48">
        <f t="shared" si="2"/>
        <v>-7868700</v>
      </c>
      <c r="I38" s="48">
        <f t="shared" si="2"/>
        <v>-6899766</v>
      </c>
      <c r="J38" s="48">
        <f t="shared" si="2"/>
        <v>30896123</v>
      </c>
      <c r="K38" s="48">
        <f t="shared" si="2"/>
        <v>-6975573</v>
      </c>
      <c r="L38" s="48">
        <f t="shared" si="2"/>
        <v>-14073062</v>
      </c>
      <c r="M38" s="48">
        <f t="shared" si="2"/>
        <v>34530090</v>
      </c>
      <c r="N38" s="48">
        <f t="shared" si="2"/>
        <v>13481455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44377578</v>
      </c>
      <c r="X38" s="48">
        <f>IF(F22=F36,0,X22-X36)</f>
        <v>-14816706</v>
      </c>
      <c r="Y38" s="48">
        <f t="shared" si="2"/>
        <v>59194284</v>
      </c>
      <c r="Z38" s="49">
        <f>+IF(X38&lt;&gt;0,+(Y38/X38)*100,0)</f>
        <v>-399.5104174976544</v>
      </c>
      <c r="AA38" s="46">
        <f>+AA22-AA36</f>
        <v>-33872127</v>
      </c>
    </row>
    <row r="39" spans="1:27" ht="13.5">
      <c r="A39" s="23" t="s">
        <v>64</v>
      </c>
      <c r="B39" s="29"/>
      <c r="C39" s="6">
        <v>35025693</v>
      </c>
      <c r="D39" s="6">
        <v>0</v>
      </c>
      <c r="E39" s="7">
        <v>33442000</v>
      </c>
      <c r="F39" s="8">
        <v>33442000</v>
      </c>
      <c r="G39" s="8">
        <v>145120</v>
      </c>
      <c r="H39" s="8">
        <v>4770742</v>
      </c>
      <c r="I39" s="8">
        <v>1321800</v>
      </c>
      <c r="J39" s="8">
        <v>6237662</v>
      </c>
      <c r="K39" s="8">
        <v>908655</v>
      </c>
      <c r="L39" s="8">
        <v>0</v>
      </c>
      <c r="M39" s="8">
        <v>6493844</v>
      </c>
      <c r="N39" s="8">
        <v>7402499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13640161</v>
      </c>
      <c r="X39" s="8">
        <v>16721000</v>
      </c>
      <c r="Y39" s="8">
        <v>-3080839</v>
      </c>
      <c r="Z39" s="2">
        <v>-18.42</v>
      </c>
      <c r="AA39" s="6">
        <v>33442000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37800100</v>
      </c>
      <c r="D42" s="55">
        <f>SUM(D38:D41)</f>
        <v>0</v>
      </c>
      <c r="E42" s="56">
        <f t="shared" si="3"/>
        <v>-430127</v>
      </c>
      <c r="F42" s="57">
        <f t="shared" si="3"/>
        <v>-430127</v>
      </c>
      <c r="G42" s="57">
        <f t="shared" si="3"/>
        <v>45809709</v>
      </c>
      <c r="H42" s="57">
        <f t="shared" si="3"/>
        <v>-3097958</v>
      </c>
      <c r="I42" s="57">
        <f t="shared" si="3"/>
        <v>-5577966</v>
      </c>
      <c r="J42" s="57">
        <f t="shared" si="3"/>
        <v>37133785</v>
      </c>
      <c r="K42" s="57">
        <f t="shared" si="3"/>
        <v>-6066918</v>
      </c>
      <c r="L42" s="57">
        <f t="shared" si="3"/>
        <v>-14073062</v>
      </c>
      <c r="M42" s="57">
        <f t="shared" si="3"/>
        <v>41023934</v>
      </c>
      <c r="N42" s="57">
        <f t="shared" si="3"/>
        <v>20883954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58017739</v>
      </c>
      <c r="X42" s="57">
        <f t="shared" si="3"/>
        <v>1904294</v>
      </c>
      <c r="Y42" s="57">
        <f t="shared" si="3"/>
        <v>56113445</v>
      </c>
      <c r="Z42" s="58">
        <f>+IF(X42&lt;&gt;0,+(Y42/X42)*100,0)</f>
        <v>2946.6797143718354</v>
      </c>
      <c r="AA42" s="55">
        <f>SUM(AA38:AA41)</f>
        <v>-430127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37800100</v>
      </c>
      <c r="D44" s="63">
        <f>+D42-D43</f>
        <v>0</v>
      </c>
      <c r="E44" s="64">
        <f t="shared" si="4"/>
        <v>-430127</v>
      </c>
      <c r="F44" s="65">
        <f t="shared" si="4"/>
        <v>-430127</v>
      </c>
      <c r="G44" s="65">
        <f t="shared" si="4"/>
        <v>45809709</v>
      </c>
      <c r="H44" s="65">
        <f t="shared" si="4"/>
        <v>-3097958</v>
      </c>
      <c r="I44" s="65">
        <f t="shared" si="4"/>
        <v>-5577966</v>
      </c>
      <c r="J44" s="65">
        <f t="shared" si="4"/>
        <v>37133785</v>
      </c>
      <c r="K44" s="65">
        <f t="shared" si="4"/>
        <v>-6066918</v>
      </c>
      <c r="L44" s="65">
        <f t="shared" si="4"/>
        <v>-14073062</v>
      </c>
      <c r="M44" s="65">
        <f t="shared" si="4"/>
        <v>41023934</v>
      </c>
      <c r="N44" s="65">
        <f t="shared" si="4"/>
        <v>20883954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58017739</v>
      </c>
      <c r="X44" s="65">
        <f t="shared" si="4"/>
        <v>1904294</v>
      </c>
      <c r="Y44" s="65">
        <f t="shared" si="4"/>
        <v>56113445</v>
      </c>
      <c r="Z44" s="66">
        <f>+IF(X44&lt;&gt;0,+(Y44/X44)*100,0)</f>
        <v>2946.6797143718354</v>
      </c>
      <c r="AA44" s="63">
        <f>+AA42-AA43</f>
        <v>-430127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37800100</v>
      </c>
      <c r="D46" s="55">
        <f>SUM(D44:D45)</f>
        <v>0</v>
      </c>
      <c r="E46" s="56">
        <f t="shared" si="5"/>
        <v>-430127</v>
      </c>
      <c r="F46" s="57">
        <f t="shared" si="5"/>
        <v>-430127</v>
      </c>
      <c r="G46" s="57">
        <f t="shared" si="5"/>
        <v>45809709</v>
      </c>
      <c r="H46" s="57">
        <f t="shared" si="5"/>
        <v>-3097958</v>
      </c>
      <c r="I46" s="57">
        <f t="shared" si="5"/>
        <v>-5577966</v>
      </c>
      <c r="J46" s="57">
        <f t="shared" si="5"/>
        <v>37133785</v>
      </c>
      <c r="K46" s="57">
        <f t="shared" si="5"/>
        <v>-6066918</v>
      </c>
      <c r="L46" s="57">
        <f t="shared" si="5"/>
        <v>-14073062</v>
      </c>
      <c r="M46" s="57">
        <f t="shared" si="5"/>
        <v>41023934</v>
      </c>
      <c r="N46" s="57">
        <f t="shared" si="5"/>
        <v>20883954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58017739</v>
      </c>
      <c r="X46" s="57">
        <f t="shared" si="5"/>
        <v>1904294</v>
      </c>
      <c r="Y46" s="57">
        <f t="shared" si="5"/>
        <v>56113445</v>
      </c>
      <c r="Z46" s="58">
        <f>+IF(X46&lt;&gt;0,+(Y46/X46)*100,0)</f>
        <v>2946.6797143718354</v>
      </c>
      <c r="AA46" s="55">
        <f>SUM(AA44:AA45)</f>
        <v>-430127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37800100</v>
      </c>
      <c r="D48" s="71">
        <f>SUM(D46:D47)</f>
        <v>0</v>
      </c>
      <c r="E48" s="72">
        <f t="shared" si="6"/>
        <v>-430127</v>
      </c>
      <c r="F48" s="73">
        <f t="shared" si="6"/>
        <v>-430127</v>
      </c>
      <c r="G48" s="73">
        <f t="shared" si="6"/>
        <v>45809709</v>
      </c>
      <c r="H48" s="74">
        <f t="shared" si="6"/>
        <v>-3097958</v>
      </c>
      <c r="I48" s="74">
        <f t="shared" si="6"/>
        <v>-5577966</v>
      </c>
      <c r="J48" s="74">
        <f t="shared" si="6"/>
        <v>37133785</v>
      </c>
      <c r="K48" s="74">
        <f t="shared" si="6"/>
        <v>-6066918</v>
      </c>
      <c r="L48" s="74">
        <f t="shared" si="6"/>
        <v>-14073062</v>
      </c>
      <c r="M48" s="73">
        <f t="shared" si="6"/>
        <v>41023934</v>
      </c>
      <c r="N48" s="73">
        <f t="shared" si="6"/>
        <v>20883954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58017739</v>
      </c>
      <c r="X48" s="74">
        <f t="shared" si="6"/>
        <v>1904294</v>
      </c>
      <c r="Y48" s="74">
        <f t="shared" si="6"/>
        <v>56113445</v>
      </c>
      <c r="Z48" s="75">
        <f>+IF(X48&lt;&gt;0,+(Y48/X48)*100,0)</f>
        <v>2946.6797143718354</v>
      </c>
      <c r="AA48" s="76">
        <f>SUM(AA46:AA47)</f>
        <v>-430127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70448181</v>
      </c>
      <c r="D5" s="6">
        <v>0</v>
      </c>
      <c r="E5" s="7">
        <v>71973580</v>
      </c>
      <c r="F5" s="8">
        <v>71973580</v>
      </c>
      <c r="G5" s="8">
        <v>5895536</v>
      </c>
      <c r="H5" s="8">
        <v>5892326</v>
      </c>
      <c r="I5" s="8">
        <v>6288195</v>
      </c>
      <c r="J5" s="8">
        <v>18076057</v>
      </c>
      <c r="K5" s="8">
        <v>5767592</v>
      </c>
      <c r="L5" s="8">
        <v>5817847</v>
      </c>
      <c r="M5" s="8">
        <v>5953292</v>
      </c>
      <c r="N5" s="8">
        <v>17538731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35614788</v>
      </c>
      <c r="X5" s="8">
        <v>35986788</v>
      </c>
      <c r="Y5" s="8">
        <v>-372000</v>
      </c>
      <c r="Z5" s="2">
        <v>-1.03</v>
      </c>
      <c r="AA5" s="6">
        <v>71973580</v>
      </c>
    </row>
    <row r="6" spans="1:27" ht="13.5">
      <c r="A6" s="23" t="s">
        <v>33</v>
      </c>
      <c r="B6" s="24"/>
      <c r="C6" s="6">
        <v>3286106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186291429</v>
      </c>
      <c r="D7" s="6">
        <v>0</v>
      </c>
      <c r="E7" s="7">
        <v>182487000</v>
      </c>
      <c r="F7" s="8">
        <v>182487000</v>
      </c>
      <c r="G7" s="8">
        <v>953828</v>
      </c>
      <c r="H7" s="8">
        <v>14552048</v>
      </c>
      <c r="I7" s="8">
        <v>8205775</v>
      </c>
      <c r="J7" s="8">
        <v>23711651</v>
      </c>
      <c r="K7" s="8">
        <v>14436590</v>
      </c>
      <c r="L7" s="8">
        <v>16253792</v>
      </c>
      <c r="M7" s="8">
        <v>29605804</v>
      </c>
      <c r="N7" s="8">
        <v>60296186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84007837</v>
      </c>
      <c r="X7" s="8">
        <v>89459502</v>
      </c>
      <c r="Y7" s="8">
        <v>-5451665</v>
      </c>
      <c r="Z7" s="2">
        <v>-6.09</v>
      </c>
      <c r="AA7" s="6">
        <v>182487000</v>
      </c>
    </row>
    <row r="8" spans="1:27" ht="13.5">
      <c r="A8" s="25" t="s">
        <v>35</v>
      </c>
      <c r="B8" s="24"/>
      <c r="C8" s="6">
        <v>32785468</v>
      </c>
      <c r="D8" s="6">
        <v>0</v>
      </c>
      <c r="E8" s="7">
        <v>39102000</v>
      </c>
      <c r="F8" s="8">
        <v>39102000</v>
      </c>
      <c r="G8" s="8">
        <v>2735990</v>
      </c>
      <c r="H8" s="8">
        <v>3007094</v>
      </c>
      <c r="I8" s="8">
        <v>2950765</v>
      </c>
      <c r="J8" s="8">
        <v>8693849</v>
      </c>
      <c r="K8" s="8">
        <v>2481397</v>
      </c>
      <c r="L8" s="8">
        <v>2923444</v>
      </c>
      <c r="M8" s="8">
        <v>2486734</v>
      </c>
      <c r="N8" s="8">
        <v>7891575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16585424</v>
      </c>
      <c r="X8" s="8">
        <v>18469500</v>
      </c>
      <c r="Y8" s="8">
        <v>-1884076</v>
      </c>
      <c r="Z8" s="2">
        <v>-10.2</v>
      </c>
      <c r="AA8" s="6">
        <v>39102000</v>
      </c>
    </row>
    <row r="9" spans="1:27" ht="13.5">
      <c r="A9" s="25" t="s">
        <v>36</v>
      </c>
      <c r="B9" s="24"/>
      <c r="C9" s="6">
        <v>18671384</v>
      </c>
      <c r="D9" s="6">
        <v>0</v>
      </c>
      <c r="E9" s="7">
        <v>19565180</v>
      </c>
      <c r="F9" s="8">
        <v>19565180</v>
      </c>
      <c r="G9" s="8">
        <v>2272867</v>
      </c>
      <c r="H9" s="8">
        <v>2239890</v>
      </c>
      <c r="I9" s="8">
        <v>2272302</v>
      </c>
      <c r="J9" s="8">
        <v>6785059</v>
      </c>
      <c r="K9" s="8">
        <v>2281858</v>
      </c>
      <c r="L9" s="8">
        <v>2210872</v>
      </c>
      <c r="M9" s="8">
        <v>2200447</v>
      </c>
      <c r="N9" s="8">
        <v>6693177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13478236</v>
      </c>
      <c r="X9" s="8">
        <v>6760500</v>
      </c>
      <c r="Y9" s="8">
        <v>6717736</v>
      </c>
      <c r="Z9" s="2">
        <v>99.37</v>
      </c>
      <c r="AA9" s="6">
        <v>19565180</v>
      </c>
    </row>
    <row r="10" spans="1:27" ht="13.5">
      <c r="A10" s="25" t="s">
        <v>37</v>
      </c>
      <c r="B10" s="24"/>
      <c r="C10" s="6">
        <v>14903717</v>
      </c>
      <c r="D10" s="6">
        <v>0</v>
      </c>
      <c r="E10" s="7">
        <v>15688800</v>
      </c>
      <c r="F10" s="26">
        <v>15688800</v>
      </c>
      <c r="G10" s="26">
        <v>1772151</v>
      </c>
      <c r="H10" s="26">
        <v>1662484</v>
      </c>
      <c r="I10" s="26">
        <v>1622044</v>
      </c>
      <c r="J10" s="26">
        <v>5056679</v>
      </c>
      <c r="K10" s="26">
        <v>1505763</v>
      </c>
      <c r="L10" s="26">
        <v>1490587</v>
      </c>
      <c r="M10" s="26">
        <v>1485926</v>
      </c>
      <c r="N10" s="26">
        <v>4482276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9538955</v>
      </c>
      <c r="X10" s="26">
        <v>5240502</v>
      </c>
      <c r="Y10" s="26">
        <v>4298453</v>
      </c>
      <c r="Z10" s="27">
        <v>82.02</v>
      </c>
      <c r="AA10" s="28">
        <v>15688800</v>
      </c>
    </row>
    <row r="11" spans="1:27" ht="13.5">
      <c r="A11" s="25" t="s">
        <v>38</v>
      </c>
      <c r="B11" s="29"/>
      <c r="C11" s="6">
        <v>593642</v>
      </c>
      <c r="D11" s="6">
        <v>0</v>
      </c>
      <c r="E11" s="7">
        <v>0</v>
      </c>
      <c r="F11" s="8">
        <v>0</v>
      </c>
      <c r="G11" s="8">
        <v>16315000</v>
      </c>
      <c r="H11" s="8">
        <v>4946117</v>
      </c>
      <c r="I11" s="8">
        <v>2483299</v>
      </c>
      <c r="J11" s="8">
        <v>23744416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23744416</v>
      </c>
      <c r="X11" s="8"/>
      <c r="Y11" s="8">
        <v>23744416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1463324</v>
      </c>
      <c r="D12" s="6">
        <v>0</v>
      </c>
      <c r="E12" s="7">
        <v>3834650</v>
      </c>
      <c r="F12" s="8">
        <v>3834650</v>
      </c>
      <c r="G12" s="8">
        <v>3015564</v>
      </c>
      <c r="H12" s="8">
        <v>119241</v>
      </c>
      <c r="I12" s="8">
        <v>0</v>
      </c>
      <c r="J12" s="8">
        <v>3134805</v>
      </c>
      <c r="K12" s="8">
        <v>15425</v>
      </c>
      <c r="L12" s="8">
        <v>89444</v>
      </c>
      <c r="M12" s="8">
        <v>110399</v>
      </c>
      <c r="N12" s="8">
        <v>215268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3350073</v>
      </c>
      <c r="X12" s="8">
        <v>994002</v>
      </c>
      <c r="Y12" s="8">
        <v>2356071</v>
      </c>
      <c r="Z12" s="2">
        <v>237.03</v>
      </c>
      <c r="AA12" s="6">
        <v>3834650</v>
      </c>
    </row>
    <row r="13" spans="1:27" ht="13.5">
      <c r="A13" s="23" t="s">
        <v>40</v>
      </c>
      <c r="B13" s="29"/>
      <c r="C13" s="6">
        <v>2869791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939323</v>
      </c>
      <c r="L13" s="8">
        <v>861565</v>
      </c>
      <c r="M13" s="8">
        <v>36937</v>
      </c>
      <c r="N13" s="8">
        <v>1837825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1837825</v>
      </c>
      <c r="X13" s="8">
        <v>922998</v>
      </c>
      <c r="Y13" s="8">
        <v>914827</v>
      </c>
      <c r="Z13" s="2">
        <v>99.11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1303</v>
      </c>
      <c r="L14" s="8">
        <v>1177</v>
      </c>
      <c r="M14" s="8">
        <v>0</v>
      </c>
      <c r="N14" s="8">
        <v>2480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2480</v>
      </c>
      <c r="X14" s="8"/>
      <c r="Y14" s="8">
        <v>2480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12327021</v>
      </c>
      <c r="D16" s="6">
        <v>0</v>
      </c>
      <c r="E16" s="7">
        <v>1227160</v>
      </c>
      <c r="F16" s="8">
        <v>1227160</v>
      </c>
      <c r="G16" s="8">
        <v>111440</v>
      </c>
      <c r="H16" s="8">
        <v>870</v>
      </c>
      <c r="I16" s="8">
        <v>192723</v>
      </c>
      <c r="J16" s="8">
        <v>305033</v>
      </c>
      <c r="K16" s="8">
        <v>50168</v>
      </c>
      <c r="L16" s="8">
        <v>380411</v>
      </c>
      <c r="M16" s="8">
        <v>98950</v>
      </c>
      <c r="N16" s="8">
        <v>529529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834562</v>
      </c>
      <c r="X16" s="8">
        <v>613500</v>
      </c>
      <c r="Y16" s="8">
        <v>221062</v>
      </c>
      <c r="Z16" s="2">
        <v>36.03</v>
      </c>
      <c r="AA16" s="6">
        <v>1227160</v>
      </c>
    </row>
    <row r="17" spans="1:27" ht="13.5">
      <c r="A17" s="23" t="s">
        <v>44</v>
      </c>
      <c r="B17" s="29"/>
      <c r="C17" s="6">
        <v>4624914</v>
      </c>
      <c r="D17" s="6">
        <v>0</v>
      </c>
      <c r="E17" s="7">
        <v>4825340</v>
      </c>
      <c r="F17" s="8">
        <v>4825340</v>
      </c>
      <c r="G17" s="8">
        <v>504268</v>
      </c>
      <c r="H17" s="8">
        <v>486863</v>
      </c>
      <c r="I17" s="8">
        <v>3587</v>
      </c>
      <c r="J17" s="8">
        <v>994718</v>
      </c>
      <c r="K17" s="8">
        <v>458236</v>
      </c>
      <c r="L17" s="8">
        <v>384166</v>
      </c>
      <c r="M17" s="8">
        <v>190562</v>
      </c>
      <c r="N17" s="8">
        <v>1032964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2027682</v>
      </c>
      <c r="X17" s="8">
        <v>2412498</v>
      </c>
      <c r="Y17" s="8">
        <v>-384816</v>
      </c>
      <c r="Z17" s="2">
        <v>-15.95</v>
      </c>
      <c r="AA17" s="6">
        <v>4825340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135379802</v>
      </c>
      <c r="D19" s="6">
        <v>0</v>
      </c>
      <c r="E19" s="7">
        <v>154294000</v>
      </c>
      <c r="F19" s="8">
        <v>154294000</v>
      </c>
      <c r="G19" s="8">
        <v>1456324</v>
      </c>
      <c r="H19" s="8">
        <v>0</v>
      </c>
      <c r="I19" s="8">
        <v>0</v>
      </c>
      <c r="J19" s="8">
        <v>1456324</v>
      </c>
      <c r="K19" s="8">
        <v>5000000</v>
      </c>
      <c r="L19" s="8">
        <v>5000000</v>
      </c>
      <c r="M19" s="8">
        <v>45313279</v>
      </c>
      <c r="N19" s="8">
        <v>55313279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56769603</v>
      </c>
      <c r="X19" s="8">
        <v>103615666</v>
      </c>
      <c r="Y19" s="8">
        <v>-46846063</v>
      </c>
      <c r="Z19" s="2">
        <v>-45.21</v>
      </c>
      <c r="AA19" s="6">
        <v>154294000</v>
      </c>
    </row>
    <row r="20" spans="1:27" ht="13.5">
      <c r="A20" s="23" t="s">
        <v>47</v>
      </c>
      <c r="B20" s="29"/>
      <c r="C20" s="6">
        <v>4186091</v>
      </c>
      <c r="D20" s="6">
        <v>0</v>
      </c>
      <c r="E20" s="7">
        <v>24107290</v>
      </c>
      <c r="F20" s="26">
        <v>24107290</v>
      </c>
      <c r="G20" s="26">
        <v>9241437</v>
      </c>
      <c r="H20" s="26">
        <v>9943</v>
      </c>
      <c r="I20" s="26">
        <v>6199850</v>
      </c>
      <c r="J20" s="26">
        <v>15451230</v>
      </c>
      <c r="K20" s="26">
        <v>642403</v>
      </c>
      <c r="L20" s="26">
        <v>1797310</v>
      </c>
      <c r="M20" s="26">
        <v>-5968000</v>
      </c>
      <c r="N20" s="26">
        <v>-3528287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11922943</v>
      </c>
      <c r="X20" s="26">
        <v>952500</v>
      </c>
      <c r="Y20" s="26">
        <v>10970443</v>
      </c>
      <c r="Z20" s="27">
        <v>1151.75</v>
      </c>
      <c r="AA20" s="28">
        <v>24107290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487830870</v>
      </c>
      <c r="D22" s="33">
        <f>SUM(D5:D21)</f>
        <v>0</v>
      </c>
      <c r="E22" s="34">
        <f t="shared" si="0"/>
        <v>517105000</v>
      </c>
      <c r="F22" s="35">
        <f t="shared" si="0"/>
        <v>517105000</v>
      </c>
      <c r="G22" s="35">
        <f t="shared" si="0"/>
        <v>44274405</v>
      </c>
      <c r="H22" s="35">
        <f t="shared" si="0"/>
        <v>32916876</v>
      </c>
      <c r="I22" s="35">
        <f t="shared" si="0"/>
        <v>30218540</v>
      </c>
      <c r="J22" s="35">
        <f t="shared" si="0"/>
        <v>107409821</v>
      </c>
      <c r="K22" s="35">
        <f t="shared" si="0"/>
        <v>33580058</v>
      </c>
      <c r="L22" s="35">
        <f t="shared" si="0"/>
        <v>37210615</v>
      </c>
      <c r="M22" s="35">
        <f t="shared" si="0"/>
        <v>81514330</v>
      </c>
      <c r="N22" s="35">
        <f t="shared" si="0"/>
        <v>152305003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259714824</v>
      </c>
      <c r="X22" s="35">
        <f t="shared" si="0"/>
        <v>265427956</v>
      </c>
      <c r="Y22" s="35">
        <f t="shared" si="0"/>
        <v>-5713132</v>
      </c>
      <c r="Z22" s="36">
        <f>+IF(X22&lt;&gt;0,+(Y22/X22)*100,0)</f>
        <v>-2.152422859331366</v>
      </c>
      <c r="AA22" s="33">
        <f>SUM(AA5:AA21)</f>
        <v>517105000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156855668</v>
      </c>
      <c r="D25" s="6">
        <v>0</v>
      </c>
      <c r="E25" s="7">
        <v>147553000</v>
      </c>
      <c r="F25" s="8">
        <v>147553000</v>
      </c>
      <c r="G25" s="8">
        <v>12327977</v>
      </c>
      <c r="H25" s="8">
        <v>481720</v>
      </c>
      <c r="I25" s="8">
        <v>167794</v>
      </c>
      <c r="J25" s="8">
        <v>12977491</v>
      </c>
      <c r="K25" s="8">
        <v>11927864</v>
      </c>
      <c r="L25" s="8">
        <v>11633561</v>
      </c>
      <c r="M25" s="8">
        <v>18901855</v>
      </c>
      <c r="N25" s="8">
        <v>42463280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55440771</v>
      </c>
      <c r="X25" s="8">
        <v>81210767</v>
      </c>
      <c r="Y25" s="8">
        <v>-25769996</v>
      </c>
      <c r="Z25" s="2">
        <v>-31.73</v>
      </c>
      <c r="AA25" s="6">
        <v>147553000</v>
      </c>
    </row>
    <row r="26" spans="1:27" ht="13.5">
      <c r="A26" s="25" t="s">
        <v>52</v>
      </c>
      <c r="B26" s="24"/>
      <c r="C26" s="6">
        <v>16328174</v>
      </c>
      <c r="D26" s="6">
        <v>0</v>
      </c>
      <c r="E26" s="7">
        <v>21531800</v>
      </c>
      <c r="F26" s="8">
        <v>21531800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10765998</v>
      </c>
      <c r="Y26" s="8">
        <v>-10765998</v>
      </c>
      <c r="Z26" s="2">
        <v>-100</v>
      </c>
      <c r="AA26" s="6">
        <v>21531800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7282665</v>
      </c>
      <c r="F27" s="8">
        <v>7282665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7282665</v>
      </c>
    </row>
    <row r="28" spans="1:27" ht="13.5">
      <c r="A28" s="25" t="s">
        <v>54</v>
      </c>
      <c r="B28" s="24"/>
      <c r="C28" s="6">
        <v>74433658</v>
      </c>
      <c r="D28" s="6">
        <v>0</v>
      </c>
      <c r="E28" s="7">
        <v>61600000</v>
      </c>
      <c r="F28" s="8">
        <v>61600000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61600000</v>
      </c>
    </row>
    <row r="29" spans="1:27" ht="13.5">
      <c r="A29" s="25" t="s">
        <v>55</v>
      </c>
      <c r="B29" s="24"/>
      <c r="C29" s="6">
        <v>19434186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114329479</v>
      </c>
      <c r="D30" s="6">
        <v>0</v>
      </c>
      <c r="E30" s="7">
        <v>0</v>
      </c>
      <c r="F30" s="8">
        <v>0</v>
      </c>
      <c r="G30" s="8">
        <v>22055568</v>
      </c>
      <c r="H30" s="8">
        <v>22830534</v>
      </c>
      <c r="I30" s="8">
        <v>571583</v>
      </c>
      <c r="J30" s="8">
        <v>45457685</v>
      </c>
      <c r="K30" s="8">
        <v>2035813</v>
      </c>
      <c r="L30" s="8">
        <v>3045564</v>
      </c>
      <c r="M30" s="8">
        <v>4663025</v>
      </c>
      <c r="N30" s="8">
        <v>9744402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55202087</v>
      </c>
      <c r="X30" s="8">
        <v>75000000</v>
      </c>
      <c r="Y30" s="8">
        <v>-19797913</v>
      </c>
      <c r="Z30" s="2">
        <v>-26.4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2725846</v>
      </c>
      <c r="H31" s="8">
        <v>413492</v>
      </c>
      <c r="I31" s="8">
        <v>0</v>
      </c>
      <c r="J31" s="8">
        <v>3139338</v>
      </c>
      <c r="K31" s="8">
        <v>2189530</v>
      </c>
      <c r="L31" s="8">
        <v>2209869</v>
      </c>
      <c r="M31" s="8">
        <v>4374000</v>
      </c>
      <c r="N31" s="8">
        <v>8773399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11912737</v>
      </c>
      <c r="X31" s="8">
        <v>9110000</v>
      </c>
      <c r="Y31" s="8">
        <v>2802737</v>
      </c>
      <c r="Z31" s="2">
        <v>30.77</v>
      </c>
      <c r="AA31" s="6">
        <v>0</v>
      </c>
    </row>
    <row r="32" spans="1:27" ht="13.5">
      <c r="A32" s="25" t="s">
        <v>58</v>
      </c>
      <c r="B32" s="24"/>
      <c r="C32" s="6">
        <v>47986336</v>
      </c>
      <c r="D32" s="6">
        <v>0</v>
      </c>
      <c r="E32" s="7">
        <v>0</v>
      </c>
      <c r="F32" s="8">
        <v>0</v>
      </c>
      <c r="G32" s="8">
        <v>2902362</v>
      </c>
      <c r="H32" s="8">
        <v>2564095</v>
      </c>
      <c r="I32" s="8">
        <v>1045155</v>
      </c>
      <c r="J32" s="8">
        <v>6511612</v>
      </c>
      <c r="K32" s="8">
        <v>1530192</v>
      </c>
      <c r="L32" s="8">
        <v>157196</v>
      </c>
      <c r="M32" s="8">
        <v>30902291</v>
      </c>
      <c r="N32" s="8">
        <v>32589679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39101291</v>
      </c>
      <c r="X32" s="8">
        <v>46834998</v>
      </c>
      <c r="Y32" s="8">
        <v>-7733707</v>
      </c>
      <c r="Z32" s="2">
        <v>-16.51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36434000</v>
      </c>
      <c r="F33" s="8">
        <v>36434000</v>
      </c>
      <c r="G33" s="8">
        <v>40854</v>
      </c>
      <c r="H33" s="8">
        <v>0</v>
      </c>
      <c r="I33" s="8">
        <v>116166</v>
      </c>
      <c r="J33" s="8">
        <v>157020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157020</v>
      </c>
      <c r="X33" s="8">
        <v>9526500</v>
      </c>
      <c r="Y33" s="8">
        <v>-9369480</v>
      </c>
      <c r="Z33" s="2">
        <v>-98.35</v>
      </c>
      <c r="AA33" s="6">
        <v>36434000</v>
      </c>
    </row>
    <row r="34" spans="1:27" ht="13.5">
      <c r="A34" s="25" t="s">
        <v>60</v>
      </c>
      <c r="B34" s="24"/>
      <c r="C34" s="6">
        <v>103227121</v>
      </c>
      <c r="D34" s="6">
        <v>0</v>
      </c>
      <c r="E34" s="7">
        <v>265676535</v>
      </c>
      <c r="F34" s="8">
        <v>265676535</v>
      </c>
      <c r="G34" s="8">
        <v>3817347</v>
      </c>
      <c r="H34" s="8">
        <v>3996406</v>
      </c>
      <c r="I34" s="8">
        <v>4532370</v>
      </c>
      <c r="J34" s="8">
        <v>12346123</v>
      </c>
      <c r="K34" s="8">
        <v>8028135</v>
      </c>
      <c r="L34" s="8">
        <v>7605970</v>
      </c>
      <c r="M34" s="8">
        <v>6557000</v>
      </c>
      <c r="N34" s="8">
        <v>22191105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34537228</v>
      </c>
      <c r="X34" s="8">
        <v>26350500</v>
      </c>
      <c r="Y34" s="8">
        <v>8186728</v>
      </c>
      <c r="Z34" s="2">
        <v>31.07</v>
      </c>
      <c r="AA34" s="6">
        <v>265676535</v>
      </c>
    </row>
    <row r="35" spans="1:27" ht="13.5">
      <c r="A35" s="23" t="s">
        <v>61</v>
      </c>
      <c r="B35" s="29"/>
      <c r="C35" s="6">
        <v>18500</v>
      </c>
      <c r="D35" s="6">
        <v>0</v>
      </c>
      <c r="E35" s="7">
        <v>0</v>
      </c>
      <c r="F35" s="8">
        <v>0</v>
      </c>
      <c r="G35" s="8">
        <v>0</v>
      </c>
      <c r="H35" s="8">
        <v>26585</v>
      </c>
      <c r="I35" s="8">
        <v>0</v>
      </c>
      <c r="J35" s="8">
        <v>26585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26585</v>
      </c>
      <c r="X35" s="8"/>
      <c r="Y35" s="8">
        <v>26585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532613122</v>
      </c>
      <c r="D36" s="33">
        <f>SUM(D25:D35)</f>
        <v>0</v>
      </c>
      <c r="E36" s="34">
        <f t="shared" si="1"/>
        <v>540078000</v>
      </c>
      <c r="F36" s="35">
        <f t="shared" si="1"/>
        <v>540078000</v>
      </c>
      <c r="G36" s="35">
        <f t="shared" si="1"/>
        <v>43869954</v>
      </c>
      <c r="H36" s="35">
        <f t="shared" si="1"/>
        <v>30312832</v>
      </c>
      <c r="I36" s="35">
        <f t="shared" si="1"/>
        <v>6433068</v>
      </c>
      <c r="J36" s="35">
        <f t="shared" si="1"/>
        <v>80615854</v>
      </c>
      <c r="K36" s="35">
        <f t="shared" si="1"/>
        <v>25711534</v>
      </c>
      <c r="L36" s="35">
        <f t="shared" si="1"/>
        <v>24652160</v>
      </c>
      <c r="M36" s="35">
        <f t="shared" si="1"/>
        <v>65398171</v>
      </c>
      <c r="N36" s="35">
        <f t="shared" si="1"/>
        <v>115761865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196377719</v>
      </c>
      <c r="X36" s="35">
        <f t="shared" si="1"/>
        <v>258798763</v>
      </c>
      <c r="Y36" s="35">
        <f t="shared" si="1"/>
        <v>-62421044</v>
      </c>
      <c r="Z36" s="36">
        <f>+IF(X36&lt;&gt;0,+(Y36/X36)*100,0)</f>
        <v>-24.119529504860886</v>
      </c>
      <c r="AA36" s="33">
        <f>SUM(AA25:AA35)</f>
        <v>540078000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-44782252</v>
      </c>
      <c r="D38" s="46">
        <f>+D22-D36</f>
        <v>0</v>
      </c>
      <c r="E38" s="47">
        <f t="shared" si="2"/>
        <v>-22973000</v>
      </c>
      <c r="F38" s="48">
        <f t="shared" si="2"/>
        <v>-22973000</v>
      </c>
      <c r="G38" s="48">
        <f t="shared" si="2"/>
        <v>404451</v>
      </c>
      <c r="H38" s="48">
        <f t="shared" si="2"/>
        <v>2604044</v>
      </c>
      <c r="I38" s="48">
        <f t="shared" si="2"/>
        <v>23785472</v>
      </c>
      <c r="J38" s="48">
        <f t="shared" si="2"/>
        <v>26793967</v>
      </c>
      <c r="K38" s="48">
        <f t="shared" si="2"/>
        <v>7868524</v>
      </c>
      <c r="L38" s="48">
        <f t="shared" si="2"/>
        <v>12558455</v>
      </c>
      <c r="M38" s="48">
        <f t="shared" si="2"/>
        <v>16116159</v>
      </c>
      <c r="N38" s="48">
        <f t="shared" si="2"/>
        <v>36543138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63337105</v>
      </c>
      <c r="X38" s="48">
        <f>IF(F22=F36,0,X22-X36)</f>
        <v>6629193</v>
      </c>
      <c r="Y38" s="48">
        <f t="shared" si="2"/>
        <v>56707912</v>
      </c>
      <c r="Z38" s="49">
        <f>+IF(X38&lt;&gt;0,+(Y38/X38)*100,0)</f>
        <v>855.4270783789219</v>
      </c>
      <c r="AA38" s="46">
        <f>+AA22-AA36</f>
        <v>-22973000</v>
      </c>
    </row>
    <row r="39" spans="1:27" ht="13.5">
      <c r="A39" s="23" t="s">
        <v>64</v>
      </c>
      <c r="B39" s="29"/>
      <c r="C39" s="6">
        <v>35440029</v>
      </c>
      <c r="D39" s="6">
        <v>0</v>
      </c>
      <c r="E39" s="7">
        <v>0</v>
      </c>
      <c r="F39" s="8">
        <v>0</v>
      </c>
      <c r="G39" s="8">
        <v>133041</v>
      </c>
      <c r="H39" s="8">
        <v>0</v>
      </c>
      <c r="I39" s="8">
        <v>0</v>
      </c>
      <c r="J39" s="8">
        <v>133041</v>
      </c>
      <c r="K39" s="8">
        <v>0</v>
      </c>
      <c r="L39" s="8">
        <v>0</v>
      </c>
      <c r="M39" s="8">
        <v>15000000</v>
      </c>
      <c r="N39" s="8">
        <v>15000000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15133041</v>
      </c>
      <c r="X39" s="8">
        <v>24289667</v>
      </c>
      <c r="Y39" s="8">
        <v>-9156626</v>
      </c>
      <c r="Z39" s="2">
        <v>-37.7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-9342223</v>
      </c>
      <c r="D42" s="55">
        <f>SUM(D38:D41)</f>
        <v>0</v>
      </c>
      <c r="E42" s="56">
        <f t="shared" si="3"/>
        <v>-22973000</v>
      </c>
      <c r="F42" s="57">
        <f t="shared" si="3"/>
        <v>-22973000</v>
      </c>
      <c r="G42" s="57">
        <f t="shared" si="3"/>
        <v>537492</v>
      </c>
      <c r="H42" s="57">
        <f t="shared" si="3"/>
        <v>2604044</v>
      </c>
      <c r="I42" s="57">
        <f t="shared" si="3"/>
        <v>23785472</v>
      </c>
      <c r="J42" s="57">
        <f t="shared" si="3"/>
        <v>26927008</v>
      </c>
      <c r="K42" s="57">
        <f t="shared" si="3"/>
        <v>7868524</v>
      </c>
      <c r="L42" s="57">
        <f t="shared" si="3"/>
        <v>12558455</v>
      </c>
      <c r="M42" s="57">
        <f t="shared" si="3"/>
        <v>31116159</v>
      </c>
      <c r="N42" s="57">
        <f t="shared" si="3"/>
        <v>51543138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78470146</v>
      </c>
      <c r="X42" s="57">
        <f t="shared" si="3"/>
        <v>30918860</v>
      </c>
      <c r="Y42" s="57">
        <f t="shared" si="3"/>
        <v>47551286</v>
      </c>
      <c r="Z42" s="58">
        <f>+IF(X42&lt;&gt;0,+(Y42/X42)*100,0)</f>
        <v>153.79378799865196</v>
      </c>
      <c r="AA42" s="55">
        <f>SUM(AA38:AA41)</f>
        <v>-22973000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-9342223</v>
      </c>
      <c r="D44" s="63">
        <f>+D42-D43</f>
        <v>0</v>
      </c>
      <c r="E44" s="64">
        <f t="shared" si="4"/>
        <v>-22973000</v>
      </c>
      <c r="F44" s="65">
        <f t="shared" si="4"/>
        <v>-22973000</v>
      </c>
      <c r="G44" s="65">
        <f t="shared" si="4"/>
        <v>537492</v>
      </c>
      <c r="H44" s="65">
        <f t="shared" si="4"/>
        <v>2604044</v>
      </c>
      <c r="I44" s="65">
        <f t="shared" si="4"/>
        <v>23785472</v>
      </c>
      <c r="J44" s="65">
        <f t="shared" si="4"/>
        <v>26927008</v>
      </c>
      <c r="K44" s="65">
        <f t="shared" si="4"/>
        <v>7868524</v>
      </c>
      <c r="L44" s="65">
        <f t="shared" si="4"/>
        <v>12558455</v>
      </c>
      <c r="M44" s="65">
        <f t="shared" si="4"/>
        <v>31116159</v>
      </c>
      <c r="N44" s="65">
        <f t="shared" si="4"/>
        <v>51543138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78470146</v>
      </c>
      <c r="X44" s="65">
        <f t="shared" si="4"/>
        <v>30918860</v>
      </c>
      <c r="Y44" s="65">
        <f t="shared" si="4"/>
        <v>47551286</v>
      </c>
      <c r="Z44" s="66">
        <f>+IF(X44&lt;&gt;0,+(Y44/X44)*100,0)</f>
        <v>153.79378799865196</v>
      </c>
      <c r="AA44" s="63">
        <f>+AA42-AA43</f>
        <v>-22973000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-9342223</v>
      </c>
      <c r="D46" s="55">
        <f>SUM(D44:D45)</f>
        <v>0</v>
      </c>
      <c r="E46" s="56">
        <f t="shared" si="5"/>
        <v>-22973000</v>
      </c>
      <c r="F46" s="57">
        <f t="shared" si="5"/>
        <v>-22973000</v>
      </c>
      <c r="G46" s="57">
        <f t="shared" si="5"/>
        <v>537492</v>
      </c>
      <c r="H46" s="57">
        <f t="shared" si="5"/>
        <v>2604044</v>
      </c>
      <c r="I46" s="57">
        <f t="shared" si="5"/>
        <v>23785472</v>
      </c>
      <c r="J46" s="57">
        <f t="shared" si="5"/>
        <v>26927008</v>
      </c>
      <c r="K46" s="57">
        <f t="shared" si="5"/>
        <v>7868524</v>
      </c>
      <c r="L46" s="57">
        <f t="shared" si="5"/>
        <v>12558455</v>
      </c>
      <c r="M46" s="57">
        <f t="shared" si="5"/>
        <v>31116159</v>
      </c>
      <c r="N46" s="57">
        <f t="shared" si="5"/>
        <v>51543138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78470146</v>
      </c>
      <c r="X46" s="57">
        <f t="shared" si="5"/>
        <v>30918860</v>
      </c>
      <c r="Y46" s="57">
        <f t="shared" si="5"/>
        <v>47551286</v>
      </c>
      <c r="Z46" s="58">
        <f>+IF(X46&lt;&gt;0,+(Y46/X46)*100,0)</f>
        <v>153.79378799865196</v>
      </c>
      <c r="AA46" s="55">
        <f>SUM(AA44:AA45)</f>
        <v>-22973000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-9342223</v>
      </c>
      <c r="D48" s="71">
        <f>SUM(D46:D47)</f>
        <v>0</v>
      </c>
      <c r="E48" s="72">
        <f t="shared" si="6"/>
        <v>-22973000</v>
      </c>
      <c r="F48" s="73">
        <f t="shared" si="6"/>
        <v>-22973000</v>
      </c>
      <c r="G48" s="73">
        <f t="shared" si="6"/>
        <v>537492</v>
      </c>
      <c r="H48" s="74">
        <f t="shared" si="6"/>
        <v>2604044</v>
      </c>
      <c r="I48" s="74">
        <f t="shared" si="6"/>
        <v>23785472</v>
      </c>
      <c r="J48" s="74">
        <f t="shared" si="6"/>
        <v>26927008</v>
      </c>
      <c r="K48" s="74">
        <f t="shared" si="6"/>
        <v>7868524</v>
      </c>
      <c r="L48" s="74">
        <f t="shared" si="6"/>
        <v>12558455</v>
      </c>
      <c r="M48" s="73">
        <f t="shared" si="6"/>
        <v>31116159</v>
      </c>
      <c r="N48" s="73">
        <f t="shared" si="6"/>
        <v>51543138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78470146</v>
      </c>
      <c r="X48" s="74">
        <f t="shared" si="6"/>
        <v>30918860</v>
      </c>
      <c r="Y48" s="74">
        <f t="shared" si="6"/>
        <v>47551286</v>
      </c>
      <c r="Z48" s="75">
        <f>+IF(X48&lt;&gt;0,+(Y48/X48)*100,0)</f>
        <v>153.79378799865196</v>
      </c>
      <c r="AA48" s="76">
        <f>SUM(AA46:AA47)</f>
        <v>-22973000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20848486</v>
      </c>
      <c r="D5" s="6">
        <v>0</v>
      </c>
      <c r="E5" s="7">
        <v>22995111</v>
      </c>
      <c r="F5" s="8">
        <v>22995111</v>
      </c>
      <c r="G5" s="8">
        <v>11680294</v>
      </c>
      <c r="H5" s="8">
        <v>949191</v>
      </c>
      <c r="I5" s="8">
        <v>949191</v>
      </c>
      <c r="J5" s="8">
        <v>13578676</v>
      </c>
      <c r="K5" s="8">
        <v>949191</v>
      </c>
      <c r="L5" s="8">
        <v>949191</v>
      </c>
      <c r="M5" s="8">
        <v>949191</v>
      </c>
      <c r="N5" s="8">
        <v>2847573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16426249</v>
      </c>
      <c r="X5" s="8">
        <v>11497500</v>
      </c>
      <c r="Y5" s="8">
        <v>4928749</v>
      </c>
      <c r="Z5" s="2">
        <v>42.87</v>
      </c>
      <c r="AA5" s="6">
        <v>22995111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2018456</v>
      </c>
      <c r="F10" s="26">
        <v>2018456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1009002</v>
      </c>
      <c r="Y10" s="26">
        <v>-1009002</v>
      </c>
      <c r="Z10" s="27">
        <v>-100</v>
      </c>
      <c r="AA10" s="28">
        <v>2018456</v>
      </c>
    </row>
    <row r="11" spans="1:27" ht="13.5">
      <c r="A11" s="25" t="s">
        <v>38</v>
      </c>
      <c r="B11" s="29"/>
      <c r="C11" s="6">
        <v>1824174</v>
      </c>
      <c r="D11" s="6">
        <v>0</v>
      </c>
      <c r="E11" s="7">
        <v>0</v>
      </c>
      <c r="F11" s="8">
        <v>0</v>
      </c>
      <c r="G11" s="8">
        <v>160400</v>
      </c>
      <c r="H11" s="8">
        <v>159927</v>
      </c>
      <c r="I11" s="8">
        <v>159927</v>
      </c>
      <c r="J11" s="8">
        <v>480254</v>
      </c>
      <c r="K11" s="8">
        <v>159312</v>
      </c>
      <c r="L11" s="8">
        <v>159454</v>
      </c>
      <c r="M11" s="8">
        <v>159454</v>
      </c>
      <c r="N11" s="8">
        <v>478220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958474</v>
      </c>
      <c r="X11" s="8"/>
      <c r="Y11" s="8">
        <v>958474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192238</v>
      </c>
      <c r="D12" s="6">
        <v>0</v>
      </c>
      <c r="E12" s="7">
        <v>246000</v>
      </c>
      <c r="F12" s="8">
        <v>246000</v>
      </c>
      <c r="G12" s="8">
        <v>13400</v>
      </c>
      <c r="H12" s="8">
        <v>17004</v>
      </c>
      <c r="I12" s="8">
        <v>19800</v>
      </c>
      <c r="J12" s="8">
        <v>50204</v>
      </c>
      <c r="K12" s="8">
        <v>17461</v>
      </c>
      <c r="L12" s="8">
        <v>10431</v>
      </c>
      <c r="M12" s="8">
        <v>14800</v>
      </c>
      <c r="N12" s="8">
        <v>42692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92896</v>
      </c>
      <c r="X12" s="8">
        <v>124002</v>
      </c>
      <c r="Y12" s="8">
        <v>-31106</v>
      </c>
      <c r="Z12" s="2">
        <v>-25.09</v>
      </c>
      <c r="AA12" s="6">
        <v>246000</v>
      </c>
    </row>
    <row r="13" spans="1:27" ht="13.5">
      <c r="A13" s="23" t="s">
        <v>40</v>
      </c>
      <c r="B13" s="29"/>
      <c r="C13" s="6">
        <v>1556331</v>
      </c>
      <c r="D13" s="6">
        <v>0</v>
      </c>
      <c r="E13" s="7">
        <v>1940333</v>
      </c>
      <c r="F13" s="8">
        <v>1940333</v>
      </c>
      <c r="G13" s="8">
        <v>82291</v>
      </c>
      <c r="H13" s="8">
        <v>189464</v>
      </c>
      <c r="I13" s="8">
        <v>192272</v>
      </c>
      <c r="J13" s="8">
        <v>464027</v>
      </c>
      <c r="K13" s="8">
        <v>126011</v>
      </c>
      <c r="L13" s="8">
        <v>98595</v>
      </c>
      <c r="M13" s="8">
        <v>133767</v>
      </c>
      <c r="N13" s="8">
        <v>358373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822400</v>
      </c>
      <c r="X13" s="8">
        <v>970002</v>
      </c>
      <c r="Y13" s="8">
        <v>-147602</v>
      </c>
      <c r="Z13" s="2">
        <v>-15.22</v>
      </c>
      <c r="AA13" s="6">
        <v>1940333</v>
      </c>
    </row>
    <row r="14" spans="1:27" ht="13.5">
      <c r="A14" s="23" t="s">
        <v>41</v>
      </c>
      <c r="B14" s="29"/>
      <c r="C14" s="6">
        <v>3160466</v>
      </c>
      <c r="D14" s="6">
        <v>0</v>
      </c>
      <c r="E14" s="7">
        <v>1100000</v>
      </c>
      <c r="F14" s="8">
        <v>1100000</v>
      </c>
      <c r="G14" s="8">
        <v>225913</v>
      </c>
      <c r="H14" s="8">
        <v>369004</v>
      </c>
      <c r="I14" s="8">
        <v>387807</v>
      </c>
      <c r="J14" s="8">
        <v>982724</v>
      </c>
      <c r="K14" s="8">
        <v>289319</v>
      </c>
      <c r="L14" s="8">
        <v>322012</v>
      </c>
      <c r="M14" s="8">
        <v>295666</v>
      </c>
      <c r="N14" s="8">
        <v>906997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1889721</v>
      </c>
      <c r="X14" s="8">
        <v>550002</v>
      </c>
      <c r="Y14" s="8">
        <v>1339719</v>
      </c>
      <c r="Z14" s="2">
        <v>243.58</v>
      </c>
      <c r="AA14" s="6">
        <v>1100000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294170</v>
      </c>
      <c r="D16" s="6">
        <v>0</v>
      </c>
      <c r="E16" s="7">
        <v>324360</v>
      </c>
      <c r="F16" s="8">
        <v>324360</v>
      </c>
      <c r="G16" s="8">
        <v>8448</v>
      </c>
      <c r="H16" s="8">
        <v>33787</v>
      </c>
      <c r="I16" s="8">
        <v>59417</v>
      </c>
      <c r="J16" s="8">
        <v>101652</v>
      </c>
      <c r="K16" s="8">
        <v>60473</v>
      </c>
      <c r="L16" s="8">
        <v>19565</v>
      </c>
      <c r="M16" s="8">
        <v>15813</v>
      </c>
      <c r="N16" s="8">
        <v>95851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197503</v>
      </c>
      <c r="X16" s="8">
        <v>162000</v>
      </c>
      <c r="Y16" s="8">
        <v>35503</v>
      </c>
      <c r="Z16" s="2">
        <v>21.92</v>
      </c>
      <c r="AA16" s="6">
        <v>324360</v>
      </c>
    </row>
    <row r="17" spans="1:27" ht="13.5">
      <c r="A17" s="23" t="s">
        <v>44</v>
      </c>
      <c r="B17" s="29"/>
      <c r="C17" s="6">
        <v>874886</v>
      </c>
      <c r="D17" s="6">
        <v>0</v>
      </c>
      <c r="E17" s="7">
        <v>888140</v>
      </c>
      <c r="F17" s="8">
        <v>888140</v>
      </c>
      <c r="G17" s="8">
        <v>83617</v>
      </c>
      <c r="H17" s="8">
        <v>64669</v>
      </c>
      <c r="I17" s="8">
        <v>66565</v>
      </c>
      <c r="J17" s="8">
        <v>214851</v>
      </c>
      <c r="K17" s="8">
        <v>75356</v>
      </c>
      <c r="L17" s="8">
        <v>72513</v>
      </c>
      <c r="M17" s="8">
        <v>63216</v>
      </c>
      <c r="N17" s="8">
        <v>211085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425936</v>
      </c>
      <c r="X17" s="8">
        <v>444000</v>
      </c>
      <c r="Y17" s="8">
        <v>-18064</v>
      </c>
      <c r="Z17" s="2">
        <v>-4.07</v>
      </c>
      <c r="AA17" s="6">
        <v>888140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131984655</v>
      </c>
      <c r="D19" s="6">
        <v>0</v>
      </c>
      <c r="E19" s="7">
        <v>142909000</v>
      </c>
      <c r="F19" s="8">
        <v>142909000</v>
      </c>
      <c r="G19" s="8">
        <v>57234873</v>
      </c>
      <c r="H19" s="8">
        <v>442951</v>
      </c>
      <c r="I19" s="8">
        <v>526835</v>
      </c>
      <c r="J19" s="8">
        <v>58204659</v>
      </c>
      <c r="K19" s="8">
        <v>1017214</v>
      </c>
      <c r="L19" s="8">
        <v>72585</v>
      </c>
      <c r="M19" s="8">
        <v>55544782</v>
      </c>
      <c r="N19" s="8">
        <v>56634581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114839240</v>
      </c>
      <c r="X19" s="8">
        <v>95929334</v>
      </c>
      <c r="Y19" s="8">
        <v>18909906</v>
      </c>
      <c r="Z19" s="2">
        <v>19.71</v>
      </c>
      <c r="AA19" s="6">
        <v>142909000</v>
      </c>
    </row>
    <row r="20" spans="1:27" ht="13.5">
      <c r="A20" s="23" t="s">
        <v>47</v>
      </c>
      <c r="B20" s="29"/>
      <c r="C20" s="6">
        <v>15398728</v>
      </c>
      <c r="D20" s="6">
        <v>0</v>
      </c>
      <c r="E20" s="7">
        <v>1273468</v>
      </c>
      <c r="F20" s="26">
        <v>1273468</v>
      </c>
      <c r="G20" s="26">
        <v>9065</v>
      </c>
      <c r="H20" s="26">
        <v>4539</v>
      </c>
      <c r="I20" s="26">
        <v>19448</v>
      </c>
      <c r="J20" s="26">
        <v>33052</v>
      </c>
      <c r="K20" s="26">
        <v>2886</v>
      </c>
      <c r="L20" s="26">
        <v>35845</v>
      </c>
      <c r="M20" s="26">
        <v>3086</v>
      </c>
      <c r="N20" s="26">
        <v>41817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74869</v>
      </c>
      <c r="X20" s="26">
        <v>636498</v>
      </c>
      <c r="Y20" s="26">
        <v>-561629</v>
      </c>
      <c r="Z20" s="27">
        <v>-88.24</v>
      </c>
      <c r="AA20" s="28">
        <v>1273468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176134134</v>
      </c>
      <c r="D22" s="33">
        <f>SUM(D5:D21)</f>
        <v>0</v>
      </c>
      <c r="E22" s="34">
        <f t="shared" si="0"/>
        <v>173694868</v>
      </c>
      <c r="F22" s="35">
        <f t="shared" si="0"/>
        <v>173694868</v>
      </c>
      <c r="G22" s="35">
        <f t="shared" si="0"/>
        <v>69498301</v>
      </c>
      <c r="H22" s="35">
        <f t="shared" si="0"/>
        <v>2230536</v>
      </c>
      <c r="I22" s="35">
        <f t="shared" si="0"/>
        <v>2381262</v>
      </c>
      <c r="J22" s="35">
        <f t="shared" si="0"/>
        <v>74110099</v>
      </c>
      <c r="K22" s="35">
        <f t="shared" si="0"/>
        <v>2697223</v>
      </c>
      <c r="L22" s="35">
        <f t="shared" si="0"/>
        <v>1740191</v>
      </c>
      <c r="M22" s="35">
        <f t="shared" si="0"/>
        <v>57179775</v>
      </c>
      <c r="N22" s="35">
        <f t="shared" si="0"/>
        <v>61617189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135727288</v>
      </c>
      <c r="X22" s="35">
        <f t="shared" si="0"/>
        <v>111322340</v>
      </c>
      <c r="Y22" s="35">
        <f t="shared" si="0"/>
        <v>24404948</v>
      </c>
      <c r="Z22" s="36">
        <f>+IF(X22&lt;&gt;0,+(Y22/X22)*100,0)</f>
        <v>21.92277668615302</v>
      </c>
      <c r="AA22" s="33">
        <f>SUM(AA5:AA21)</f>
        <v>173694868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84112083</v>
      </c>
      <c r="D25" s="6">
        <v>0</v>
      </c>
      <c r="E25" s="7">
        <v>83214670</v>
      </c>
      <c r="F25" s="8">
        <v>83214670</v>
      </c>
      <c r="G25" s="8">
        <v>6544522</v>
      </c>
      <c r="H25" s="8">
        <v>7677090</v>
      </c>
      <c r="I25" s="8">
        <v>7230831</v>
      </c>
      <c r="J25" s="8">
        <v>21452443</v>
      </c>
      <c r="K25" s="8">
        <v>7157396</v>
      </c>
      <c r="L25" s="8">
        <v>11278781</v>
      </c>
      <c r="M25" s="8">
        <v>8355363</v>
      </c>
      <c r="N25" s="8">
        <v>26791540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48243983</v>
      </c>
      <c r="X25" s="8">
        <v>41607498</v>
      </c>
      <c r="Y25" s="8">
        <v>6636485</v>
      </c>
      <c r="Z25" s="2">
        <v>15.95</v>
      </c>
      <c r="AA25" s="6">
        <v>83214670</v>
      </c>
    </row>
    <row r="26" spans="1:27" ht="13.5">
      <c r="A26" s="25" t="s">
        <v>52</v>
      </c>
      <c r="B26" s="24"/>
      <c r="C26" s="6">
        <v>13815234</v>
      </c>
      <c r="D26" s="6">
        <v>0</v>
      </c>
      <c r="E26" s="7">
        <v>14821640</v>
      </c>
      <c r="F26" s="8">
        <v>14821640</v>
      </c>
      <c r="G26" s="8">
        <v>1133820</v>
      </c>
      <c r="H26" s="8">
        <v>1153201</v>
      </c>
      <c r="I26" s="8">
        <v>1133456</v>
      </c>
      <c r="J26" s="8">
        <v>3420477</v>
      </c>
      <c r="K26" s="8">
        <v>1129522</v>
      </c>
      <c r="L26" s="8">
        <v>1196115</v>
      </c>
      <c r="M26" s="8">
        <v>0</v>
      </c>
      <c r="N26" s="8">
        <v>2325637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5746114</v>
      </c>
      <c r="X26" s="8">
        <v>7411002</v>
      </c>
      <c r="Y26" s="8">
        <v>-1664888</v>
      </c>
      <c r="Z26" s="2">
        <v>-22.47</v>
      </c>
      <c r="AA26" s="6">
        <v>14821640</v>
      </c>
    </row>
    <row r="27" spans="1:27" ht="13.5">
      <c r="A27" s="25" t="s">
        <v>53</v>
      </c>
      <c r="B27" s="24"/>
      <c r="C27" s="6">
        <v>2326178</v>
      </c>
      <c r="D27" s="6">
        <v>0</v>
      </c>
      <c r="E27" s="7">
        <v>1735977</v>
      </c>
      <c r="F27" s="8">
        <v>1735977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868002</v>
      </c>
      <c r="Y27" s="8">
        <v>-868002</v>
      </c>
      <c r="Z27" s="2">
        <v>-100</v>
      </c>
      <c r="AA27" s="6">
        <v>1735977</v>
      </c>
    </row>
    <row r="28" spans="1:27" ht="13.5">
      <c r="A28" s="25" t="s">
        <v>54</v>
      </c>
      <c r="B28" s="24"/>
      <c r="C28" s="6">
        <v>14655818</v>
      </c>
      <c r="D28" s="6">
        <v>0</v>
      </c>
      <c r="E28" s="7">
        <v>4916030</v>
      </c>
      <c r="F28" s="8">
        <v>4916030</v>
      </c>
      <c r="G28" s="8">
        <v>0</v>
      </c>
      <c r="H28" s="8">
        <v>0</v>
      </c>
      <c r="I28" s="8">
        <v>0</v>
      </c>
      <c r="J28" s="8">
        <v>0</v>
      </c>
      <c r="K28" s="8">
        <v>3568950</v>
      </c>
      <c r="L28" s="8">
        <v>0</v>
      </c>
      <c r="M28" s="8">
        <v>0</v>
      </c>
      <c r="N28" s="8">
        <v>3568950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3568950</v>
      </c>
      <c r="X28" s="8">
        <v>2458002</v>
      </c>
      <c r="Y28" s="8">
        <v>1110948</v>
      </c>
      <c r="Z28" s="2">
        <v>45.2</v>
      </c>
      <c r="AA28" s="6">
        <v>4916030</v>
      </c>
    </row>
    <row r="29" spans="1:27" ht="13.5">
      <c r="A29" s="25" t="s">
        <v>55</v>
      </c>
      <c r="B29" s="24"/>
      <c r="C29" s="6">
        <v>242567</v>
      </c>
      <c r="D29" s="6">
        <v>0</v>
      </c>
      <c r="E29" s="7">
        <v>200000</v>
      </c>
      <c r="F29" s="8">
        <v>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100002</v>
      </c>
      <c r="Y29" s="8">
        <v>-100002</v>
      </c>
      <c r="Z29" s="2">
        <v>-100</v>
      </c>
      <c r="AA29" s="6">
        <v>200000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5900950</v>
      </c>
      <c r="D31" s="6">
        <v>0</v>
      </c>
      <c r="E31" s="7">
        <v>4540000</v>
      </c>
      <c r="F31" s="8">
        <v>4540000</v>
      </c>
      <c r="G31" s="8">
        <v>662167</v>
      </c>
      <c r="H31" s="8">
        <v>425728</v>
      </c>
      <c r="I31" s="8">
        <v>112044</v>
      </c>
      <c r="J31" s="8">
        <v>1199939</v>
      </c>
      <c r="K31" s="8">
        <v>1363931</v>
      </c>
      <c r="L31" s="8">
        <v>298717</v>
      </c>
      <c r="M31" s="8">
        <v>99861</v>
      </c>
      <c r="N31" s="8">
        <v>1762509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2962448</v>
      </c>
      <c r="X31" s="8">
        <v>2269998</v>
      </c>
      <c r="Y31" s="8">
        <v>692450</v>
      </c>
      <c r="Z31" s="2">
        <v>30.5</v>
      </c>
      <c r="AA31" s="6">
        <v>4540000</v>
      </c>
    </row>
    <row r="32" spans="1:27" ht="13.5">
      <c r="A32" s="25" t="s">
        <v>58</v>
      </c>
      <c r="B32" s="24"/>
      <c r="C32" s="6">
        <v>24615248</v>
      </c>
      <c r="D32" s="6">
        <v>0</v>
      </c>
      <c r="E32" s="7">
        <v>24051347</v>
      </c>
      <c r="F32" s="8">
        <v>24051347</v>
      </c>
      <c r="G32" s="8">
        <v>1220802</v>
      </c>
      <c r="H32" s="8">
        <v>1400168</v>
      </c>
      <c r="I32" s="8">
        <v>1634282</v>
      </c>
      <c r="J32" s="8">
        <v>4255252</v>
      </c>
      <c r="K32" s="8">
        <v>3377167</v>
      </c>
      <c r="L32" s="8">
        <v>34572111</v>
      </c>
      <c r="M32" s="8">
        <v>3050763</v>
      </c>
      <c r="N32" s="8">
        <v>41000041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45255293</v>
      </c>
      <c r="X32" s="8">
        <v>12025500</v>
      </c>
      <c r="Y32" s="8">
        <v>33229793</v>
      </c>
      <c r="Z32" s="2">
        <v>276.33</v>
      </c>
      <c r="AA32" s="6">
        <v>24051347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1550000</v>
      </c>
      <c r="F33" s="8">
        <v>1550000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775002</v>
      </c>
      <c r="Y33" s="8">
        <v>-775002</v>
      </c>
      <c r="Z33" s="2">
        <v>-100</v>
      </c>
      <c r="AA33" s="6">
        <v>1550000</v>
      </c>
    </row>
    <row r="34" spans="1:27" ht="13.5">
      <c r="A34" s="25" t="s">
        <v>60</v>
      </c>
      <c r="B34" s="24"/>
      <c r="C34" s="6">
        <v>39135785</v>
      </c>
      <c r="D34" s="6">
        <v>0</v>
      </c>
      <c r="E34" s="7">
        <v>29745097</v>
      </c>
      <c r="F34" s="8">
        <v>29745097</v>
      </c>
      <c r="G34" s="8">
        <v>3949016</v>
      </c>
      <c r="H34" s="8">
        <v>2768465</v>
      </c>
      <c r="I34" s="8">
        <v>2490450</v>
      </c>
      <c r="J34" s="8">
        <v>9207931</v>
      </c>
      <c r="K34" s="8">
        <v>2893649</v>
      </c>
      <c r="L34" s="8">
        <v>32947098</v>
      </c>
      <c r="M34" s="8">
        <v>3059159</v>
      </c>
      <c r="N34" s="8">
        <v>38899906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48107837</v>
      </c>
      <c r="X34" s="8">
        <v>14872500</v>
      </c>
      <c r="Y34" s="8">
        <v>33235337</v>
      </c>
      <c r="Z34" s="2">
        <v>223.47</v>
      </c>
      <c r="AA34" s="6">
        <v>29745097</v>
      </c>
    </row>
    <row r="35" spans="1:27" ht="13.5">
      <c r="A35" s="23" t="s">
        <v>61</v>
      </c>
      <c r="B35" s="29"/>
      <c r="C35" s="6">
        <v>8513103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193316966</v>
      </c>
      <c r="D36" s="33">
        <f>SUM(D25:D35)</f>
        <v>0</v>
      </c>
      <c r="E36" s="34">
        <f t="shared" si="1"/>
        <v>164774761</v>
      </c>
      <c r="F36" s="35">
        <f t="shared" si="1"/>
        <v>164774761</v>
      </c>
      <c r="G36" s="35">
        <f t="shared" si="1"/>
        <v>13510327</v>
      </c>
      <c r="H36" s="35">
        <f t="shared" si="1"/>
        <v>13424652</v>
      </c>
      <c r="I36" s="35">
        <f t="shared" si="1"/>
        <v>12601063</v>
      </c>
      <c r="J36" s="35">
        <f t="shared" si="1"/>
        <v>39536042</v>
      </c>
      <c r="K36" s="35">
        <f t="shared" si="1"/>
        <v>19490615</v>
      </c>
      <c r="L36" s="35">
        <f t="shared" si="1"/>
        <v>80292822</v>
      </c>
      <c r="M36" s="35">
        <f t="shared" si="1"/>
        <v>14565146</v>
      </c>
      <c r="N36" s="35">
        <f t="shared" si="1"/>
        <v>114348583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153884625</v>
      </c>
      <c r="X36" s="35">
        <f t="shared" si="1"/>
        <v>82387506</v>
      </c>
      <c r="Y36" s="35">
        <f t="shared" si="1"/>
        <v>71497119</v>
      </c>
      <c r="Z36" s="36">
        <f>+IF(X36&lt;&gt;0,+(Y36/X36)*100,0)</f>
        <v>86.78150665223438</v>
      </c>
      <c r="AA36" s="33">
        <f>SUM(AA25:AA35)</f>
        <v>164774761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-17182832</v>
      </c>
      <c r="D38" s="46">
        <f>+D22-D36</f>
        <v>0</v>
      </c>
      <c r="E38" s="47">
        <f t="shared" si="2"/>
        <v>8920107</v>
      </c>
      <c r="F38" s="48">
        <f t="shared" si="2"/>
        <v>8920107</v>
      </c>
      <c r="G38" s="48">
        <f t="shared" si="2"/>
        <v>55987974</v>
      </c>
      <c r="H38" s="48">
        <f t="shared" si="2"/>
        <v>-11194116</v>
      </c>
      <c r="I38" s="48">
        <f t="shared" si="2"/>
        <v>-10219801</v>
      </c>
      <c r="J38" s="48">
        <f t="shared" si="2"/>
        <v>34574057</v>
      </c>
      <c r="K38" s="48">
        <f t="shared" si="2"/>
        <v>-16793392</v>
      </c>
      <c r="L38" s="48">
        <f t="shared" si="2"/>
        <v>-78552631</v>
      </c>
      <c r="M38" s="48">
        <f t="shared" si="2"/>
        <v>42614629</v>
      </c>
      <c r="N38" s="48">
        <f t="shared" si="2"/>
        <v>-52731394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-18157337</v>
      </c>
      <c r="X38" s="48">
        <f>IF(F22=F36,0,X22-X36)</f>
        <v>28934834</v>
      </c>
      <c r="Y38" s="48">
        <f t="shared" si="2"/>
        <v>-47092171</v>
      </c>
      <c r="Z38" s="49">
        <f>+IF(X38&lt;&gt;0,+(Y38/X38)*100,0)</f>
        <v>-162.75251829680445</v>
      </c>
      <c r="AA38" s="46">
        <f>+AA22-AA36</f>
        <v>8920107</v>
      </c>
    </row>
    <row r="39" spans="1:27" ht="13.5">
      <c r="A39" s="23" t="s">
        <v>64</v>
      </c>
      <c r="B39" s="29"/>
      <c r="C39" s="6">
        <v>57541608</v>
      </c>
      <c r="D39" s="6">
        <v>0</v>
      </c>
      <c r="E39" s="7">
        <v>46286000</v>
      </c>
      <c r="F39" s="8">
        <v>46286000</v>
      </c>
      <c r="G39" s="8">
        <v>144743</v>
      </c>
      <c r="H39" s="8">
        <v>2457913</v>
      </c>
      <c r="I39" s="8">
        <v>9341271</v>
      </c>
      <c r="J39" s="8">
        <v>11943927</v>
      </c>
      <c r="K39" s="8">
        <v>2957249</v>
      </c>
      <c r="L39" s="8">
        <v>0</v>
      </c>
      <c r="M39" s="8">
        <v>0</v>
      </c>
      <c r="N39" s="8">
        <v>2957249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14901176</v>
      </c>
      <c r="X39" s="8">
        <v>30857334</v>
      </c>
      <c r="Y39" s="8">
        <v>-15956158</v>
      </c>
      <c r="Z39" s="2">
        <v>-51.71</v>
      </c>
      <c r="AA39" s="6">
        <v>46286000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40358776</v>
      </c>
      <c r="D42" s="55">
        <f>SUM(D38:D41)</f>
        <v>0</v>
      </c>
      <c r="E42" s="56">
        <f t="shared" si="3"/>
        <v>55206107</v>
      </c>
      <c r="F42" s="57">
        <f t="shared" si="3"/>
        <v>55206107</v>
      </c>
      <c r="G42" s="57">
        <f t="shared" si="3"/>
        <v>56132717</v>
      </c>
      <c r="H42" s="57">
        <f t="shared" si="3"/>
        <v>-8736203</v>
      </c>
      <c r="I42" s="57">
        <f t="shared" si="3"/>
        <v>-878530</v>
      </c>
      <c r="J42" s="57">
        <f t="shared" si="3"/>
        <v>46517984</v>
      </c>
      <c r="K42" s="57">
        <f t="shared" si="3"/>
        <v>-13836143</v>
      </c>
      <c r="L42" s="57">
        <f t="shared" si="3"/>
        <v>-78552631</v>
      </c>
      <c r="M42" s="57">
        <f t="shared" si="3"/>
        <v>42614629</v>
      </c>
      <c r="N42" s="57">
        <f t="shared" si="3"/>
        <v>-49774145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-3256161</v>
      </c>
      <c r="X42" s="57">
        <f t="shared" si="3"/>
        <v>59792168</v>
      </c>
      <c r="Y42" s="57">
        <f t="shared" si="3"/>
        <v>-63048329</v>
      </c>
      <c r="Z42" s="58">
        <f>+IF(X42&lt;&gt;0,+(Y42/X42)*100,0)</f>
        <v>-105.4457985199667</v>
      </c>
      <c r="AA42" s="55">
        <f>SUM(AA38:AA41)</f>
        <v>55206107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40358776</v>
      </c>
      <c r="D44" s="63">
        <f>+D42-D43</f>
        <v>0</v>
      </c>
      <c r="E44" s="64">
        <f t="shared" si="4"/>
        <v>55206107</v>
      </c>
      <c r="F44" s="65">
        <f t="shared" si="4"/>
        <v>55206107</v>
      </c>
      <c r="G44" s="65">
        <f t="shared" si="4"/>
        <v>56132717</v>
      </c>
      <c r="H44" s="65">
        <f t="shared" si="4"/>
        <v>-8736203</v>
      </c>
      <c r="I44" s="65">
        <f t="shared" si="4"/>
        <v>-878530</v>
      </c>
      <c r="J44" s="65">
        <f t="shared" si="4"/>
        <v>46517984</v>
      </c>
      <c r="K44" s="65">
        <f t="shared" si="4"/>
        <v>-13836143</v>
      </c>
      <c r="L44" s="65">
        <f t="shared" si="4"/>
        <v>-78552631</v>
      </c>
      <c r="M44" s="65">
        <f t="shared" si="4"/>
        <v>42614629</v>
      </c>
      <c r="N44" s="65">
        <f t="shared" si="4"/>
        <v>-49774145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-3256161</v>
      </c>
      <c r="X44" s="65">
        <f t="shared" si="4"/>
        <v>59792168</v>
      </c>
      <c r="Y44" s="65">
        <f t="shared" si="4"/>
        <v>-63048329</v>
      </c>
      <c r="Z44" s="66">
        <f>+IF(X44&lt;&gt;0,+(Y44/X44)*100,0)</f>
        <v>-105.4457985199667</v>
      </c>
      <c r="AA44" s="63">
        <f>+AA42-AA43</f>
        <v>55206107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40358776</v>
      </c>
      <c r="D46" s="55">
        <f>SUM(D44:D45)</f>
        <v>0</v>
      </c>
      <c r="E46" s="56">
        <f t="shared" si="5"/>
        <v>55206107</v>
      </c>
      <c r="F46" s="57">
        <f t="shared" si="5"/>
        <v>55206107</v>
      </c>
      <c r="G46" s="57">
        <f t="shared" si="5"/>
        <v>56132717</v>
      </c>
      <c r="H46" s="57">
        <f t="shared" si="5"/>
        <v>-8736203</v>
      </c>
      <c r="I46" s="57">
        <f t="shared" si="5"/>
        <v>-878530</v>
      </c>
      <c r="J46" s="57">
        <f t="shared" si="5"/>
        <v>46517984</v>
      </c>
      <c r="K46" s="57">
        <f t="shared" si="5"/>
        <v>-13836143</v>
      </c>
      <c r="L46" s="57">
        <f t="shared" si="5"/>
        <v>-78552631</v>
      </c>
      <c r="M46" s="57">
        <f t="shared" si="5"/>
        <v>42614629</v>
      </c>
      <c r="N46" s="57">
        <f t="shared" si="5"/>
        <v>-49774145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-3256161</v>
      </c>
      <c r="X46" s="57">
        <f t="shared" si="5"/>
        <v>59792168</v>
      </c>
      <c r="Y46" s="57">
        <f t="shared" si="5"/>
        <v>-63048329</v>
      </c>
      <c r="Z46" s="58">
        <f>+IF(X46&lt;&gt;0,+(Y46/X46)*100,0)</f>
        <v>-105.4457985199667</v>
      </c>
      <c r="AA46" s="55">
        <f>SUM(AA44:AA45)</f>
        <v>55206107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40358776</v>
      </c>
      <c r="D48" s="71">
        <f>SUM(D46:D47)</f>
        <v>0</v>
      </c>
      <c r="E48" s="72">
        <f t="shared" si="6"/>
        <v>55206107</v>
      </c>
      <c r="F48" s="73">
        <f t="shared" si="6"/>
        <v>55206107</v>
      </c>
      <c r="G48" s="73">
        <f t="shared" si="6"/>
        <v>56132717</v>
      </c>
      <c r="H48" s="74">
        <f t="shared" si="6"/>
        <v>-8736203</v>
      </c>
      <c r="I48" s="74">
        <f t="shared" si="6"/>
        <v>-878530</v>
      </c>
      <c r="J48" s="74">
        <f t="shared" si="6"/>
        <v>46517984</v>
      </c>
      <c r="K48" s="74">
        <f t="shared" si="6"/>
        <v>-13836143</v>
      </c>
      <c r="L48" s="74">
        <f t="shared" si="6"/>
        <v>-78552631</v>
      </c>
      <c r="M48" s="73">
        <f t="shared" si="6"/>
        <v>42614629</v>
      </c>
      <c r="N48" s="73">
        <f t="shared" si="6"/>
        <v>-49774145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-3256161</v>
      </c>
      <c r="X48" s="74">
        <f t="shared" si="6"/>
        <v>59792168</v>
      </c>
      <c r="Y48" s="74">
        <f t="shared" si="6"/>
        <v>-63048329</v>
      </c>
      <c r="Z48" s="75">
        <f>+IF(X48&lt;&gt;0,+(Y48/X48)*100,0)</f>
        <v>-105.4457985199667</v>
      </c>
      <c r="AA48" s="76">
        <f>SUM(AA46:AA47)</f>
        <v>55206107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55109265</v>
      </c>
      <c r="D5" s="6">
        <v>0</v>
      </c>
      <c r="E5" s="7">
        <v>65117000</v>
      </c>
      <c r="F5" s="8">
        <v>65117000</v>
      </c>
      <c r="G5" s="8">
        <v>35214217</v>
      </c>
      <c r="H5" s="8">
        <v>2321353</v>
      </c>
      <c r="I5" s="8">
        <v>5019191</v>
      </c>
      <c r="J5" s="8">
        <v>42554761</v>
      </c>
      <c r="K5" s="8">
        <v>2298384</v>
      </c>
      <c r="L5" s="8">
        <v>2279579</v>
      </c>
      <c r="M5" s="8">
        <v>2325092</v>
      </c>
      <c r="N5" s="8">
        <v>6903055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49457816</v>
      </c>
      <c r="X5" s="8">
        <v>33486322</v>
      </c>
      <c r="Y5" s="8">
        <v>15971494</v>
      </c>
      <c r="Z5" s="2">
        <v>47.7</v>
      </c>
      <c r="AA5" s="6">
        <v>65117000</v>
      </c>
    </row>
    <row r="6" spans="1:27" ht="13.5">
      <c r="A6" s="23" t="s">
        <v>33</v>
      </c>
      <c r="B6" s="24"/>
      <c r="C6" s="6">
        <v>622142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16323354</v>
      </c>
      <c r="D7" s="6">
        <v>0</v>
      </c>
      <c r="E7" s="7">
        <v>67868000</v>
      </c>
      <c r="F7" s="8">
        <v>67868000</v>
      </c>
      <c r="G7" s="8">
        <v>-946206</v>
      </c>
      <c r="H7" s="8">
        <v>2356224</v>
      </c>
      <c r="I7" s="8">
        <v>1518229</v>
      </c>
      <c r="J7" s="8">
        <v>2928247</v>
      </c>
      <c r="K7" s="8">
        <v>1411438</v>
      </c>
      <c r="L7" s="8">
        <v>1291100</v>
      </c>
      <c r="M7" s="8">
        <v>1353531</v>
      </c>
      <c r="N7" s="8">
        <v>4056069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6984316</v>
      </c>
      <c r="X7" s="8">
        <v>44293047</v>
      </c>
      <c r="Y7" s="8">
        <v>-37308731</v>
      </c>
      <c r="Z7" s="2">
        <v>-84.23</v>
      </c>
      <c r="AA7" s="6">
        <v>67868000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6876481</v>
      </c>
      <c r="D10" s="6">
        <v>0</v>
      </c>
      <c r="E10" s="7">
        <v>9210000</v>
      </c>
      <c r="F10" s="26">
        <v>9210000</v>
      </c>
      <c r="G10" s="26">
        <v>798721</v>
      </c>
      <c r="H10" s="26">
        <v>801559</v>
      </c>
      <c r="I10" s="26">
        <v>789185</v>
      </c>
      <c r="J10" s="26">
        <v>2389465</v>
      </c>
      <c r="K10" s="26">
        <v>804531</v>
      </c>
      <c r="L10" s="26">
        <v>804944</v>
      </c>
      <c r="M10" s="26">
        <v>804944</v>
      </c>
      <c r="N10" s="26">
        <v>2414419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4803884</v>
      </c>
      <c r="X10" s="26">
        <v>6294967</v>
      </c>
      <c r="Y10" s="26">
        <v>-1491083</v>
      </c>
      <c r="Z10" s="27">
        <v>-23.69</v>
      </c>
      <c r="AA10" s="28">
        <v>9210000</v>
      </c>
    </row>
    <row r="11" spans="1:27" ht="13.5">
      <c r="A11" s="25" t="s">
        <v>38</v>
      </c>
      <c r="B11" s="29"/>
      <c r="C11" s="6">
        <v>47976819</v>
      </c>
      <c r="D11" s="6">
        <v>0</v>
      </c>
      <c r="E11" s="7">
        <v>0</v>
      </c>
      <c r="F11" s="8">
        <v>0</v>
      </c>
      <c r="G11" s="8">
        <v>3447993</v>
      </c>
      <c r="H11" s="8">
        <v>3473825</v>
      </c>
      <c r="I11" s="8">
        <v>3364945</v>
      </c>
      <c r="J11" s="8">
        <v>10286763</v>
      </c>
      <c r="K11" s="8">
        <v>3077126</v>
      </c>
      <c r="L11" s="8">
        <v>3270593</v>
      </c>
      <c r="M11" s="8">
        <v>3435639</v>
      </c>
      <c r="N11" s="8">
        <v>9783358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20070121</v>
      </c>
      <c r="X11" s="8"/>
      <c r="Y11" s="8">
        <v>20070121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1444700</v>
      </c>
      <c r="D12" s="6">
        <v>0</v>
      </c>
      <c r="E12" s="7">
        <v>800000</v>
      </c>
      <c r="F12" s="8">
        <v>800000</v>
      </c>
      <c r="G12" s="8">
        <v>59384</v>
      </c>
      <c r="H12" s="8">
        <v>43526</v>
      </c>
      <c r="I12" s="8">
        <v>114334</v>
      </c>
      <c r="J12" s="8">
        <v>217244</v>
      </c>
      <c r="K12" s="8">
        <v>51743</v>
      </c>
      <c r="L12" s="8">
        <v>46010</v>
      </c>
      <c r="M12" s="8">
        <v>120445</v>
      </c>
      <c r="N12" s="8">
        <v>218198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435442</v>
      </c>
      <c r="X12" s="8">
        <v>277748</v>
      </c>
      <c r="Y12" s="8">
        <v>157694</v>
      </c>
      <c r="Z12" s="2">
        <v>56.78</v>
      </c>
      <c r="AA12" s="6">
        <v>800000</v>
      </c>
    </row>
    <row r="13" spans="1:27" ht="13.5">
      <c r="A13" s="23" t="s">
        <v>40</v>
      </c>
      <c r="B13" s="29"/>
      <c r="C13" s="6">
        <v>787257</v>
      </c>
      <c r="D13" s="6">
        <v>0</v>
      </c>
      <c r="E13" s="7">
        <v>1000000</v>
      </c>
      <c r="F13" s="8">
        <v>1000000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499998</v>
      </c>
      <c r="Y13" s="8">
        <v>-499998</v>
      </c>
      <c r="Z13" s="2">
        <v>-100</v>
      </c>
      <c r="AA13" s="6">
        <v>1000000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59952</v>
      </c>
      <c r="H14" s="8">
        <v>418443</v>
      </c>
      <c r="I14" s="8">
        <v>399393</v>
      </c>
      <c r="J14" s="8">
        <v>877788</v>
      </c>
      <c r="K14" s="8">
        <v>138576</v>
      </c>
      <c r="L14" s="8">
        <v>593259</v>
      </c>
      <c r="M14" s="8">
        <v>159211</v>
      </c>
      <c r="N14" s="8">
        <v>891046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1768834</v>
      </c>
      <c r="X14" s="8"/>
      <c r="Y14" s="8">
        <v>1768834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4991282</v>
      </c>
      <c r="D16" s="6">
        <v>0</v>
      </c>
      <c r="E16" s="7">
        <v>5500000</v>
      </c>
      <c r="F16" s="8">
        <v>5500000</v>
      </c>
      <c r="G16" s="8">
        <v>14441</v>
      </c>
      <c r="H16" s="8">
        <v>28019</v>
      </c>
      <c r="I16" s="8">
        <v>84946</v>
      </c>
      <c r="J16" s="8">
        <v>127406</v>
      </c>
      <c r="K16" s="8">
        <v>88095</v>
      </c>
      <c r="L16" s="8">
        <v>101641</v>
      </c>
      <c r="M16" s="8">
        <v>67980</v>
      </c>
      <c r="N16" s="8">
        <v>257716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385122</v>
      </c>
      <c r="X16" s="8">
        <v>2250000</v>
      </c>
      <c r="Y16" s="8">
        <v>-1864878</v>
      </c>
      <c r="Z16" s="2">
        <v>-82.88</v>
      </c>
      <c r="AA16" s="6">
        <v>5500000</v>
      </c>
    </row>
    <row r="17" spans="1:27" ht="13.5">
      <c r="A17" s="23" t="s">
        <v>44</v>
      </c>
      <c r="B17" s="29"/>
      <c r="C17" s="6">
        <v>2725797</v>
      </c>
      <c r="D17" s="6">
        <v>0</v>
      </c>
      <c r="E17" s="7">
        <v>3900000</v>
      </c>
      <c r="F17" s="8">
        <v>3900000</v>
      </c>
      <c r="G17" s="8">
        <v>5013</v>
      </c>
      <c r="H17" s="8">
        <v>5031</v>
      </c>
      <c r="I17" s="8">
        <v>25680</v>
      </c>
      <c r="J17" s="8">
        <v>35724</v>
      </c>
      <c r="K17" s="8">
        <v>1343</v>
      </c>
      <c r="L17" s="8">
        <v>4638</v>
      </c>
      <c r="M17" s="8">
        <v>3575</v>
      </c>
      <c r="N17" s="8">
        <v>9556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45280</v>
      </c>
      <c r="X17" s="8">
        <v>1583333</v>
      </c>
      <c r="Y17" s="8">
        <v>-1538053</v>
      </c>
      <c r="Z17" s="2">
        <v>-97.14</v>
      </c>
      <c r="AA17" s="6">
        <v>3900000</v>
      </c>
    </row>
    <row r="18" spans="1:27" ht="13.5">
      <c r="A18" s="25" t="s">
        <v>45</v>
      </c>
      <c r="B18" s="24"/>
      <c r="C18" s="6">
        <v>2337027</v>
      </c>
      <c r="D18" s="6">
        <v>0</v>
      </c>
      <c r="E18" s="7">
        <v>0</v>
      </c>
      <c r="F18" s="8">
        <v>0</v>
      </c>
      <c r="G18" s="8">
        <v>175237</v>
      </c>
      <c r="H18" s="8">
        <v>297184</v>
      </c>
      <c r="I18" s="8">
        <v>187610</v>
      </c>
      <c r="J18" s="8">
        <v>660031</v>
      </c>
      <c r="K18" s="8">
        <v>233250</v>
      </c>
      <c r="L18" s="8">
        <v>196517</v>
      </c>
      <c r="M18" s="8">
        <v>189640</v>
      </c>
      <c r="N18" s="8">
        <v>619407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1279438</v>
      </c>
      <c r="X18" s="8"/>
      <c r="Y18" s="8">
        <v>1279438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196193075</v>
      </c>
      <c r="D19" s="6">
        <v>0</v>
      </c>
      <c r="E19" s="7">
        <v>151514000</v>
      </c>
      <c r="F19" s="8">
        <v>151514000</v>
      </c>
      <c r="G19" s="8">
        <v>59888586</v>
      </c>
      <c r="H19" s="8">
        <v>-8560</v>
      </c>
      <c r="I19" s="8">
        <v>0</v>
      </c>
      <c r="J19" s="8">
        <v>59880026</v>
      </c>
      <c r="K19" s="8">
        <v>0</v>
      </c>
      <c r="L19" s="8">
        <v>0</v>
      </c>
      <c r="M19" s="8">
        <v>47910000</v>
      </c>
      <c r="N19" s="8">
        <v>47910000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107790026</v>
      </c>
      <c r="X19" s="8">
        <v>104483927</v>
      </c>
      <c r="Y19" s="8">
        <v>3306099</v>
      </c>
      <c r="Z19" s="2">
        <v>3.16</v>
      </c>
      <c r="AA19" s="6">
        <v>151514000</v>
      </c>
    </row>
    <row r="20" spans="1:27" ht="13.5">
      <c r="A20" s="23" t="s">
        <v>47</v>
      </c>
      <c r="B20" s="29"/>
      <c r="C20" s="6">
        <v>22635837</v>
      </c>
      <c r="D20" s="6">
        <v>0</v>
      </c>
      <c r="E20" s="7">
        <v>1492000</v>
      </c>
      <c r="F20" s="26">
        <v>1492000</v>
      </c>
      <c r="G20" s="26">
        <v>58322</v>
      </c>
      <c r="H20" s="26">
        <v>47800</v>
      </c>
      <c r="I20" s="26">
        <v>64130</v>
      </c>
      <c r="J20" s="26">
        <v>170252</v>
      </c>
      <c r="K20" s="26">
        <v>44973</v>
      </c>
      <c r="L20" s="26">
        <v>45663</v>
      </c>
      <c r="M20" s="26">
        <v>44070</v>
      </c>
      <c r="N20" s="26">
        <v>134706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304958</v>
      </c>
      <c r="X20" s="26">
        <v>1405548</v>
      </c>
      <c r="Y20" s="26">
        <v>-1100590</v>
      </c>
      <c r="Z20" s="27">
        <v>-78.3</v>
      </c>
      <c r="AA20" s="28">
        <v>1492000</v>
      </c>
    </row>
    <row r="21" spans="1:27" ht="13.5">
      <c r="A21" s="23" t="s">
        <v>48</v>
      </c>
      <c r="B21" s="29"/>
      <c r="C21" s="6">
        <v>432875</v>
      </c>
      <c r="D21" s="6">
        <v>0</v>
      </c>
      <c r="E21" s="7">
        <v>800000</v>
      </c>
      <c r="F21" s="8">
        <v>800000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450000</v>
      </c>
      <c r="Y21" s="8">
        <v>-450000</v>
      </c>
      <c r="Z21" s="2">
        <v>-100</v>
      </c>
      <c r="AA21" s="6">
        <v>800000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358455911</v>
      </c>
      <c r="D22" s="33">
        <f>SUM(D5:D21)</f>
        <v>0</v>
      </c>
      <c r="E22" s="34">
        <f t="shared" si="0"/>
        <v>307201000</v>
      </c>
      <c r="F22" s="35">
        <f t="shared" si="0"/>
        <v>307201000</v>
      </c>
      <c r="G22" s="35">
        <f t="shared" si="0"/>
        <v>98775660</v>
      </c>
      <c r="H22" s="35">
        <f t="shared" si="0"/>
        <v>9784404</v>
      </c>
      <c r="I22" s="35">
        <f t="shared" si="0"/>
        <v>11567643</v>
      </c>
      <c r="J22" s="35">
        <f t="shared" si="0"/>
        <v>120127707</v>
      </c>
      <c r="K22" s="35">
        <f t="shared" si="0"/>
        <v>8149459</v>
      </c>
      <c r="L22" s="35">
        <f t="shared" si="0"/>
        <v>8633944</v>
      </c>
      <c r="M22" s="35">
        <f t="shared" si="0"/>
        <v>56414127</v>
      </c>
      <c r="N22" s="35">
        <f t="shared" si="0"/>
        <v>73197530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193325237</v>
      </c>
      <c r="X22" s="35">
        <f t="shared" si="0"/>
        <v>195024890</v>
      </c>
      <c r="Y22" s="35">
        <f t="shared" si="0"/>
        <v>-1699653</v>
      </c>
      <c r="Z22" s="36">
        <f>+IF(X22&lt;&gt;0,+(Y22/X22)*100,0)</f>
        <v>-0.8715056831976677</v>
      </c>
      <c r="AA22" s="33">
        <f>SUM(AA5:AA21)</f>
        <v>307201000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130441504</v>
      </c>
      <c r="D25" s="6">
        <v>0</v>
      </c>
      <c r="E25" s="7">
        <v>121111000</v>
      </c>
      <c r="F25" s="8">
        <v>121111000</v>
      </c>
      <c r="G25" s="8">
        <v>9872525</v>
      </c>
      <c r="H25" s="8">
        <v>10520988</v>
      </c>
      <c r="I25" s="8">
        <v>10863122</v>
      </c>
      <c r="J25" s="8">
        <v>31256635</v>
      </c>
      <c r="K25" s="8">
        <v>11173535</v>
      </c>
      <c r="L25" s="8">
        <v>10960431</v>
      </c>
      <c r="M25" s="8">
        <v>10960462</v>
      </c>
      <c r="N25" s="8">
        <v>33094428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64351063</v>
      </c>
      <c r="X25" s="8">
        <v>60555612</v>
      </c>
      <c r="Y25" s="8">
        <v>3795451</v>
      </c>
      <c r="Z25" s="2">
        <v>6.27</v>
      </c>
      <c r="AA25" s="6">
        <v>121111000</v>
      </c>
    </row>
    <row r="26" spans="1:27" ht="13.5">
      <c r="A26" s="25" t="s">
        <v>52</v>
      </c>
      <c r="B26" s="24"/>
      <c r="C26" s="6">
        <v>16027016</v>
      </c>
      <c r="D26" s="6">
        <v>0</v>
      </c>
      <c r="E26" s="7">
        <v>16000000</v>
      </c>
      <c r="F26" s="8">
        <v>16000000</v>
      </c>
      <c r="G26" s="8">
        <v>1317254</v>
      </c>
      <c r="H26" s="8">
        <v>0</v>
      </c>
      <c r="I26" s="8">
        <v>1365150</v>
      </c>
      <c r="J26" s="8">
        <v>2682404</v>
      </c>
      <c r="K26" s="8">
        <v>1382643</v>
      </c>
      <c r="L26" s="8">
        <v>1332158</v>
      </c>
      <c r="M26" s="8">
        <v>1332158</v>
      </c>
      <c r="N26" s="8">
        <v>4046959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6729363</v>
      </c>
      <c r="X26" s="8">
        <v>7999998</v>
      </c>
      <c r="Y26" s="8">
        <v>-1270635</v>
      </c>
      <c r="Z26" s="2">
        <v>-15.88</v>
      </c>
      <c r="AA26" s="6">
        <v>16000000</v>
      </c>
    </row>
    <row r="27" spans="1:27" ht="13.5">
      <c r="A27" s="25" t="s">
        <v>53</v>
      </c>
      <c r="B27" s="24"/>
      <c r="C27" s="6">
        <v>30124641</v>
      </c>
      <c r="D27" s="6">
        <v>0</v>
      </c>
      <c r="E27" s="7">
        <v>5000000</v>
      </c>
      <c r="F27" s="8">
        <v>5000000</v>
      </c>
      <c r="G27" s="8">
        <v>9362</v>
      </c>
      <c r="H27" s="8">
        <v>-46718</v>
      </c>
      <c r="I27" s="8">
        <v>1941</v>
      </c>
      <c r="J27" s="8">
        <v>-35415</v>
      </c>
      <c r="K27" s="8">
        <v>2375</v>
      </c>
      <c r="L27" s="8">
        <v>495</v>
      </c>
      <c r="M27" s="8">
        <v>0</v>
      </c>
      <c r="N27" s="8">
        <v>2870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-32545</v>
      </c>
      <c r="X27" s="8">
        <v>2500000</v>
      </c>
      <c r="Y27" s="8">
        <v>-2532545</v>
      </c>
      <c r="Z27" s="2">
        <v>-101.3</v>
      </c>
      <c r="AA27" s="6">
        <v>5000000</v>
      </c>
    </row>
    <row r="28" spans="1:27" ht="13.5">
      <c r="A28" s="25" t="s">
        <v>54</v>
      </c>
      <c r="B28" s="24"/>
      <c r="C28" s="6">
        <v>41729804</v>
      </c>
      <c r="D28" s="6">
        <v>0</v>
      </c>
      <c r="E28" s="7">
        <v>51500000</v>
      </c>
      <c r="F28" s="8">
        <v>51500000</v>
      </c>
      <c r="G28" s="8">
        <v>0</v>
      </c>
      <c r="H28" s="8">
        <v>0</v>
      </c>
      <c r="I28" s="8">
        <v>0</v>
      </c>
      <c r="J28" s="8">
        <v>0</v>
      </c>
      <c r="K28" s="8">
        <v>1794</v>
      </c>
      <c r="L28" s="8">
        <v>341</v>
      </c>
      <c r="M28" s="8">
        <v>0</v>
      </c>
      <c r="N28" s="8">
        <v>2135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2135</v>
      </c>
      <c r="X28" s="8">
        <v>25750002</v>
      </c>
      <c r="Y28" s="8">
        <v>-25747867</v>
      </c>
      <c r="Z28" s="2">
        <v>-99.99</v>
      </c>
      <c r="AA28" s="6">
        <v>51500000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58053</v>
      </c>
      <c r="H29" s="8">
        <v>720986</v>
      </c>
      <c r="I29" s="8">
        <v>135920</v>
      </c>
      <c r="J29" s="8">
        <v>914959</v>
      </c>
      <c r="K29" s="8">
        <v>53934</v>
      </c>
      <c r="L29" s="8">
        <v>1892599</v>
      </c>
      <c r="M29" s="8">
        <v>53271</v>
      </c>
      <c r="N29" s="8">
        <v>1999804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2914763</v>
      </c>
      <c r="X29" s="8"/>
      <c r="Y29" s="8">
        <v>2914763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65507212</v>
      </c>
      <c r="D30" s="6">
        <v>0</v>
      </c>
      <c r="E30" s="7">
        <v>49200000</v>
      </c>
      <c r="F30" s="8">
        <v>49200000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31540119</v>
      </c>
      <c r="M30" s="8">
        <v>0</v>
      </c>
      <c r="N30" s="8">
        <v>31540119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31540119</v>
      </c>
      <c r="X30" s="8">
        <v>24600000</v>
      </c>
      <c r="Y30" s="8">
        <v>6940119</v>
      </c>
      <c r="Z30" s="2">
        <v>28.21</v>
      </c>
      <c r="AA30" s="6">
        <v>49200000</v>
      </c>
    </row>
    <row r="31" spans="1:27" ht="13.5">
      <c r="A31" s="25" t="s">
        <v>57</v>
      </c>
      <c r="B31" s="24"/>
      <c r="C31" s="6">
        <v>31857</v>
      </c>
      <c r="D31" s="6">
        <v>0</v>
      </c>
      <c r="E31" s="7">
        <v>5548000</v>
      </c>
      <c r="F31" s="8">
        <v>5548000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2774136</v>
      </c>
      <c r="Y31" s="8">
        <v>-2774136</v>
      </c>
      <c r="Z31" s="2">
        <v>-100</v>
      </c>
      <c r="AA31" s="6">
        <v>5548000</v>
      </c>
    </row>
    <row r="32" spans="1:27" ht="13.5">
      <c r="A32" s="25" t="s">
        <v>58</v>
      </c>
      <c r="B32" s="24"/>
      <c r="C32" s="6">
        <v>59340775</v>
      </c>
      <c r="D32" s="6">
        <v>0</v>
      </c>
      <c r="E32" s="7">
        <v>66251000</v>
      </c>
      <c r="F32" s="8">
        <v>66251000</v>
      </c>
      <c r="G32" s="8">
        <v>3649071</v>
      </c>
      <c r="H32" s="8">
        <v>7037168</v>
      </c>
      <c r="I32" s="8">
        <v>2218854</v>
      </c>
      <c r="J32" s="8">
        <v>12905093</v>
      </c>
      <c r="K32" s="8">
        <v>4304370</v>
      </c>
      <c r="L32" s="8">
        <v>1212626</v>
      </c>
      <c r="M32" s="8">
        <v>5858848</v>
      </c>
      <c r="N32" s="8">
        <v>11375844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24280937</v>
      </c>
      <c r="X32" s="8">
        <v>32500482</v>
      </c>
      <c r="Y32" s="8">
        <v>-8219545</v>
      </c>
      <c r="Z32" s="2">
        <v>-25.29</v>
      </c>
      <c r="AA32" s="6">
        <v>66251000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140000</v>
      </c>
      <c r="I33" s="8">
        <v>0</v>
      </c>
      <c r="J33" s="8">
        <v>140000</v>
      </c>
      <c r="K33" s="8">
        <v>0</v>
      </c>
      <c r="L33" s="8">
        <v>0</v>
      </c>
      <c r="M33" s="8">
        <v>45000</v>
      </c>
      <c r="N33" s="8">
        <v>45000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185000</v>
      </c>
      <c r="X33" s="8"/>
      <c r="Y33" s="8">
        <v>185000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36109017</v>
      </c>
      <c r="D34" s="6">
        <v>0</v>
      </c>
      <c r="E34" s="7">
        <v>28250000</v>
      </c>
      <c r="F34" s="8">
        <v>28250000</v>
      </c>
      <c r="G34" s="8">
        <v>618250</v>
      </c>
      <c r="H34" s="8">
        <v>2027702</v>
      </c>
      <c r="I34" s="8">
        <v>2007998</v>
      </c>
      <c r="J34" s="8">
        <v>4653950</v>
      </c>
      <c r="K34" s="8">
        <v>1806669</v>
      </c>
      <c r="L34" s="8">
        <v>522805</v>
      </c>
      <c r="M34" s="8">
        <v>3331754</v>
      </c>
      <c r="N34" s="8">
        <v>5661228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10315178</v>
      </c>
      <c r="X34" s="8">
        <v>14000161</v>
      </c>
      <c r="Y34" s="8">
        <v>-3684983</v>
      </c>
      <c r="Z34" s="2">
        <v>-26.32</v>
      </c>
      <c r="AA34" s="6">
        <v>28250000</v>
      </c>
    </row>
    <row r="35" spans="1:27" ht="13.5">
      <c r="A35" s="23" t="s">
        <v>61</v>
      </c>
      <c r="B35" s="29"/>
      <c r="C35" s="6">
        <v>217123</v>
      </c>
      <c r="D35" s="6">
        <v>0</v>
      </c>
      <c r="E35" s="7">
        <v>0</v>
      </c>
      <c r="F35" s="8">
        <v>0</v>
      </c>
      <c r="G35" s="8">
        <v>0</v>
      </c>
      <c r="H35" s="8">
        <v>-11304</v>
      </c>
      <c r="I35" s="8">
        <v>0</v>
      </c>
      <c r="J35" s="8">
        <v>-11304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-11304</v>
      </c>
      <c r="X35" s="8"/>
      <c r="Y35" s="8">
        <v>-11304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379528949</v>
      </c>
      <c r="D36" s="33">
        <f>SUM(D25:D35)</f>
        <v>0</v>
      </c>
      <c r="E36" s="34">
        <f t="shared" si="1"/>
        <v>342860000</v>
      </c>
      <c r="F36" s="35">
        <f t="shared" si="1"/>
        <v>342860000</v>
      </c>
      <c r="G36" s="35">
        <f t="shared" si="1"/>
        <v>15524515</v>
      </c>
      <c r="H36" s="35">
        <f t="shared" si="1"/>
        <v>20388822</v>
      </c>
      <c r="I36" s="35">
        <f t="shared" si="1"/>
        <v>16592985</v>
      </c>
      <c r="J36" s="35">
        <f t="shared" si="1"/>
        <v>52506322</v>
      </c>
      <c r="K36" s="35">
        <f t="shared" si="1"/>
        <v>18725320</v>
      </c>
      <c r="L36" s="35">
        <f t="shared" si="1"/>
        <v>47461574</v>
      </c>
      <c r="M36" s="35">
        <f t="shared" si="1"/>
        <v>21581493</v>
      </c>
      <c r="N36" s="35">
        <f t="shared" si="1"/>
        <v>87768387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140274709</v>
      </c>
      <c r="X36" s="35">
        <f t="shared" si="1"/>
        <v>170680391</v>
      </c>
      <c r="Y36" s="35">
        <f t="shared" si="1"/>
        <v>-30405682</v>
      </c>
      <c r="Z36" s="36">
        <f>+IF(X36&lt;&gt;0,+(Y36/X36)*100,0)</f>
        <v>-17.814396734068882</v>
      </c>
      <c r="AA36" s="33">
        <f>SUM(AA25:AA35)</f>
        <v>342860000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-21073038</v>
      </c>
      <c r="D38" s="46">
        <f>+D22-D36</f>
        <v>0</v>
      </c>
      <c r="E38" s="47">
        <f t="shared" si="2"/>
        <v>-35659000</v>
      </c>
      <c r="F38" s="48">
        <f t="shared" si="2"/>
        <v>-35659000</v>
      </c>
      <c r="G38" s="48">
        <f t="shared" si="2"/>
        <v>83251145</v>
      </c>
      <c r="H38" s="48">
        <f t="shared" si="2"/>
        <v>-10604418</v>
      </c>
      <c r="I38" s="48">
        <f t="shared" si="2"/>
        <v>-5025342</v>
      </c>
      <c r="J38" s="48">
        <f t="shared" si="2"/>
        <v>67621385</v>
      </c>
      <c r="K38" s="48">
        <f t="shared" si="2"/>
        <v>-10575861</v>
      </c>
      <c r="L38" s="48">
        <f t="shared" si="2"/>
        <v>-38827630</v>
      </c>
      <c r="M38" s="48">
        <f t="shared" si="2"/>
        <v>34832634</v>
      </c>
      <c r="N38" s="48">
        <f t="shared" si="2"/>
        <v>-14570857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53050528</v>
      </c>
      <c r="X38" s="48">
        <f>IF(F22=F36,0,X22-X36)</f>
        <v>24344499</v>
      </c>
      <c r="Y38" s="48">
        <f t="shared" si="2"/>
        <v>28706029</v>
      </c>
      <c r="Z38" s="49">
        <f>+IF(X38&lt;&gt;0,+(Y38/X38)*100,0)</f>
        <v>117.91587495803466</v>
      </c>
      <c r="AA38" s="46">
        <f>+AA22-AA36</f>
        <v>-35659000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48335000</v>
      </c>
      <c r="F39" s="8">
        <v>48335000</v>
      </c>
      <c r="G39" s="8">
        <v>5045462</v>
      </c>
      <c r="H39" s="8">
        <v>0</v>
      </c>
      <c r="I39" s="8">
        <v>0</v>
      </c>
      <c r="J39" s="8">
        <v>5045462</v>
      </c>
      <c r="K39" s="8">
        <v>0</v>
      </c>
      <c r="L39" s="8">
        <v>83160</v>
      </c>
      <c r="M39" s="8">
        <v>8401815</v>
      </c>
      <c r="N39" s="8">
        <v>8484975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13530437</v>
      </c>
      <c r="X39" s="8">
        <v>37000000</v>
      </c>
      <c r="Y39" s="8">
        <v>-23469563</v>
      </c>
      <c r="Z39" s="2">
        <v>-63.43</v>
      </c>
      <c r="AA39" s="6">
        <v>48335000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190575</v>
      </c>
      <c r="H41" s="51">
        <v>1239155</v>
      </c>
      <c r="I41" s="51">
        <v>1330960</v>
      </c>
      <c r="J41" s="8">
        <v>2760690</v>
      </c>
      <c r="K41" s="51">
        <v>1353427</v>
      </c>
      <c r="L41" s="51">
        <v>83160</v>
      </c>
      <c r="M41" s="8">
        <v>701564</v>
      </c>
      <c r="N41" s="51">
        <v>2138151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4898841</v>
      </c>
      <c r="X41" s="8"/>
      <c r="Y41" s="51">
        <v>4898841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-21073038</v>
      </c>
      <c r="D42" s="55">
        <f>SUM(D38:D41)</f>
        <v>0</v>
      </c>
      <c r="E42" s="56">
        <f t="shared" si="3"/>
        <v>12676000</v>
      </c>
      <c r="F42" s="57">
        <f t="shared" si="3"/>
        <v>12676000</v>
      </c>
      <c r="G42" s="57">
        <f t="shared" si="3"/>
        <v>88487182</v>
      </c>
      <c r="H42" s="57">
        <f t="shared" si="3"/>
        <v>-9365263</v>
      </c>
      <c r="I42" s="57">
        <f t="shared" si="3"/>
        <v>-3694382</v>
      </c>
      <c r="J42" s="57">
        <f t="shared" si="3"/>
        <v>75427537</v>
      </c>
      <c r="K42" s="57">
        <f t="shared" si="3"/>
        <v>-9222434</v>
      </c>
      <c r="L42" s="57">
        <f t="shared" si="3"/>
        <v>-38661310</v>
      </c>
      <c r="M42" s="57">
        <f t="shared" si="3"/>
        <v>43936013</v>
      </c>
      <c r="N42" s="57">
        <f t="shared" si="3"/>
        <v>-3947731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71479806</v>
      </c>
      <c r="X42" s="57">
        <f t="shared" si="3"/>
        <v>61344499</v>
      </c>
      <c r="Y42" s="57">
        <f t="shared" si="3"/>
        <v>10135307</v>
      </c>
      <c r="Z42" s="58">
        <f>+IF(X42&lt;&gt;0,+(Y42/X42)*100,0)</f>
        <v>16.521949262312827</v>
      </c>
      <c r="AA42" s="55">
        <f>SUM(AA38:AA41)</f>
        <v>12676000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-21073038</v>
      </c>
      <c r="D44" s="63">
        <f>+D42-D43</f>
        <v>0</v>
      </c>
      <c r="E44" s="64">
        <f t="shared" si="4"/>
        <v>12676000</v>
      </c>
      <c r="F44" s="65">
        <f t="shared" si="4"/>
        <v>12676000</v>
      </c>
      <c r="G44" s="65">
        <f t="shared" si="4"/>
        <v>88487182</v>
      </c>
      <c r="H44" s="65">
        <f t="shared" si="4"/>
        <v>-9365263</v>
      </c>
      <c r="I44" s="65">
        <f t="shared" si="4"/>
        <v>-3694382</v>
      </c>
      <c r="J44" s="65">
        <f t="shared" si="4"/>
        <v>75427537</v>
      </c>
      <c r="K44" s="65">
        <f t="shared" si="4"/>
        <v>-9222434</v>
      </c>
      <c r="L44" s="65">
        <f t="shared" si="4"/>
        <v>-38661310</v>
      </c>
      <c r="M44" s="65">
        <f t="shared" si="4"/>
        <v>43936013</v>
      </c>
      <c r="N44" s="65">
        <f t="shared" si="4"/>
        <v>-3947731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71479806</v>
      </c>
      <c r="X44" s="65">
        <f t="shared" si="4"/>
        <v>61344499</v>
      </c>
      <c r="Y44" s="65">
        <f t="shared" si="4"/>
        <v>10135307</v>
      </c>
      <c r="Z44" s="66">
        <f>+IF(X44&lt;&gt;0,+(Y44/X44)*100,0)</f>
        <v>16.521949262312827</v>
      </c>
      <c r="AA44" s="63">
        <f>+AA42-AA43</f>
        <v>12676000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-21073038</v>
      </c>
      <c r="D46" s="55">
        <f>SUM(D44:D45)</f>
        <v>0</v>
      </c>
      <c r="E46" s="56">
        <f t="shared" si="5"/>
        <v>12676000</v>
      </c>
      <c r="F46" s="57">
        <f t="shared" si="5"/>
        <v>12676000</v>
      </c>
      <c r="G46" s="57">
        <f t="shared" si="5"/>
        <v>88487182</v>
      </c>
      <c r="H46" s="57">
        <f t="shared" si="5"/>
        <v>-9365263</v>
      </c>
      <c r="I46" s="57">
        <f t="shared" si="5"/>
        <v>-3694382</v>
      </c>
      <c r="J46" s="57">
        <f t="shared" si="5"/>
        <v>75427537</v>
      </c>
      <c r="K46" s="57">
        <f t="shared" si="5"/>
        <v>-9222434</v>
      </c>
      <c r="L46" s="57">
        <f t="shared" si="5"/>
        <v>-38661310</v>
      </c>
      <c r="M46" s="57">
        <f t="shared" si="5"/>
        <v>43936013</v>
      </c>
      <c r="N46" s="57">
        <f t="shared" si="5"/>
        <v>-3947731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71479806</v>
      </c>
      <c r="X46" s="57">
        <f t="shared" si="5"/>
        <v>61344499</v>
      </c>
      <c r="Y46" s="57">
        <f t="shared" si="5"/>
        <v>10135307</v>
      </c>
      <c r="Z46" s="58">
        <f>+IF(X46&lt;&gt;0,+(Y46/X46)*100,0)</f>
        <v>16.521949262312827</v>
      </c>
      <c r="AA46" s="55">
        <f>SUM(AA44:AA45)</f>
        <v>12676000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-21073038</v>
      </c>
      <c r="D48" s="71">
        <f>SUM(D46:D47)</f>
        <v>0</v>
      </c>
      <c r="E48" s="72">
        <f t="shared" si="6"/>
        <v>12676000</v>
      </c>
      <c r="F48" s="73">
        <f t="shared" si="6"/>
        <v>12676000</v>
      </c>
      <c r="G48" s="73">
        <f t="shared" si="6"/>
        <v>88487182</v>
      </c>
      <c r="H48" s="74">
        <f t="shared" si="6"/>
        <v>-9365263</v>
      </c>
      <c r="I48" s="74">
        <f t="shared" si="6"/>
        <v>-3694382</v>
      </c>
      <c r="J48" s="74">
        <f t="shared" si="6"/>
        <v>75427537</v>
      </c>
      <c r="K48" s="74">
        <f t="shared" si="6"/>
        <v>-9222434</v>
      </c>
      <c r="L48" s="74">
        <f t="shared" si="6"/>
        <v>-38661310</v>
      </c>
      <c r="M48" s="73">
        <f t="shared" si="6"/>
        <v>43936013</v>
      </c>
      <c r="N48" s="73">
        <f t="shared" si="6"/>
        <v>-3947731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71479806</v>
      </c>
      <c r="X48" s="74">
        <f t="shared" si="6"/>
        <v>61344499</v>
      </c>
      <c r="Y48" s="74">
        <f t="shared" si="6"/>
        <v>10135307</v>
      </c>
      <c r="Z48" s="75">
        <f>+IF(X48&lt;&gt;0,+(Y48/X48)*100,0)</f>
        <v>16.521949262312827</v>
      </c>
      <c r="AA48" s="76">
        <f>SUM(AA46:AA47)</f>
        <v>12676000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18547869</v>
      </c>
      <c r="D8" s="6">
        <v>0</v>
      </c>
      <c r="E8" s="7">
        <v>16498177</v>
      </c>
      <c r="F8" s="8">
        <v>16498177</v>
      </c>
      <c r="G8" s="8">
        <v>837775</v>
      </c>
      <c r="H8" s="8">
        <v>3328454</v>
      </c>
      <c r="I8" s="8">
        <v>189134</v>
      </c>
      <c r="J8" s="8">
        <v>4355363</v>
      </c>
      <c r="K8" s="8">
        <v>16722801</v>
      </c>
      <c r="L8" s="8">
        <v>-4905716</v>
      </c>
      <c r="M8" s="8">
        <v>1599837</v>
      </c>
      <c r="N8" s="8">
        <v>13416922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17772285</v>
      </c>
      <c r="X8" s="8">
        <v>8249088</v>
      </c>
      <c r="Y8" s="8">
        <v>9523197</v>
      </c>
      <c r="Z8" s="2">
        <v>115.45</v>
      </c>
      <c r="AA8" s="6">
        <v>16498177</v>
      </c>
    </row>
    <row r="9" spans="1:27" ht="13.5">
      <c r="A9" s="25" t="s">
        <v>36</v>
      </c>
      <c r="B9" s="24"/>
      <c r="C9" s="6">
        <v>8600242</v>
      </c>
      <c r="D9" s="6">
        <v>0</v>
      </c>
      <c r="E9" s="7">
        <v>8266705</v>
      </c>
      <c r="F9" s="8">
        <v>8266705</v>
      </c>
      <c r="G9" s="8">
        <v>516379</v>
      </c>
      <c r="H9" s="8">
        <v>1143913</v>
      </c>
      <c r="I9" s="8">
        <v>17640</v>
      </c>
      <c r="J9" s="8">
        <v>1677932</v>
      </c>
      <c r="K9" s="8">
        <v>1594223</v>
      </c>
      <c r="L9" s="8">
        <v>1014123</v>
      </c>
      <c r="M9" s="8">
        <v>734384</v>
      </c>
      <c r="N9" s="8">
        <v>3342730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5020662</v>
      </c>
      <c r="X9" s="8">
        <v>4133352</v>
      </c>
      <c r="Y9" s="8">
        <v>887310</v>
      </c>
      <c r="Z9" s="2">
        <v>21.47</v>
      </c>
      <c r="AA9" s="6">
        <v>8266705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144952</v>
      </c>
      <c r="D12" s="6">
        <v>0</v>
      </c>
      <c r="E12" s="7">
        <v>118604</v>
      </c>
      <c r="F12" s="8">
        <v>118604</v>
      </c>
      <c r="G12" s="8">
        <v>0</v>
      </c>
      <c r="H12" s="8">
        <v>0</v>
      </c>
      <c r="I12" s="8">
        <v>51034</v>
      </c>
      <c r="J12" s="8">
        <v>51034</v>
      </c>
      <c r="K12" s="8">
        <v>12826</v>
      </c>
      <c r="L12" s="8">
        <v>12826</v>
      </c>
      <c r="M12" s="8">
        <v>0</v>
      </c>
      <c r="N12" s="8">
        <v>25652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76686</v>
      </c>
      <c r="X12" s="8">
        <v>59304</v>
      </c>
      <c r="Y12" s="8">
        <v>17382</v>
      </c>
      <c r="Z12" s="2">
        <v>29.31</v>
      </c>
      <c r="AA12" s="6">
        <v>118604</v>
      </c>
    </row>
    <row r="13" spans="1:27" ht="13.5">
      <c r="A13" s="23" t="s">
        <v>40</v>
      </c>
      <c r="B13" s="29"/>
      <c r="C13" s="6">
        <v>9472244</v>
      </c>
      <c r="D13" s="6">
        <v>0</v>
      </c>
      <c r="E13" s="7">
        <v>6995800</v>
      </c>
      <c r="F13" s="8">
        <v>6995800</v>
      </c>
      <c r="G13" s="8">
        <v>0</v>
      </c>
      <c r="H13" s="8">
        <v>4286977</v>
      </c>
      <c r="I13" s="8">
        <v>64539</v>
      </c>
      <c r="J13" s="8">
        <v>4351516</v>
      </c>
      <c r="K13" s="8">
        <v>52380</v>
      </c>
      <c r="L13" s="8">
        <v>8059</v>
      </c>
      <c r="M13" s="8">
        <v>127364</v>
      </c>
      <c r="N13" s="8">
        <v>187803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4539319</v>
      </c>
      <c r="X13" s="8">
        <v>3497898</v>
      </c>
      <c r="Y13" s="8">
        <v>1041421</v>
      </c>
      <c r="Z13" s="2">
        <v>29.77</v>
      </c>
      <c r="AA13" s="6">
        <v>6995800</v>
      </c>
    </row>
    <row r="14" spans="1:27" ht="13.5">
      <c r="A14" s="23" t="s">
        <v>41</v>
      </c>
      <c r="B14" s="29"/>
      <c r="C14" s="6">
        <v>94501</v>
      </c>
      <c r="D14" s="6">
        <v>0</v>
      </c>
      <c r="E14" s="7">
        <v>89420</v>
      </c>
      <c r="F14" s="8">
        <v>89420</v>
      </c>
      <c r="G14" s="8">
        <v>0</v>
      </c>
      <c r="H14" s="8">
        <v>18211</v>
      </c>
      <c r="I14" s="8">
        <v>0</v>
      </c>
      <c r="J14" s="8">
        <v>18211</v>
      </c>
      <c r="K14" s="8">
        <v>18314</v>
      </c>
      <c r="L14" s="8">
        <v>714</v>
      </c>
      <c r="M14" s="8">
        <v>68</v>
      </c>
      <c r="N14" s="8">
        <v>19096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37307</v>
      </c>
      <c r="X14" s="8">
        <v>44712</v>
      </c>
      <c r="Y14" s="8">
        <v>-7405</v>
      </c>
      <c r="Z14" s="2">
        <v>-16.56</v>
      </c>
      <c r="AA14" s="6">
        <v>89420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15</v>
      </c>
      <c r="Y15" s="8">
        <v>-15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8873</v>
      </c>
      <c r="D16" s="6">
        <v>0</v>
      </c>
      <c r="E16" s="7">
        <v>71056</v>
      </c>
      <c r="F16" s="8">
        <v>71056</v>
      </c>
      <c r="G16" s="8">
        <v>2081</v>
      </c>
      <c r="H16" s="8">
        <v>452</v>
      </c>
      <c r="I16" s="8">
        <v>0</v>
      </c>
      <c r="J16" s="8">
        <v>2533</v>
      </c>
      <c r="K16" s="8">
        <v>3342</v>
      </c>
      <c r="L16" s="8">
        <v>1655</v>
      </c>
      <c r="M16" s="8">
        <v>0</v>
      </c>
      <c r="N16" s="8">
        <v>4997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7530</v>
      </c>
      <c r="X16" s="8">
        <v>35526</v>
      </c>
      <c r="Y16" s="8">
        <v>-27996</v>
      </c>
      <c r="Z16" s="2">
        <v>-78.8</v>
      </c>
      <c r="AA16" s="6">
        <v>71056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391792000</v>
      </c>
      <c r="D19" s="6">
        <v>0</v>
      </c>
      <c r="E19" s="7">
        <v>434585000</v>
      </c>
      <c r="F19" s="8">
        <v>434585000</v>
      </c>
      <c r="G19" s="8">
        <v>176986000</v>
      </c>
      <c r="H19" s="8">
        <v>2478000</v>
      </c>
      <c r="I19" s="8">
        <v>0</v>
      </c>
      <c r="J19" s="8">
        <v>179464000</v>
      </c>
      <c r="K19" s="8">
        <v>300000</v>
      </c>
      <c r="L19" s="8">
        <v>2658000</v>
      </c>
      <c r="M19" s="8">
        <v>141589000</v>
      </c>
      <c r="N19" s="8">
        <v>144547000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324011000</v>
      </c>
      <c r="X19" s="8">
        <v>215836998</v>
      </c>
      <c r="Y19" s="8">
        <v>108174002</v>
      </c>
      <c r="Z19" s="2">
        <v>50.12</v>
      </c>
      <c r="AA19" s="6">
        <v>434585000</v>
      </c>
    </row>
    <row r="20" spans="1:27" ht="13.5">
      <c r="A20" s="23" t="s">
        <v>47</v>
      </c>
      <c r="B20" s="29"/>
      <c r="C20" s="6">
        <v>1853344</v>
      </c>
      <c r="D20" s="6">
        <v>0</v>
      </c>
      <c r="E20" s="7">
        <v>96048448</v>
      </c>
      <c r="F20" s="26">
        <v>96048448</v>
      </c>
      <c r="G20" s="26">
        <v>16</v>
      </c>
      <c r="H20" s="26">
        <v>-308196</v>
      </c>
      <c r="I20" s="26">
        <v>696407</v>
      </c>
      <c r="J20" s="26">
        <v>388227</v>
      </c>
      <c r="K20" s="26">
        <v>320735</v>
      </c>
      <c r="L20" s="26">
        <v>115797</v>
      </c>
      <c r="M20" s="26">
        <v>1511</v>
      </c>
      <c r="N20" s="26">
        <v>438043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826270</v>
      </c>
      <c r="X20" s="26">
        <v>49479726</v>
      </c>
      <c r="Y20" s="26">
        <v>-48653456</v>
      </c>
      <c r="Z20" s="27">
        <v>-98.33</v>
      </c>
      <c r="AA20" s="28">
        <v>96048448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430514025</v>
      </c>
      <c r="D22" s="33">
        <f>SUM(D5:D21)</f>
        <v>0</v>
      </c>
      <c r="E22" s="34">
        <f t="shared" si="0"/>
        <v>562673210</v>
      </c>
      <c r="F22" s="35">
        <f t="shared" si="0"/>
        <v>562673210</v>
      </c>
      <c r="G22" s="35">
        <f t="shared" si="0"/>
        <v>178342251</v>
      </c>
      <c r="H22" s="35">
        <f t="shared" si="0"/>
        <v>10947811</v>
      </c>
      <c r="I22" s="35">
        <f t="shared" si="0"/>
        <v>1018754</v>
      </c>
      <c r="J22" s="35">
        <f t="shared" si="0"/>
        <v>190308816</v>
      </c>
      <c r="K22" s="35">
        <f t="shared" si="0"/>
        <v>19024621</v>
      </c>
      <c r="L22" s="35">
        <f t="shared" si="0"/>
        <v>-1094542</v>
      </c>
      <c r="M22" s="35">
        <f t="shared" si="0"/>
        <v>144052164</v>
      </c>
      <c r="N22" s="35">
        <f t="shared" si="0"/>
        <v>161982243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352291059</v>
      </c>
      <c r="X22" s="35">
        <f t="shared" si="0"/>
        <v>281336619</v>
      </c>
      <c r="Y22" s="35">
        <f t="shared" si="0"/>
        <v>70954440</v>
      </c>
      <c r="Z22" s="36">
        <f>+IF(X22&lt;&gt;0,+(Y22/X22)*100,0)</f>
        <v>25.220477964157233</v>
      </c>
      <c r="AA22" s="33">
        <f>SUM(AA5:AA21)</f>
        <v>562673210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180458758</v>
      </c>
      <c r="D25" s="6">
        <v>0</v>
      </c>
      <c r="E25" s="7">
        <v>182249931</v>
      </c>
      <c r="F25" s="8">
        <v>182249931</v>
      </c>
      <c r="G25" s="8">
        <v>0</v>
      </c>
      <c r="H25" s="8">
        <v>-1532</v>
      </c>
      <c r="I25" s="8">
        <v>50116588</v>
      </c>
      <c r="J25" s="8">
        <v>50115056</v>
      </c>
      <c r="K25" s="8">
        <v>16192652</v>
      </c>
      <c r="L25" s="8">
        <v>16337188</v>
      </c>
      <c r="M25" s="8">
        <v>17095956</v>
      </c>
      <c r="N25" s="8">
        <v>49625796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99740852</v>
      </c>
      <c r="X25" s="8">
        <v>91124964</v>
      </c>
      <c r="Y25" s="8">
        <v>8615888</v>
      </c>
      <c r="Z25" s="2">
        <v>9.46</v>
      </c>
      <c r="AA25" s="6">
        <v>182249931</v>
      </c>
    </row>
    <row r="26" spans="1:27" ht="13.5">
      <c r="A26" s="25" t="s">
        <v>52</v>
      </c>
      <c r="B26" s="24"/>
      <c r="C26" s="6">
        <v>7715206</v>
      </c>
      <c r="D26" s="6">
        <v>0</v>
      </c>
      <c r="E26" s="7">
        <v>7722415</v>
      </c>
      <c r="F26" s="8">
        <v>7722415</v>
      </c>
      <c r="G26" s="8">
        <v>0</v>
      </c>
      <c r="H26" s="8">
        <v>4080</v>
      </c>
      <c r="I26" s="8">
        <v>3471654</v>
      </c>
      <c r="J26" s="8">
        <v>3475734</v>
      </c>
      <c r="K26" s="8">
        <v>1337684</v>
      </c>
      <c r="L26" s="8">
        <v>1321584</v>
      </c>
      <c r="M26" s="8">
        <v>1128500</v>
      </c>
      <c r="N26" s="8">
        <v>3787768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7263502</v>
      </c>
      <c r="X26" s="8">
        <v>3861210</v>
      </c>
      <c r="Y26" s="8">
        <v>3402292</v>
      </c>
      <c r="Z26" s="2">
        <v>88.11</v>
      </c>
      <c r="AA26" s="6">
        <v>7722415</v>
      </c>
    </row>
    <row r="27" spans="1:27" ht="13.5">
      <c r="A27" s="25" t="s">
        <v>53</v>
      </c>
      <c r="B27" s="24"/>
      <c r="C27" s="6">
        <v>2541017</v>
      </c>
      <c r="D27" s="6">
        <v>0</v>
      </c>
      <c r="E27" s="7">
        <v>7768939</v>
      </c>
      <c r="F27" s="8">
        <v>7768939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3884472</v>
      </c>
      <c r="Y27" s="8">
        <v>-3884472</v>
      </c>
      <c r="Z27" s="2">
        <v>-100</v>
      </c>
      <c r="AA27" s="6">
        <v>7768939</v>
      </c>
    </row>
    <row r="28" spans="1:27" ht="13.5">
      <c r="A28" s="25" t="s">
        <v>54</v>
      </c>
      <c r="B28" s="24"/>
      <c r="C28" s="6">
        <v>57856777</v>
      </c>
      <c r="D28" s="6">
        <v>0</v>
      </c>
      <c r="E28" s="7">
        <v>83194238</v>
      </c>
      <c r="F28" s="8">
        <v>83194238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29651702</v>
      </c>
      <c r="N28" s="8">
        <v>29651702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29651702</v>
      </c>
      <c r="X28" s="8">
        <v>41597118</v>
      </c>
      <c r="Y28" s="8">
        <v>-11945416</v>
      </c>
      <c r="Z28" s="2">
        <v>-28.72</v>
      </c>
      <c r="AA28" s="6">
        <v>83194238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</v>
      </c>
      <c r="Y29" s="8">
        <v>-15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131389903</v>
      </c>
      <c r="D30" s="6">
        <v>0</v>
      </c>
      <c r="E30" s="7">
        <v>83431481</v>
      </c>
      <c r="F30" s="8">
        <v>83431481</v>
      </c>
      <c r="G30" s="8">
        <v>4565751</v>
      </c>
      <c r="H30" s="8">
        <v>1746441</v>
      </c>
      <c r="I30" s="8">
        <v>14583766</v>
      </c>
      <c r="J30" s="8">
        <v>20895958</v>
      </c>
      <c r="K30" s="8">
        <v>12425546</v>
      </c>
      <c r="L30" s="8">
        <v>11113340</v>
      </c>
      <c r="M30" s="8">
        <v>7031148</v>
      </c>
      <c r="N30" s="8">
        <v>30570034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51465992</v>
      </c>
      <c r="X30" s="8">
        <v>41715738</v>
      </c>
      <c r="Y30" s="8">
        <v>9750254</v>
      </c>
      <c r="Z30" s="2">
        <v>23.37</v>
      </c>
      <c r="AA30" s="6">
        <v>83431481</v>
      </c>
    </row>
    <row r="31" spans="1:27" ht="13.5">
      <c r="A31" s="25" t="s">
        <v>57</v>
      </c>
      <c r="B31" s="24"/>
      <c r="C31" s="6">
        <v>28793543</v>
      </c>
      <c r="D31" s="6">
        <v>0</v>
      </c>
      <c r="E31" s="7">
        <v>23745030</v>
      </c>
      <c r="F31" s="8">
        <v>23745030</v>
      </c>
      <c r="G31" s="8">
        <v>167482</v>
      </c>
      <c r="H31" s="8">
        <v>108308</v>
      </c>
      <c r="I31" s="8">
        <v>1208766</v>
      </c>
      <c r="J31" s="8">
        <v>1484556</v>
      </c>
      <c r="K31" s="8">
        <v>1255436</v>
      </c>
      <c r="L31" s="8">
        <v>829215</v>
      </c>
      <c r="M31" s="8">
        <v>3918963</v>
      </c>
      <c r="N31" s="8">
        <v>6003614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7488170</v>
      </c>
      <c r="X31" s="8">
        <v>11872512</v>
      </c>
      <c r="Y31" s="8">
        <v>-4384342</v>
      </c>
      <c r="Z31" s="2">
        <v>-36.93</v>
      </c>
      <c r="AA31" s="6">
        <v>23745030</v>
      </c>
    </row>
    <row r="32" spans="1:27" ht="13.5">
      <c r="A32" s="25" t="s">
        <v>58</v>
      </c>
      <c r="B32" s="24"/>
      <c r="C32" s="6">
        <v>177149610</v>
      </c>
      <c r="D32" s="6">
        <v>0</v>
      </c>
      <c r="E32" s="7">
        <v>178344965</v>
      </c>
      <c r="F32" s="8">
        <v>178344965</v>
      </c>
      <c r="G32" s="8">
        <v>9836292</v>
      </c>
      <c r="H32" s="8">
        <v>13886252</v>
      </c>
      <c r="I32" s="8">
        <v>12737752</v>
      </c>
      <c r="J32" s="8">
        <v>36460296</v>
      </c>
      <c r="K32" s="8">
        <v>17939342</v>
      </c>
      <c r="L32" s="8">
        <v>13154172</v>
      </c>
      <c r="M32" s="8">
        <v>9204397</v>
      </c>
      <c r="N32" s="8">
        <v>40297911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76758207</v>
      </c>
      <c r="X32" s="8">
        <v>87274374</v>
      </c>
      <c r="Y32" s="8">
        <v>-10516167</v>
      </c>
      <c r="Z32" s="2">
        <v>-12.05</v>
      </c>
      <c r="AA32" s="6">
        <v>178344965</v>
      </c>
    </row>
    <row r="33" spans="1:27" ht="13.5">
      <c r="A33" s="25" t="s">
        <v>59</v>
      </c>
      <c r="B33" s="24"/>
      <c r="C33" s="6">
        <v>1991539</v>
      </c>
      <c r="D33" s="6">
        <v>0</v>
      </c>
      <c r="E33" s="7">
        <v>2150000</v>
      </c>
      <c r="F33" s="8">
        <v>2150000</v>
      </c>
      <c r="G33" s="8">
        <v>145000</v>
      </c>
      <c r="H33" s="8">
        <v>0</v>
      </c>
      <c r="I33" s="8">
        <v>102474</v>
      </c>
      <c r="J33" s="8">
        <v>247474</v>
      </c>
      <c r="K33" s="8">
        <v>1011</v>
      </c>
      <c r="L33" s="8">
        <v>77424</v>
      </c>
      <c r="M33" s="8">
        <v>103997</v>
      </c>
      <c r="N33" s="8">
        <v>182432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429906</v>
      </c>
      <c r="X33" s="8">
        <v>1075002</v>
      </c>
      <c r="Y33" s="8">
        <v>-645096</v>
      </c>
      <c r="Z33" s="2">
        <v>-60.01</v>
      </c>
      <c r="AA33" s="6">
        <v>2150000</v>
      </c>
    </row>
    <row r="34" spans="1:27" ht="13.5">
      <c r="A34" s="25" t="s">
        <v>60</v>
      </c>
      <c r="B34" s="24"/>
      <c r="C34" s="6">
        <v>54041216</v>
      </c>
      <c r="D34" s="6">
        <v>0</v>
      </c>
      <c r="E34" s="7">
        <v>55576800</v>
      </c>
      <c r="F34" s="8">
        <v>55576800</v>
      </c>
      <c r="G34" s="8">
        <v>3070674</v>
      </c>
      <c r="H34" s="8">
        <v>5220310</v>
      </c>
      <c r="I34" s="8">
        <v>4787700</v>
      </c>
      <c r="J34" s="8">
        <v>13078684</v>
      </c>
      <c r="K34" s="8">
        <v>5703826</v>
      </c>
      <c r="L34" s="8">
        <v>4781971</v>
      </c>
      <c r="M34" s="8">
        <v>5087686</v>
      </c>
      <c r="N34" s="8">
        <v>15573483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28652167</v>
      </c>
      <c r="X34" s="8">
        <v>23915658</v>
      </c>
      <c r="Y34" s="8">
        <v>4736509</v>
      </c>
      <c r="Z34" s="2">
        <v>19.81</v>
      </c>
      <c r="AA34" s="6">
        <v>55576800</v>
      </c>
    </row>
    <row r="35" spans="1:27" ht="13.5">
      <c r="A35" s="23" t="s">
        <v>61</v>
      </c>
      <c r="B35" s="29"/>
      <c r="C35" s="6">
        <v>6897490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15</v>
      </c>
      <c r="Y35" s="8">
        <v>-15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648835059</v>
      </c>
      <c r="D36" s="33">
        <f>SUM(D25:D35)</f>
        <v>0</v>
      </c>
      <c r="E36" s="34">
        <f t="shared" si="1"/>
        <v>624183799</v>
      </c>
      <c r="F36" s="35">
        <f t="shared" si="1"/>
        <v>624183799</v>
      </c>
      <c r="G36" s="35">
        <f t="shared" si="1"/>
        <v>17785199</v>
      </c>
      <c r="H36" s="35">
        <f t="shared" si="1"/>
        <v>20963859</v>
      </c>
      <c r="I36" s="35">
        <f t="shared" si="1"/>
        <v>87008700</v>
      </c>
      <c r="J36" s="35">
        <f t="shared" si="1"/>
        <v>125757758</v>
      </c>
      <c r="K36" s="35">
        <f t="shared" si="1"/>
        <v>54855497</v>
      </c>
      <c r="L36" s="35">
        <f t="shared" si="1"/>
        <v>47614894</v>
      </c>
      <c r="M36" s="35">
        <f t="shared" si="1"/>
        <v>73222349</v>
      </c>
      <c r="N36" s="35">
        <f t="shared" si="1"/>
        <v>175692740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301450498</v>
      </c>
      <c r="X36" s="35">
        <f t="shared" si="1"/>
        <v>306321078</v>
      </c>
      <c r="Y36" s="35">
        <f t="shared" si="1"/>
        <v>-4870580</v>
      </c>
      <c r="Z36" s="36">
        <f>+IF(X36&lt;&gt;0,+(Y36/X36)*100,0)</f>
        <v>-1.5900244383443962</v>
      </c>
      <c r="AA36" s="33">
        <f>SUM(AA25:AA35)</f>
        <v>624183799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-218321034</v>
      </c>
      <c r="D38" s="46">
        <f>+D22-D36</f>
        <v>0</v>
      </c>
      <c r="E38" s="47">
        <f t="shared" si="2"/>
        <v>-61510589</v>
      </c>
      <c r="F38" s="48">
        <f t="shared" si="2"/>
        <v>-61510589</v>
      </c>
      <c r="G38" s="48">
        <f t="shared" si="2"/>
        <v>160557052</v>
      </c>
      <c r="H38" s="48">
        <f t="shared" si="2"/>
        <v>-10016048</v>
      </c>
      <c r="I38" s="48">
        <f t="shared" si="2"/>
        <v>-85989946</v>
      </c>
      <c r="J38" s="48">
        <f t="shared" si="2"/>
        <v>64551058</v>
      </c>
      <c r="K38" s="48">
        <f t="shared" si="2"/>
        <v>-35830876</v>
      </c>
      <c r="L38" s="48">
        <f t="shared" si="2"/>
        <v>-48709436</v>
      </c>
      <c r="M38" s="48">
        <f t="shared" si="2"/>
        <v>70829815</v>
      </c>
      <c r="N38" s="48">
        <f t="shared" si="2"/>
        <v>-13710497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50840561</v>
      </c>
      <c r="X38" s="48">
        <f>IF(F22=F36,0,X22-X36)</f>
        <v>-24984459</v>
      </c>
      <c r="Y38" s="48">
        <f t="shared" si="2"/>
        <v>75825020</v>
      </c>
      <c r="Z38" s="49">
        <f>+IF(X38&lt;&gt;0,+(Y38/X38)*100,0)</f>
        <v>-303.4887407407941</v>
      </c>
      <c r="AA38" s="46">
        <f>+AA22-AA36</f>
        <v>-61510589</v>
      </c>
    </row>
    <row r="39" spans="1:27" ht="13.5">
      <c r="A39" s="23" t="s">
        <v>64</v>
      </c>
      <c r="B39" s="29"/>
      <c r="C39" s="6">
        <v>469830000</v>
      </c>
      <c r="D39" s="6">
        <v>0</v>
      </c>
      <c r="E39" s="7">
        <v>469624000</v>
      </c>
      <c r="F39" s="8">
        <v>469624000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201601552</v>
      </c>
      <c r="N39" s="8">
        <v>201601552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201601552</v>
      </c>
      <c r="X39" s="8">
        <v>234811998</v>
      </c>
      <c r="Y39" s="8">
        <v>-33210446</v>
      </c>
      <c r="Z39" s="2">
        <v>-14.14</v>
      </c>
      <c r="AA39" s="6">
        <v>469624000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251508966</v>
      </c>
      <c r="D42" s="55">
        <f>SUM(D38:D41)</f>
        <v>0</v>
      </c>
      <c r="E42" s="56">
        <f t="shared" si="3"/>
        <v>408113411</v>
      </c>
      <c r="F42" s="57">
        <f t="shared" si="3"/>
        <v>408113411</v>
      </c>
      <c r="G42" s="57">
        <f t="shared" si="3"/>
        <v>160557052</v>
      </c>
      <c r="H42" s="57">
        <f t="shared" si="3"/>
        <v>-10016048</v>
      </c>
      <c r="I42" s="57">
        <f t="shared" si="3"/>
        <v>-85989946</v>
      </c>
      <c r="J42" s="57">
        <f t="shared" si="3"/>
        <v>64551058</v>
      </c>
      <c r="K42" s="57">
        <f t="shared" si="3"/>
        <v>-35830876</v>
      </c>
      <c r="L42" s="57">
        <f t="shared" si="3"/>
        <v>-48709436</v>
      </c>
      <c r="M42" s="57">
        <f t="shared" si="3"/>
        <v>272431367</v>
      </c>
      <c r="N42" s="57">
        <f t="shared" si="3"/>
        <v>187891055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252442113</v>
      </c>
      <c r="X42" s="57">
        <f t="shared" si="3"/>
        <v>209827539</v>
      </c>
      <c r="Y42" s="57">
        <f t="shared" si="3"/>
        <v>42614574</v>
      </c>
      <c r="Z42" s="58">
        <f>+IF(X42&lt;&gt;0,+(Y42/X42)*100,0)</f>
        <v>20.309333180522124</v>
      </c>
      <c r="AA42" s="55">
        <f>SUM(AA38:AA41)</f>
        <v>408113411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251508966</v>
      </c>
      <c r="D44" s="63">
        <f>+D42-D43</f>
        <v>0</v>
      </c>
      <c r="E44" s="64">
        <f t="shared" si="4"/>
        <v>408113411</v>
      </c>
      <c r="F44" s="65">
        <f t="shared" si="4"/>
        <v>408113411</v>
      </c>
      <c r="G44" s="65">
        <f t="shared" si="4"/>
        <v>160557052</v>
      </c>
      <c r="H44" s="65">
        <f t="shared" si="4"/>
        <v>-10016048</v>
      </c>
      <c r="I44" s="65">
        <f t="shared" si="4"/>
        <v>-85989946</v>
      </c>
      <c r="J44" s="65">
        <f t="shared" si="4"/>
        <v>64551058</v>
      </c>
      <c r="K44" s="65">
        <f t="shared" si="4"/>
        <v>-35830876</v>
      </c>
      <c r="L44" s="65">
        <f t="shared" si="4"/>
        <v>-48709436</v>
      </c>
      <c r="M44" s="65">
        <f t="shared" si="4"/>
        <v>272431367</v>
      </c>
      <c r="N44" s="65">
        <f t="shared" si="4"/>
        <v>187891055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252442113</v>
      </c>
      <c r="X44" s="65">
        <f t="shared" si="4"/>
        <v>209827539</v>
      </c>
      <c r="Y44" s="65">
        <f t="shared" si="4"/>
        <v>42614574</v>
      </c>
      <c r="Z44" s="66">
        <f>+IF(X44&lt;&gt;0,+(Y44/X44)*100,0)</f>
        <v>20.309333180522124</v>
      </c>
      <c r="AA44" s="63">
        <f>+AA42-AA43</f>
        <v>408113411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251508966</v>
      </c>
      <c r="D46" s="55">
        <f>SUM(D44:D45)</f>
        <v>0</v>
      </c>
      <c r="E46" s="56">
        <f t="shared" si="5"/>
        <v>408113411</v>
      </c>
      <c r="F46" s="57">
        <f t="shared" si="5"/>
        <v>408113411</v>
      </c>
      <c r="G46" s="57">
        <f t="shared" si="5"/>
        <v>160557052</v>
      </c>
      <c r="H46" s="57">
        <f t="shared" si="5"/>
        <v>-10016048</v>
      </c>
      <c r="I46" s="57">
        <f t="shared" si="5"/>
        <v>-85989946</v>
      </c>
      <c r="J46" s="57">
        <f t="shared" si="5"/>
        <v>64551058</v>
      </c>
      <c r="K46" s="57">
        <f t="shared" si="5"/>
        <v>-35830876</v>
      </c>
      <c r="L46" s="57">
        <f t="shared" si="5"/>
        <v>-48709436</v>
      </c>
      <c r="M46" s="57">
        <f t="shared" si="5"/>
        <v>272431367</v>
      </c>
      <c r="N46" s="57">
        <f t="shared" si="5"/>
        <v>187891055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252442113</v>
      </c>
      <c r="X46" s="57">
        <f t="shared" si="5"/>
        <v>209827539</v>
      </c>
      <c r="Y46" s="57">
        <f t="shared" si="5"/>
        <v>42614574</v>
      </c>
      <c r="Z46" s="58">
        <f>+IF(X46&lt;&gt;0,+(Y46/X46)*100,0)</f>
        <v>20.309333180522124</v>
      </c>
      <c r="AA46" s="55">
        <f>SUM(AA44:AA45)</f>
        <v>408113411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251508966</v>
      </c>
      <c r="D48" s="71">
        <f>SUM(D46:D47)</f>
        <v>0</v>
      </c>
      <c r="E48" s="72">
        <f t="shared" si="6"/>
        <v>408113411</v>
      </c>
      <c r="F48" s="73">
        <f t="shared" si="6"/>
        <v>408113411</v>
      </c>
      <c r="G48" s="73">
        <f t="shared" si="6"/>
        <v>160557052</v>
      </c>
      <c r="H48" s="74">
        <f t="shared" si="6"/>
        <v>-10016048</v>
      </c>
      <c r="I48" s="74">
        <f t="shared" si="6"/>
        <v>-85989946</v>
      </c>
      <c r="J48" s="74">
        <f t="shared" si="6"/>
        <v>64551058</v>
      </c>
      <c r="K48" s="74">
        <f t="shared" si="6"/>
        <v>-35830876</v>
      </c>
      <c r="L48" s="74">
        <f t="shared" si="6"/>
        <v>-48709436</v>
      </c>
      <c r="M48" s="73">
        <f t="shared" si="6"/>
        <v>272431367</v>
      </c>
      <c r="N48" s="73">
        <f t="shared" si="6"/>
        <v>187891055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252442113</v>
      </c>
      <c r="X48" s="74">
        <f t="shared" si="6"/>
        <v>209827539</v>
      </c>
      <c r="Y48" s="74">
        <f t="shared" si="6"/>
        <v>42614574</v>
      </c>
      <c r="Z48" s="75">
        <f>+IF(X48&lt;&gt;0,+(Y48/X48)*100,0)</f>
        <v>20.309333180522124</v>
      </c>
      <c r="AA48" s="76">
        <f>SUM(AA46:AA47)</f>
        <v>408113411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19829576</v>
      </c>
      <c r="D5" s="6">
        <v>0</v>
      </c>
      <c r="E5" s="7">
        <v>19516725</v>
      </c>
      <c r="F5" s="8">
        <v>19516725</v>
      </c>
      <c r="G5" s="8">
        <v>1664283</v>
      </c>
      <c r="H5" s="8">
        <v>1664283</v>
      </c>
      <c r="I5" s="8">
        <v>1664283</v>
      </c>
      <c r="J5" s="8">
        <v>4992849</v>
      </c>
      <c r="K5" s="8">
        <v>1787481</v>
      </c>
      <c r="L5" s="8">
        <v>1792009</v>
      </c>
      <c r="M5" s="8">
        <v>1664074</v>
      </c>
      <c r="N5" s="8">
        <v>5243564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10236413</v>
      </c>
      <c r="X5" s="8">
        <v>9758364</v>
      </c>
      <c r="Y5" s="8">
        <v>478049</v>
      </c>
      <c r="Z5" s="2">
        <v>4.9</v>
      </c>
      <c r="AA5" s="6">
        <v>19516725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283330</v>
      </c>
      <c r="D10" s="6">
        <v>0</v>
      </c>
      <c r="E10" s="7">
        <v>670836</v>
      </c>
      <c r="F10" s="26">
        <v>670836</v>
      </c>
      <c r="G10" s="26">
        <v>47457</v>
      </c>
      <c r="H10" s="26">
        <v>47457</v>
      </c>
      <c r="I10" s="26">
        <v>47457</v>
      </c>
      <c r="J10" s="26">
        <v>142371</v>
      </c>
      <c r="K10" s="26">
        <v>47457</v>
      </c>
      <c r="L10" s="26">
        <v>47457</v>
      </c>
      <c r="M10" s="26">
        <v>47457</v>
      </c>
      <c r="N10" s="26">
        <v>142371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284742</v>
      </c>
      <c r="X10" s="26">
        <v>335418</v>
      </c>
      <c r="Y10" s="26">
        <v>-50676</v>
      </c>
      <c r="Z10" s="27">
        <v>-15.11</v>
      </c>
      <c r="AA10" s="28">
        <v>670836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523000</v>
      </c>
      <c r="F12" s="8">
        <v>523000</v>
      </c>
      <c r="G12" s="8">
        <v>29289</v>
      </c>
      <c r="H12" s="8">
        <v>0</v>
      </c>
      <c r="I12" s="8">
        <v>29289</v>
      </c>
      <c r="J12" s="8">
        <v>58578</v>
      </c>
      <c r="K12" s="8">
        <v>29953</v>
      </c>
      <c r="L12" s="8">
        <v>29953</v>
      </c>
      <c r="M12" s="8">
        <v>29953</v>
      </c>
      <c r="N12" s="8">
        <v>89859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148437</v>
      </c>
      <c r="X12" s="8">
        <v>261498</v>
      </c>
      <c r="Y12" s="8">
        <v>-113061</v>
      </c>
      <c r="Z12" s="2">
        <v>-43.24</v>
      </c>
      <c r="AA12" s="6">
        <v>523000</v>
      </c>
    </row>
    <row r="13" spans="1:27" ht="13.5">
      <c r="A13" s="23" t="s">
        <v>40</v>
      </c>
      <c r="B13" s="29"/>
      <c r="C13" s="6">
        <v>806580</v>
      </c>
      <c r="D13" s="6">
        <v>0</v>
      </c>
      <c r="E13" s="7">
        <v>2290063</v>
      </c>
      <c r="F13" s="8">
        <v>2290063</v>
      </c>
      <c r="G13" s="8">
        <v>94968</v>
      </c>
      <c r="H13" s="8">
        <v>42118</v>
      </c>
      <c r="I13" s="8">
        <v>97064</v>
      </c>
      <c r="J13" s="8">
        <v>234150</v>
      </c>
      <c r="K13" s="8">
        <v>43342</v>
      </c>
      <c r="L13" s="8">
        <v>59997</v>
      </c>
      <c r="M13" s="8">
        <v>42655</v>
      </c>
      <c r="N13" s="8">
        <v>145994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380144</v>
      </c>
      <c r="X13" s="8">
        <v>1145034</v>
      </c>
      <c r="Y13" s="8">
        <v>-764890</v>
      </c>
      <c r="Z13" s="2">
        <v>-66.8</v>
      </c>
      <c r="AA13" s="6">
        <v>2290063</v>
      </c>
    </row>
    <row r="14" spans="1:27" ht="13.5">
      <c r="A14" s="23" t="s">
        <v>41</v>
      </c>
      <c r="B14" s="29"/>
      <c r="C14" s="6">
        <v>1268136</v>
      </c>
      <c r="D14" s="6">
        <v>0</v>
      </c>
      <c r="E14" s="7">
        <v>720904</v>
      </c>
      <c r="F14" s="8">
        <v>720904</v>
      </c>
      <c r="G14" s="8">
        <v>119027</v>
      </c>
      <c r="H14" s="8">
        <v>517237</v>
      </c>
      <c r="I14" s="8">
        <v>565350</v>
      </c>
      <c r="J14" s="8">
        <v>1201614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1201614</v>
      </c>
      <c r="X14" s="8">
        <v>360450</v>
      </c>
      <c r="Y14" s="8">
        <v>841164</v>
      </c>
      <c r="Z14" s="2">
        <v>233.36</v>
      </c>
      <c r="AA14" s="6">
        <v>720904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1608176</v>
      </c>
      <c r="D16" s="6">
        <v>0</v>
      </c>
      <c r="E16" s="7">
        <v>1824060</v>
      </c>
      <c r="F16" s="8">
        <v>1824060</v>
      </c>
      <c r="G16" s="8">
        <v>122182</v>
      </c>
      <c r="H16" s="8">
        <v>172056</v>
      </c>
      <c r="I16" s="8">
        <v>142491</v>
      </c>
      <c r="J16" s="8">
        <v>436729</v>
      </c>
      <c r="K16" s="8">
        <v>91</v>
      </c>
      <c r="L16" s="8">
        <v>39356</v>
      </c>
      <c r="M16" s="8">
        <v>19910</v>
      </c>
      <c r="N16" s="8">
        <v>59357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496086</v>
      </c>
      <c r="X16" s="8">
        <v>912030</v>
      </c>
      <c r="Y16" s="8">
        <v>-415944</v>
      </c>
      <c r="Z16" s="2">
        <v>-45.61</v>
      </c>
      <c r="AA16" s="6">
        <v>1824060</v>
      </c>
    </row>
    <row r="17" spans="1:27" ht="13.5">
      <c r="A17" s="23" t="s">
        <v>44</v>
      </c>
      <c r="B17" s="29"/>
      <c r="C17" s="6">
        <v>3882020</v>
      </c>
      <c r="D17" s="6">
        <v>0</v>
      </c>
      <c r="E17" s="7">
        <v>2830148</v>
      </c>
      <c r="F17" s="8">
        <v>2830148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500</v>
      </c>
      <c r="M17" s="8">
        <v>0</v>
      </c>
      <c r="N17" s="8">
        <v>500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500</v>
      </c>
      <c r="X17" s="8">
        <v>1415076</v>
      </c>
      <c r="Y17" s="8">
        <v>-1414576</v>
      </c>
      <c r="Z17" s="2">
        <v>-99.96</v>
      </c>
      <c r="AA17" s="6">
        <v>2830148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141677497</v>
      </c>
      <c r="D19" s="6">
        <v>0</v>
      </c>
      <c r="E19" s="7">
        <v>155279000</v>
      </c>
      <c r="F19" s="8">
        <v>155279000</v>
      </c>
      <c r="G19" s="8">
        <v>61480379</v>
      </c>
      <c r="H19" s="8">
        <v>778510</v>
      </c>
      <c r="I19" s="8">
        <v>1212761</v>
      </c>
      <c r="J19" s="8">
        <v>63471650</v>
      </c>
      <c r="K19" s="8">
        <v>784006</v>
      </c>
      <c r="L19" s="8">
        <v>694058</v>
      </c>
      <c r="M19" s="8">
        <v>49223190</v>
      </c>
      <c r="N19" s="8">
        <v>50701254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114172904</v>
      </c>
      <c r="X19" s="8">
        <v>116246900</v>
      </c>
      <c r="Y19" s="8">
        <v>-2073996</v>
      </c>
      <c r="Z19" s="2">
        <v>-1.78</v>
      </c>
      <c r="AA19" s="6">
        <v>155279000</v>
      </c>
    </row>
    <row r="20" spans="1:27" ht="13.5">
      <c r="A20" s="23" t="s">
        <v>47</v>
      </c>
      <c r="B20" s="29"/>
      <c r="C20" s="6">
        <v>2784582</v>
      </c>
      <c r="D20" s="6">
        <v>0</v>
      </c>
      <c r="E20" s="7">
        <v>1905986</v>
      </c>
      <c r="F20" s="26">
        <v>1905986</v>
      </c>
      <c r="G20" s="26">
        <v>216820</v>
      </c>
      <c r="H20" s="26">
        <v>54640</v>
      </c>
      <c r="I20" s="26">
        <v>351582</v>
      </c>
      <c r="J20" s="26">
        <v>623042</v>
      </c>
      <c r="K20" s="26">
        <v>468493</v>
      </c>
      <c r="L20" s="26">
        <v>390071</v>
      </c>
      <c r="M20" s="26">
        <v>36508</v>
      </c>
      <c r="N20" s="26">
        <v>895072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1518114</v>
      </c>
      <c r="X20" s="26">
        <v>1313446</v>
      </c>
      <c r="Y20" s="26">
        <v>204668</v>
      </c>
      <c r="Z20" s="27">
        <v>15.58</v>
      </c>
      <c r="AA20" s="28">
        <v>1905986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344454</v>
      </c>
      <c r="N21" s="8">
        <v>344454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344454</v>
      </c>
      <c r="X21" s="8"/>
      <c r="Y21" s="8">
        <v>344454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172139897</v>
      </c>
      <c r="D22" s="33">
        <f>SUM(D5:D21)</f>
        <v>0</v>
      </c>
      <c r="E22" s="34">
        <f t="shared" si="0"/>
        <v>185560722</v>
      </c>
      <c r="F22" s="35">
        <f t="shared" si="0"/>
        <v>185560722</v>
      </c>
      <c r="G22" s="35">
        <f t="shared" si="0"/>
        <v>63774405</v>
      </c>
      <c r="H22" s="35">
        <f t="shared" si="0"/>
        <v>3276301</v>
      </c>
      <c r="I22" s="35">
        <f t="shared" si="0"/>
        <v>4110277</v>
      </c>
      <c r="J22" s="35">
        <f t="shared" si="0"/>
        <v>71160983</v>
      </c>
      <c r="K22" s="35">
        <f t="shared" si="0"/>
        <v>3160823</v>
      </c>
      <c r="L22" s="35">
        <f t="shared" si="0"/>
        <v>3053401</v>
      </c>
      <c r="M22" s="35">
        <f t="shared" si="0"/>
        <v>51408201</v>
      </c>
      <c r="N22" s="35">
        <f t="shared" si="0"/>
        <v>57622425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128783408</v>
      </c>
      <c r="X22" s="35">
        <f t="shared" si="0"/>
        <v>131748216</v>
      </c>
      <c r="Y22" s="35">
        <f t="shared" si="0"/>
        <v>-2964808</v>
      </c>
      <c r="Z22" s="36">
        <f>+IF(X22&lt;&gt;0,+(Y22/X22)*100,0)</f>
        <v>-2.2503591244074226</v>
      </c>
      <c r="AA22" s="33">
        <f>SUM(AA5:AA21)</f>
        <v>185560722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61821949</v>
      </c>
      <c r="D25" s="6">
        <v>0</v>
      </c>
      <c r="E25" s="7">
        <v>66693546</v>
      </c>
      <c r="F25" s="8">
        <v>66693546</v>
      </c>
      <c r="G25" s="8">
        <v>4780003</v>
      </c>
      <c r="H25" s="8">
        <v>4890823</v>
      </c>
      <c r="I25" s="8">
        <v>5432948</v>
      </c>
      <c r="J25" s="8">
        <v>15103774</v>
      </c>
      <c r="K25" s="8">
        <v>5127491</v>
      </c>
      <c r="L25" s="8">
        <v>5024741</v>
      </c>
      <c r="M25" s="8">
        <v>6456943</v>
      </c>
      <c r="N25" s="8">
        <v>16609175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31712949</v>
      </c>
      <c r="X25" s="8">
        <v>33346776</v>
      </c>
      <c r="Y25" s="8">
        <v>-1633827</v>
      </c>
      <c r="Z25" s="2">
        <v>-4.9</v>
      </c>
      <c r="AA25" s="6">
        <v>66693546</v>
      </c>
    </row>
    <row r="26" spans="1:27" ht="13.5">
      <c r="A26" s="25" t="s">
        <v>52</v>
      </c>
      <c r="B26" s="24"/>
      <c r="C26" s="6">
        <v>8322952</v>
      </c>
      <c r="D26" s="6">
        <v>0</v>
      </c>
      <c r="E26" s="7">
        <v>15078821</v>
      </c>
      <c r="F26" s="8">
        <v>15078821</v>
      </c>
      <c r="G26" s="8">
        <v>1013376</v>
      </c>
      <c r="H26" s="8">
        <v>1013376</v>
      </c>
      <c r="I26" s="8">
        <v>1013376</v>
      </c>
      <c r="J26" s="8">
        <v>3040128</v>
      </c>
      <c r="K26" s="8">
        <v>1013376</v>
      </c>
      <c r="L26" s="8">
        <v>988686</v>
      </c>
      <c r="M26" s="8">
        <v>988686</v>
      </c>
      <c r="N26" s="8">
        <v>2990748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6030876</v>
      </c>
      <c r="X26" s="8">
        <v>7539408</v>
      </c>
      <c r="Y26" s="8">
        <v>-1508532</v>
      </c>
      <c r="Z26" s="2">
        <v>-20.01</v>
      </c>
      <c r="AA26" s="6">
        <v>15078821</v>
      </c>
    </row>
    <row r="27" spans="1:27" ht="13.5">
      <c r="A27" s="25" t="s">
        <v>53</v>
      </c>
      <c r="B27" s="24"/>
      <c r="C27" s="6">
        <v>2909386</v>
      </c>
      <c r="D27" s="6">
        <v>0</v>
      </c>
      <c r="E27" s="7">
        <v>10311009</v>
      </c>
      <c r="F27" s="8">
        <v>10311009</v>
      </c>
      <c r="G27" s="8">
        <v>0</v>
      </c>
      <c r="H27" s="8">
        <v>0</v>
      </c>
      <c r="I27" s="8">
        <v>0</v>
      </c>
      <c r="J27" s="8">
        <v>0</v>
      </c>
      <c r="K27" s="8">
        <v>10852</v>
      </c>
      <c r="L27" s="8">
        <v>11381826</v>
      </c>
      <c r="M27" s="8">
        <v>0</v>
      </c>
      <c r="N27" s="8">
        <v>11392678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11392678</v>
      </c>
      <c r="X27" s="8">
        <v>5155506</v>
      </c>
      <c r="Y27" s="8">
        <v>6237172</v>
      </c>
      <c r="Z27" s="2">
        <v>120.98</v>
      </c>
      <c r="AA27" s="6">
        <v>10311009</v>
      </c>
    </row>
    <row r="28" spans="1:27" ht="13.5">
      <c r="A28" s="25" t="s">
        <v>54</v>
      </c>
      <c r="B28" s="24"/>
      <c r="C28" s="6">
        <v>15307055</v>
      </c>
      <c r="D28" s="6">
        <v>0</v>
      </c>
      <c r="E28" s="7">
        <v>24928572</v>
      </c>
      <c r="F28" s="8">
        <v>24928572</v>
      </c>
      <c r="G28" s="8">
        <v>1447487</v>
      </c>
      <c r="H28" s="8">
        <v>2592749</v>
      </c>
      <c r="I28" s="8">
        <v>1407284</v>
      </c>
      <c r="J28" s="8">
        <v>5447520</v>
      </c>
      <c r="K28" s="8">
        <v>1264515</v>
      </c>
      <c r="L28" s="8">
        <v>1264759</v>
      </c>
      <c r="M28" s="8">
        <v>1264759</v>
      </c>
      <c r="N28" s="8">
        <v>3794033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9241553</v>
      </c>
      <c r="X28" s="8">
        <v>12464286</v>
      </c>
      <c r="Y28" s="8">
        <v>-3222733</v>
      </c>
      <c r="Z28" s="2">
        <v>-25.86</v>
      </c>
      <c r="AA28" s="6">
        <v>24928572</v>
      </c>
    </row>
    <row r="29" spans="1:27" ht="13.5">
      <c r="A29" s="25" t="s">
        <v>55</v>
      </c>
      <c r="B29" s="24"/>
      <c r="C29" s="6">
        <v>7970</v>
      </c>
      <c r="D29" s="6">
        <v>0</v>
      </c>
      <c r="E29" s="7">
        <v>0</v>
      </c>
      <c r="F29" s="8">
        <v>0</v>
      </c>
      <c r="G29" s="8">
        <v>14760</v>
      </c>
      <c r="H29" s="8">
        <v>11572</v>
      </c>
      <c r="I29" s="8">
        <v>9409</v>
      </c>
      <c r="J29" s="8">
        <v>35741</v>
      </c>
      <c r="K29" s="8">
        <v>10450</v>
      </c>
      <c r="L29" s="8">
        <v>10987</v>
      </c>
      <c r="M29" s="8">
        <v>37</v>
      </c>
      <c r="N29" s="8">
        <v>21474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57215</v>
      </c>
      <c r="X29" s="8">
        <v>49998</v>
      </c>
      <c r="Y29" s="8">
        <v>7217</v>
      </c>
      <c r="Z29" s="2">
        <v>14.43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606000</v>
      </c>
      <c r="F31" s="8">
        <v>606000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139998</v>
      </c>
      <c r="Y31" s="8">
        <v>-139998</v>
      </c>
      <c r="Z31" s="2">
        <v>-100</v>
      </c>
      <c r="AA31" s="6">
        <v>606000</v>
      </c>
    </row>
    <row r="32" spans="1:27" ht="13.5">
      <c r="A32" s="25" t="s">
        <v>58</v>
      </c>
      <c r="B32" s="24"/>
      <c r="C32" s="6">
        <v>32847639</v>
      </c>
      <c r="D32" s="6">
        <v>0</v>
      </c>
      <c r="E32" s="7">
        <v>28761203</v>
      </c>
      <c r="F32" s="8">
        <v>28761203</v>
      </c>
      <c r="G32" s="8">
        <v>2968353</v>
      </c>
      <c r="H32" s="8">
        <v>3289126</v>
      </c>
      <c r="I32" s="8">
        <v>4746414</v>
      </c>
      <c r="J32" s="8">
        <v>11003893</v>
      </c>
      <c r="K32" s="8">
        <v>4433252</v>
      </c>
      <c r="L32" s="8">
        <v>4084727</v>
      </c>
      <c r="M32" s="8">
        <v>1593027</v>
      </c>
      <c r="N32" s="8">
        <v>10111006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21114899</v>
      </c>
      <c r="X32" s="8">
        <v>14543604</v>
      </c>
      <c r="Y32" s="8">
        <v>6571295</v>
      </c>
      <c r="Z32" s="2">
        <v>45.18</v>
      </c>
      <c r="AA32" s="6">
        <v>28761203</v>
      </c>
    </row>
    <row r="33" spans="1:27" ht="13.5">
      <c r="A33" s="25" t="s">
        <v>59</v>
      </c>
      <c r="B33" s="24"/>
      <c r="C33" s="6">
        <v>1465748</v>
      </c>
      <c r="D33" s="6">
        <v>0</v>
      </c>
      <c r="E33" s="7">
        <v>6117040</v>
      </c>
      <c r="F33" s="8">
        <v>6117040</v>
      </c>
      <c r="G33" s="8">
        <v>32000</v>
      </c>
      <c r="H33" s="8">
        <v>181795</v>
      </c>
      <c r="I33" s="8">
        <v>210539</v>
      </c>
      <c r="J33" s="8">
        <v>424334</v>
      </c>
      <c r="K33" s="8">
        <v>38000</v>
      </c>
      <c r="L33" s="8">
        <v>38000</v>
      </c>
      <c r="M33" s="8">
        <v>121437</v>
      </c>
      <c r="N33" s="8">
        <v>197437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621771</v>
      </c>
      <c r="X33" s="8">
        <v>3058518</v>
      </c>
      <c r="Y33" s="8">
        <v>-2436747</v>
      </c>
      <c r="Z33" s="2">
        <v>-79.67</v>
      </c>
      <c r="AA33" s="6">
        <v>6117040</v>
      </c>
    </row>
    <row r="34" spans="1:27" ht="13.5">
      <c r="A34" s="25" t="s">
        <v>60</v>
      </c>
      <c r="B34" s="24"/>
      <c r="C34" s="6">
        <v>46068737</v>
      </c>
      <c r="D34" s="6">
        <v>0</v>
      </c>
      <c r="E34" s="7">
        <v>32000414</v>
      </c>
      <c r="F34" s="8">
        <v>32000414</v>
      </c>
      <c r="G34" s="8">
        <v>2819483</v>
      </c>
      <c r="H34" s="8">
        <v>2478706</v>
      </c>
      <c r="I34" s="8">
        <v>1992257</v>
      </c>
      <c r="J34" s="8">
        <v>7290446</v>
      </c>
      <c r="K34" s="8">
        <v>2301176</v>
      </c>
      <c r="L34" s="8">
        <v>2670310</v>
      </c>
      <c r="M34" s="8">
        <v>727680</v>
      </c>
      <c r="N34" s="8">
        <v>5699166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12989612</v>
      </c>
      <c r="X34" s="8">
        <v>15950208</v>
      </c>
      <c r="Y34" s="8">
        <v>-2960596</v>
      </c>
      <c r="Z34" s="2">
        <v>-18.56</v>
      </c>
      <c r="AA34" s="6">
        <v>32000414</v>
      </c>
    </row>
    <row r="35" spans="1:27" ht="13.5">
      <c r="A35" s="23" t="s">
        <v>61</v>
      </c>
      <c r="B35" s="29"/>
      <c r="C35" s="6">
        <v>3038806</v>
      </c>
      <c r="D35" s="6">
        <v>0</v>
      </c>
      <c r="E35" s="7">
        <v>0</v>
      </c>
      <c r="F35" s="8">
        <v>0</v>
      </c>
      <c r="G35" s="8">
        <v>34997</v>
      </c>
      <c r="H35" s="8">
        <v>6766</v>
      </c>
      <c r="I35" s="8">
        <v>60039</v>
      </c>
      <c r="J35" s="8">
        <v>101802</v>
      </c>
      <c r="K35" s="8">
        <v>909</v>
      </c>
      <c r="L35" s="8">
        <v>1676</v>
      </c>
      <c r="M35" s="8">
        <v>0</v>
      </c>
      <c r="N35" s="8">
        <v>2585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104387</v>
      </c>
      <c r="X35" s="8"/>
      <c r="Y35" s="8">
        <v>104387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171790242</v>
      </c>
      <c r="D36" s="33">
        <f>SUM(D25:D35)</f>
        <v>0</v>
      </c>
      <c r="E36" s="34">
        <f t="shared" si="1"/>
        <v>184496605</v>
      </c>
      <c r="F36" s="35">
        <f t="shared" si="1"/>
        <v>184496605</v>
      </c>
      <c r="G36" s="35">
        <f t="shared" si="1"/>
        <v>13110459</v>
      </c>
      <c r="H36" s="35">
        <f t="shared" si="1"/>
        <v>14464913</v>
      </c>
      <c r="I36" s="35">
        <f t="shared" si="1"/>
        <v>14872266</v>
      </c>
      <c r="J36" s="35">
        <f t="shared" si="1"/>
        <v>42447638</v>
      </c>
      <c r="K36" s="35">
        <f t="shared" si="1"/>
        <v>14200021</v>
      </c>
      <c r="L36" s="35">
        <f t="shared" si="1"/>
        <v>25465712</v>
      </c>
      <c r="M36" s="35">
        <f t="shared" si="1"/>
        <v>11152569</v>
      </c>
      <c r="N36" s="35">
        <f t="shared" si="1"/>
        <v>50818302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93265940</v>
      </c>
      <c r="X36" s="35">
        <f t="shared" si="1"/>
        <v>92248302</v>
      </c>
      <c r="Y36" s="35">
        <f t="shared" si="1"/>
        <v>1017638</v>
      </c>
      <c r="Z36" s="36">
        <f>+IF(X36&lt;&gt;0,+(Y36/X36)*100,0)</f>
        <v>1.103150928458282</v>
      </c>
      <c r="AA36" s="33">
        <f>SUM(AA25:AA35)</f>
        <v>184496605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349655</v>
      </c>
      <c r="D38" s="46">
        <f>+D22-D36</f>
        <v>0</v>
      </c>
      <c r="E38" s="47">
        <f t="shared" si="2"/>
        <v>1064117</v>
      </c>
      <c r="F38" s="48">
        <f t="shared" si="2"/>
        <v>1064117</v>
      </c>
      <c r="G38" s="48">
        <f t="shared" si="2"/>
        <v>50663946</v>
      </c>
      <c r="H38" s="48">
        <f t="shared" si="2"/>
        <v>-11188612</v>
      </c>
      <c r="I38" s="48">
        <f t="shared" si="2"/>
        <v>-10761989</v>
      </c>
      <c r="J38" s="48">
        <f t="shared" si="2"/>
        <v>28713345</v>
      </c>
      <c r="K38" s="48">
        <f t="shared" si="2"/>
        <v>-11039198</v>
      </c>
      <c r="L38" s="48">
        <f t="shared" si="2"/>
        <v>-22412311</v>
      </c>
      <c r="M38" s="48">
        <f t="shared" si="2"/>
        <v>40255632</v>
      </c>
      <c r="N38" s="48">
        <f t="shared" si="2"/>
        <v>6804123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35517468</v>
      </c>
      <c r="X38" s="48">
        <f>IF(F22=F36,0,X22-X36)</f>
        <v>39499914</v>
      </c>
      <c r="Y38" s="48">
        <f t="shared" si="2"/>
        <v>-3982446</v>
      </c>
      <c r="Z38" s="49">
        <f>+IF(X38&lt;&gt;0,+(Y38/X38)*100,0)</f>
        <v>-10.082163723191902</v>
      </c>
      <c r="AA38" s="46">
        <f>+AA22-AA36</f>
        <v>1064117</v>
      </c>
    </row>
    <row r="39" spans="1:27" ht="13.5">
      <c r="A39" s="23" t="s">
        <v>64</v>
      </c>
      <c r="B39" s="29"/>
      <c r="C39" s="6">
        <v>36568762</v>
      </c>
      <c r="D39" s="6">
        <v>0</v>
      </c>
      <c r="E39" s="7">
        <v>52265000</v>
      </c>
      <c r="F39" s="8">
        <v>52265000</v>
      </c>
      <c r="G39" s="8">
        <v>4400123</v>
      </c>
      <c r="H39" s="8">
        <v>893838</v>
      </c>
      <c r="I39" s="8">
        <v>2943471</v>
      </c>
      <c r="J39" s="8">
        <v>8237432</v>
      </c>
      <c r="K39" s="8">
        <v>2131365</v>
      </c>
      <c r="L39" s="8">
        <v>3104387</v>
      </c>
      <c r="M39" s="8">
        <v>2704198</v>
      </c>
      <c r="N39" s="8">
        <v>7939950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16177382</v>
      </c>
      <c r="X39" s="8">
        <v>47467900</v>
      </c>
      <c r="Y39" s="8">
        <v>-31290518</v>
      </c>
      <c r="Z39" s="2">
        <v>-65.92</v>
      </c>
      <c r="AA39" s="6">
        <v>52265000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36918417</v>
      </c>
      <c r="D42" s="55">
        <f>SUM(D38:D41)</f>
        <v>0</v>
      </c>
      <c r="E42" s="56">
        <f t="shared" si="3"/>
        <v>53329117</v>
      </c>
      <c r="F42" s="57">
        <f t="shared" si="3"/>
        <v>53329117</v>
      </c>
      <c r="G42" s="57">
        <f t="shared" si="3"/>
        <v>55064069</v>
      </c>
      <c r="H42" s="57">
        <f t="shared" si="3"/>
        <v>-10294774</v>
      </c>
      <c r="I42" s="57">
        <f t="shared" si="3"/>
        <v>-7818518</v>
      </c>
      <c r="J42" s="57">
        <f t="shared" si="3"/>
        <v>36950777</v>
      </c>
      <c r="K42" s="57">
        <f t="shared" si="3"/>
        <v>-8907833</v>
      </c>
      <c r="L42" s="57">
        <f t="shared" si="3"/>
        <v>-19307924</v>
      </c>
      <c r="M42" s="57">
        <f t="shared" si="3"/>
        <v>42959830</v>
      </c>
      <c r="N42" s="57">
        <f t="shared" si="3"/>
        <v>14744073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51694850</v>
      </c>
      <c r="X42" s="57">
        <f t="shared" si="3"/>
        <v>86967814</v>
      </c>
      <c r="Y42" s="57">
        <f t="shared" si="3"/>
        <v>-35272964</v>
      </c>
      <c r="Z42" s="58">
        <f>+IF(X42&lt;&gt;0,+(Y42/X42)*100,0)</f>
        <v>-40.55864161424133</v>
      </c>
      <c r="AA42" s="55">
        <f>SUM(AA38:AA41)</f>
        <v>53329117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36918417</v>
      </c>
      <c r="D44" s="63">
        <f>+D42-D43</f>
        <v>0</v>
      </c>
      <c r="E44" s="64">
        <f t="shared" si="4"/>
        <v>53329117</v>
      </c>
      <c r="F44" s="65">
        <f t="shared" si="4"/>
        <v>53329117</v>
      </c>
      <c r="G44" s="65">
        <f t="shared" si="4"/>
        <v>55064069</v>
      </c>
      <c r="H44" s="65">
        <f t="shared" si="4"/>
        <v>-10294774</v>
      </c>
      <c r="I44" s="65">
        <f t="shared" si="4"/>
        <v>-7818518</v>
      </c>
      <c r="J44" s="65">
        <f t="shared" si="4"/>
        <v>36950777</v>
      </c>
      <c r="K44" s="65">
        <f t="shared" si="4"/>
        <v>-8907833</v>
      </c>
      <c r="L44" s="65">
        <f t="shared" si="4"/>
        <v>-19307924</v>
      </c>
      <c r="M44" s="65">
        <f t="shared" si="4"/>
        <v>42959830</v>
      </c>
      <c r="N44" s="65">
        <f t="shared" si="4"/>
        <v>14744073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51694850</v>
      </c>
      <c r="X44" s="65">
        <f t="shared" si="4"/>
        <v>86967814</v>
      </c>
      <c r="Y44" s="65">
        <f t="shared" si="4"/>
        <v>-35272964</v>
      </c>
      <c r="Z44" s="66">
        <f>+IF(X44&lt;&gt;0,+(Y44/X44)*100,0)</f>
        <v>-40.55864161424133</v>
      </c>
      <c r="AA44" s="63">
        <f>+AA42-AA43</f>
        <v>53329117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36918417</v>
      </c>
      <c r="D46" s="55">
        <f>SUM(D44:D45)</f>
        <v>0</v>
      </c>
      <c r="E46" s="56">
        <f t="shared" si="5"/>
        <v>53329117</v>
      </c>
      <c r="F46" s="57">
        <f t="shared" si="5"/>
        <v>53329117</v>
      </c>
      <c r="G46" s="57">
        <f t="shared" si="5"/>
        <v>55064069</v>
      </c>
      <c r="H46" s="57">
        <f t="shared" si="5"/>
        <v>-10294774</v>
      </c>
      <c r="I46" s="57">
        <f t="shared" si="5"/>
        <v>-7818518</v>
      </c>
      <c r="J46" s="57">
        <f t="shared" si="5"/>
        <v>36950777</v>
      </c>
      <c r="K46" s="57">
        <f t="shared" si="5"/>
        <v>-8907833</v>
      </c>
      <c r="L46" s="57">
        <f t="shared" si="5"/>
        <v>-19307924</v>
      </c>
      <c r="M46" s="57">
        <f t="shared" si="5"/>
        <v>42959830</v>
      </c>
      <c r="N46" s="57">
        <f t="shared" si="5"/>
        <v>14744073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51694850</v>
      </c>
      <c r="X46" s="57">
        <f t="shared" si="5"/>
        <v>86967814</v>
      </c>
      <c r="Y46" s="57">
        <f t="shared" si="5"/>
        <v>-35272964</v>
      </c>
      <c r="Z46" s="58">
        <f>+IF(X46&lt;&gt;0,+(Y46/X46)*100,0)</f>
        <v>-40.55864161424133</v>
      </c>
      <c r="AA46" s="55">
        <f>SUM(AA44:AA45)</f>
        <v>53329117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36918417</v>
      </c>
      <c r="D48" s="71">
        <f>SUM(D46:D47)</f>
        <v>0</v>
      </c>
      <c r="E48" s="72">
        <f t="shared" si="6"/>
        <v>53329117</v>
      </c>
      <c r="F48" s="73">
        <f t="shared" si="6"/>
        <v>53329117</v>
      </c>
      <c r="G48" s="73">
        <f t="shared" si="6"/>
        <v>55064069</v>
      </c>
      <c r="H48" s="74">
        <f t="shared" si="6"/>
        <v>-10294774</v>
      </c>
      <c r="I48" s="74">
        <f t="shared" si="6"/>
        <v>-7818518</v>
      </c>
      <c r="J48" s="74">
        <f t="shared" si="6"/>
        <v>36950777</v>
      </c>
      <c r="K48" s="74">
        <f t="shared" si="6"/>
        <v>-8907833</v>
      </c>
      <c r="L48" s="74">
        <f t="shared" si="6"/>
        <v>-19307924</v>
      </c>
      <c r="M48" s="73">
        <f t="shared" si="6"/>
        <v>42959830</v>
      </c>
      <c r="N48" s="73">
        <f t="shared" si="6"/>
        <v>14744073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51694850</v>
      </c>
      <c r="X48" s="74">
        <f t="shared" si="6"/>
        <v>86967814</v>
      </c>
      <c r="Y48" s="74">
        <f t="shared" si="6"/>
        <v>-35272964</v>
      </c>
      <c r="Z48" s="75">
        <f>+IF(X48&lt;&gt;0,+(Y48/X48)*100,0)</f>
        <v>-40.55864161424133</v>
      </c>
      <c r="AA48" s="76">
        <f>SUM(AA46:AA47)</f>
        <v>53329117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27715944</v>
      </c>
      <c r="D5" s="6">
        <v>0</v>
      </c>
      <c r="E5" s="7">
        <v>29878402</v>
      </c>
      <c r="F5" s="8">
        <v>29878402</v>
      </c>
      <c r="G5" s="8">
        <v>15821798</v>
      </c>
      <c r="H5" s="8">
        <v>995760</v>
      </c>
      <c r="I5" s="8">
        <v>1136925</v>
      </c>
      <c r="J5" s="8">
        <v>17954483</v>
      </c>
      <c r="K5" s="8">
        <v>1136925</v>
      </c>
      <c r="L5" s="8">
        <v>1136925</v>
      </c>
      <c r="M5" s="8">
        <v>1136925</v>
      </c>
      <c r="N5" s="8">
        <v>3410775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21365258</v>
      </c>
      <c r="X5" s="8">
        <v>21729746</v>
      </c>
      <c r="Y5" s="8">
        <v>-364488</v>
      </c>
      <c r="Z5" s="2">
        <v>-1.68</v>
      </c>
      <c r="AA5" s="6">
        <v>29878402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4431430</v>
      </c>
      <c r="F10" s="26">
        <v>4431430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2195862</v>
      </c>
      <c r="Y10" s="26">
        <v>-2195862</v>
      </c>
      <c r="Z10" s="27">
        <v>-100</v>
      </c>
      <c r="AA10" s="28">
        <v>4431430</v>
      </c>
    </row>
    <row r="11" spans="1:27" ht="13.5">
      <c r="A11" s="25" t="s">
        <v>38</v>
      </c>
      <c r="B11" s="29"/>
      <c r="C11" s="6">
        <v>3615080</v>
      </c>
      <c r="D11" s="6">
        <v>0</v>
      </c>
      <c r="E11" s="7">
        <v>0</v>
      </c>
      <c r="F11" s="8">
        <v>0</v>
      </c>
      <c r="G11" s="8">
        <v>340967</v>
      </c>
      <c r="H11" s="8">
        <v>304118</v>
      </c>
      <c r="I11" s="8">
        <v>304118</v>
      </c>
      <c r="J11" s="8">
        <v>949203</v>
      </c>
      <c r="K11" s="8">
        <v>304118</v>
      </c>
      <c r="L11" s="8">
        <v>304118</v>
      </c>
      <c r="M11" s="8">
        <v>304118</v>
      </c>
      <c r="N11" s="8">
        <v>912354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1861557</v>
      </c>
      <c r="X11" s="8"/>
      <c r="Y11" s="8">
        <v>1861557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772452</v>
      </c>
      <c r="D12" s="6">
        <v>0</v>
      </c>
      <c r="E12" s="7">
        <v>948282</v>
      </c>
      <c r="F12" s="8">
        <v>948282</v>
      </c>
      <c r="G12" s="8">
        <v>65789</v>
      </c>
      <c r="H12" s="8">
        <v>71576</v>
      </c>
      <c r="I12" s="8">
        <v>65789</v>
      </c>
      <c r="J12" s="8">
        <v>203154</v>
      </c>
      <c r="K12" s="8">
        <v>65184</v>
      </c>
      <c r="L12" s="8">
        <v>64455</v>
      </c>
      <c r="M12" s="8">
        <v>64194</v>
      </c>
      <c r="N12" s="8">
        <v>193833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396987</v>
      </c>
      <c r="X12" s="8">
        <v>396768</v>
      </c>
      <c r="Y12" s="8">
        <v>219</v>
      </c>
      <c r="Z12" s="2">
        <v>0.06</v>
      </c>
      <c r="AA12" s="6">
        <v>948282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4052697</v>
      </c>
      <c r="F13" s="8">
        <v>4052697</v>
      </c>
      <c r="G13" s="8">
        <v>31224</v>
      </c>
      <c r="H13" s="8">
        <v>0</v>
      </c>
      <c r="I13" s="8">
        <v>0</v>
      </c>
      <c r="J13" s="8">
        <v>31224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31224</v>
      </c>
      <c r="X13" s="8">
        <v>2026350</v>
      </c>
      <c r="Y13" s="8">
        <v>-1995126</v>
      </c>
      <c r="Z13" s="2">
        <v>-98.46</v>
      </c>
      <c r="AA13" s="6">
        <v>4052697</v>
      </c>
    </row>
    <row r="14" spans="1:27" ht="13.5">
      <c r="A14" s="23" t="s">
        <v>41</v>
      </c>
      <c r="B14" s="29"/>
      <c r="C14" s="6">
        <v>17213776</v>
      </c>
      <c r="D14" s="6">
        <v>0</v>
      </c>
      <c r="E14" s="7">
        <v>7777701</v>
      </c>
      <c r="F14" s="8">
        <v>7777701</v>
      </c>
      <c r="G14" s="8">
        <v>1227448</v>
      </c>
      <c r="H14" s="8">
        <v>2323314</v>
      </c>
      <c r="I14" s="8">
        <v>2252110</v>
      </c>
      <c r="J14" s="8">
        <v>5802872</v>
      </c>
      <c r="K14" s="8">
        <v>2235252</v>
      </c>
      <c r="L14" s="8">
        <v>2185972</v>
      </c>
      <c r="M14" s="8">
        <v>2188209</v>
      </c>
      <c r="N14" s="8">
        <v>6609433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12412305</v>
      </c>
      <c r="X14" s="8">
        <v>3888852</v>
      </c>
      <c r="Y14" s="8">
        <v>8523453</v>
      </c>
      <c r="Z14" s="2">
        <v>219.18</v>
      </c>
      <c r="AA14" s="6">
        <v>7777701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1181170</v>
      </c>
      <c r="D16" s="6">
        <v>0</v>
      </c>
      <c r="E16" s="7">
        <v>194766</v>
      </c>
      <c r="F16" s="8">
        <v>194766</v>
      </c>
      <c r="G16" s="8">
        <v>9468</v>
      </c>
      <c r="H16" s="8">
        <v>10845</v>
      </c>
      <c r="I16" s="8">
        <v>1977</v>
      </c>
      <c r="J16" s="8">
        <v>22290</v>
      </c>
      <c r="K16" s="8">
        <v>487</v>
      </c>
      <c r="L16" s="8">
        <v>2417</v>
      </c>
      <c r="M16" s="8">
        <v>0</v>
      </c>
      <c r="N16" s="8">
        <v>2904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25194</v>
      </c>
      <c r="X16" s="8">
        <v>97386</v>
      </c>
      <c r="Y16" s="8">
        <v>-72192</v>
      </c>
      <c r="Z16" s="2">
        <v>-74.13</v>
      </c>
      <c r="AA16" s="6">
        <v>194766</v>
      </c>
    </row>
    <row r="17" spans="1:27" ht="13.5">
      <c r="A17" s="23" t="s">
        <v>44</v>
      </c>
      <c r="B17" s="29"/>
      <c r="C17" s="6">
        <v>1247519</v>
      </c>
      <c r="D17" s="6">
        <v>0</v>
      </c>
      <c r="E17" s="7">
        <v>1740657</v>
      </c>
      <c r="F17" s="8">
        <v>1740657</v>
      </c>
      <c r="G17" s="8">
        <v>91674</v>
      </c>
      <c r="H17" s="8">
        <v>101256</v>
      </c>
      <c r="I17" s="8">
        <v>87936</v>
      </c>
      <c r="J17" s="8">
        <v>280866</v>
      </c>
      <c r="K17" s="8">
        <v>96576</v>
      </c>
      <c r="L17" s="8">
        <v>98444</v>
      </c>
      <c r="M17" s="8">
        <v>45574</v>
      </c>
      <c r="N17" s="8">
        <v>240594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521460</v>
      </c>
      <c r="X17" s="8">
        <v>870330</v>
      </c>
      <c r="Y17" s="8">
        <v>-348870</v>
      </c>
      <c r="Z17" s="2">
        <v>-40.08</v>
      </c>
      <c r="AA17" s="6">
        <v>1740657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150131492</v>
      </c>
      <c r="D19" s="6">
        <v>0</v>
      </c>
      <c r="E19" s="7">
        <v>171773000</v>
      </c>
      <c r="F19" s="8">
        <v>171773000</v>
      </c>
      <c r="G19" s="8">
        <v>67744176</v>
      </c>
      <c r="H19" s="8">
        <v>1026335</v>
      </c>
      <c r="I19" s="8">
        <v>1050113</v>
      </c>
      <c r="J19" s="8">
        <v>69820624</v>
      </c>
      <c r="K19" s="8">
        <v>0</v>
      </c>
      <c r="L19" s="8">
        <v>1109530</v>
      </c>
      <c r="M19" s="8">
        <v>55748782</v>
      </c>
      <c r="N19" s="8">
        <v>56858312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126678936</v>
      </c>
      <c r="X19" s="8">
        <v>114515334</v>
      </c>
      <c r="Y19" s="8">
        <v>12163602</v>
      </c>
      <c r="Z19" s="2">
        <v>10.62</v>
      </c>
      <c r="AA19" s="6">
        <v>171773000</v>
      </c>
    </row>
    <row r="20" spans="1:27" ht="13.5">
      <c r="A20" s="23" t="s">
        <v>47</v>
      </c>
      <c r="B20" s="29"/>
      <c r="C20" s="6">
        <v>7781734</v>
      </c>
      <c r="D20" s="6">
        <v>0</v>
      </c>
      <c r="E20" s="7">
        <v>3520985</v>
      </c>
      <c r="F20" s="26">
        <v>3520985</v>
      </c>
      <c r="G20" s="26">
        <v>9594</v>
      </c>
      <c r="H20" s="26">
        <v>1597</v>
      </c>
      <c r="I20" s="26">
        <v>1646</v>
      </c>
      <c r="J20" s="26">
        <v>12837</v>
      </c>
      <c r="K20" s="26">
        <v>10491</v>
      </c>
      <c r="L20" s="26">
        <v>44586</v>
      </c>
      <c r="M20" s="26">
        <v>3831</v>
      </c>
      <c r="N20" s="26">
        <v>58908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71745</v>
      </c>
      <c r="X20" s="26">
        <v>1760490</v>
      </c>
      <c r="Y20" s="26">
        <v>-1688745</v>
      </c>
      <c r="Z20" s="27">
        <v>-95.92</v>
      </c>
      <c r="AA20" s="28">
        <v>3520985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209659167</v>
      </c>
      <c r="D22" s="33">
        <f>SUM(D5:D21)</f>
        <v>0</v>
      </c>
      <c r="E22" s="34">
        <f t="shared" si="0"/>
        <v>224317920</v>
      </c>
      <c r="F22" s="35">
        <f t="shared" si="0"/>
        <v>224317920</v>
      </c>
      <c r="G22" s="35">
        <f t="shared" si="0"/>
        <v>85342138</v>
      </c>
      <c r="H22" s="35">
        <f t="shared" si="0"/>
        <v>4834801</v>
      </c>
      <c r="I22" s="35">
        <f t="shared" si="0"/>
        <v>4900614</v>
      </c>
      <c r="J22" s="35">
        <f t="shared" si="0"/>
        <v>95077553</v>
      </c>
      <c r="K22" s="35">
        <f t="shared" si="0"/>
        <v>3849033</v>
      </c>
      <c r="L22" s="35">
        <f t="shared" si="0"/>
        <v>4946447</v>
      </c>
      <c r="M22" s="35">
        <f t="shared" si="0"/>
        <v>59491633</v>
      </c>
      <c r="N22" s="35">
        <f t="shared" si="0"/>
        <v>68287113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163364666</v>
      </c>
      <c r="X22" s="35">
        <f t="shared" si="0"/>
        <v>147481118</v>
      </c>
      <c r="Y22" s="35">
        <f t="shared" si="0"/>
        <v>15883548</v>
      </c>
      <c r="Z22" s="36">
        <f>+IF(X22&lt;&gt;0,+(Y22/X22)*100,0)</f>
        <v>10.769885810060105</v>
      </c>
      <c r="AA22" s="33">
        <f>SUM(AA5:AA21)</f>
        <v>224317920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76790073</v>
      </c>
      <c r="D25" s="6">
        <v>0</v>
      </c>
      <c r="E25" s="7">
        <v>77367475</v>
      </c>
      <c r="F25" s="8">
        <v>77367475</v>
      </c>
      <c r="G25" s="8">
        <v>5085383</v>
      </c>
      <c r="H25" s="8">
        <v>6936253</v>
      </c>
      <c r="I25" s="8">
        <v>6214410</v>
      </c>
      <c r="J25" s="8">
        <v>18236046</v>
      </c>
      <c r="K25" s="8">
        <v>6370288</v>
      </c>
      <c r="L25" s="8">
        <v>6675141</v>
      </c>
      <c r="M25" s="8">
        <v>7148404</v>
      </c>
      <c r="N25" s="8">
        <v>20193833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38429879</v>
      </c>
      <c r="X25" s="8">
        <v>31423524</v>
      </c>
      <c r="Y25" s="8">
        <v>7006355</v>
      </c>
      <c r="Z25" s="2">
        <v>22.3</v>
      </c>
      <c r="AA25" s="6">
        <v>77367475</v>
      </c>
    </row>
    <row r="26" spans="1:27" ht="13.5">
      <c r="A26" s="25" t="s">
        <v>52</v>
      </c>
      <c r="B26" s="24"/>
      <c r="C26" s="6">
        <v>14291277</v>
      </c>
      <c r="D26" s="6">
        <v>0</v>
      </c>
      <c r="E26" s="7">
        <v>13085980</v>
      </c>
      <c r="F26" s="8">
        <v>13085980</v>
      </c>
      <c r="G26" s="8">
        <v>1568483</v>
      </c>
      <c r="H26" s="8">
        <v>1114888</v>
      </c>
      <c r="I26" s="8">
        <v>1114888</v>
      </c>
      <c r="J26" s="8">
        <v>3798259</v>
      </c>
      <c r="K26" s="8">
        <v>1114888</v>
      </c>
      <c r="L26" s="8">
        <v>1114888</v>
      </c>
      <c r="M26" s="8">
        <v>1114888</v>
      </c>
      <c r="N26" s="8">
        <v>3344664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7142923</v>
      </c>
      <c r="X26" s="8">
        <v>6542988</v>
      </c>
      <c r="Y26" s="8">
        <v>599935</v>
      </c>
      <c r="Z26" s="2">
        <v>9.17</v>
      </c>
      <c r="AA26" s="6">
        <v>13085980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7854000</v>
      </c>
      <c r="F27" s="8">
        <v>7854000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7854000</v>
      </c>
    </row>
    <row r="28" spans="1:27" ht="13.5">
      <c r="A28" s="25" t="s">
        <v>54</v>
      </c>
      <c r="B28" s="24"/>
      <c r="C28" s="6">
        <v>47600240</v>
      </c>
      <c r="D28" s="6">
        <v>0</v>
      </c>
      <c r="E28" s="7">
        <v>20197562</v>
      </c>
      <c r="F28" s="8">
        <v>20197562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20197562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14759</v>
      </c>
      <c r="F29" s="8">
        <v>14759</v>
      </c>
      <c r="G29" s="8">
        <v>8168</v>
      </c>
      <c r="H29" s="8">
        <v>8980</v>
      </c>
      <c r="I29" s="8">
        <v>10569</v>
      </c>
      <c r="J29" s="8">
        <v>27717</v>
      </c>
      <c r="K29" s="8">
        <v>9975</v>
      </c>
      <c r="L29" s="8">
        <v>13576</v>
      </c>
      <c r="M29" s="8">
        <v>15318</v>
      </c>
      <c r="N29" s="8">
        <v>38869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66586</v>
      </c>
      <c r="X29" s="8">
        <v>7380</v>
      </c>
      <c r="Y29" s="8">
        <v>59206</v>
      </c>
      <c r="Z29" s="2">
        <v>802.25</v>
      </c>
      <c r="AA29" s="6">
        <v>14759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37896383</v>
      </c>
      <c r="D32" s="6">
        <v>0</v>
      </c>
      <c r="E32" s="7">
        <v>45185863</v>
      </c>
      <c r="F32" s="8">
        <v>45185863</v>
      </c>
      <c r="G32" s="8">
        <v>2154625</v>
      </c>
      <c r="H32" s="8">
        <v>3452542</v>
      </c>
      <c r="I32" s="8">
        <v>3809714</v>
      </c>
      <c r="J32" s="8">
        <v>9416881</v>
      </c>
      <c r="K32" s="8">
        <v>1783696</v>
      </c>
      <c r="L32" s="8">
        <v>3997916</v>
      </c>
      <c r="M32" s="8">
        <v>3588806</v>
      </c>
      <c r="N32" s="8">
        <v>9370418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18787299</v>
      </c>
      <c r="X32" s="8">
        <v>21678918</v>
      </c>
      <c r="Y32" s="8">
        <v>-2891619</v>
      </c>
      <c r="Z32" s="2">
        <v>-13.34</v>
      </c>
      <c r="AA32" s="6">
        <v>45185863</v>
      </c>
    </row>
    <row r="33" spans="1:27" ht="13.5">
      <c r="A33" s="25" t="s">
        <v>59</v>
      </c>
      <c r="B33" s="24"/>
      <c r="C33" s="6">
        <v>16556710</v>
      </c>
      <c r="D33" s="6">
        <v>0</v>
      </c>
      <c r="E33" s="7">
        <v>20099740</v>
      </c>
      <c r="F33" s="8">
        <v>20099740</v>
      </c>
      <c r="G33" s="8">
        <v>105600</v>
      </c>
      <c r="H33" s="8">
        <v>2000904</v>
      </c>
      <c r="I33" s="8">
        <v>1294100</v>
      </c>
      <c r="J33" s="8">
        <v>3400604</v>
      </c>
      <c r="K33" s="8">
        <v>2171411</v>
      </c>
      <c r="L33" s="8">
        <v>1218319</v>
      </c>
      <c r="M33" s="8">
        <v>2899280</v>
      </c>
      <c r="N33" s="8">
        <v>6289010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9689614</v>
      </c>
      <c r="X33" s="8">
        <v>10471974</v>
      </c>
      <c r="Y33" s="8">
        <v>-782360</v>
      </c>
      <c r="Z33" s="2">
        <v>-7.47</v>
      </c>
      <c r="AA33" s="6">
        <v>20099740</v>
      </c>
    </row>
    <row r="34" spans="1:27" ht="13.5">
      <c r="A34" s="25" t="s">
        <v>60</v>
      </c>
      <c r="B34" s="24"/>
      <c r="C34" s="6">
        <v>53547371</v>
      </c>
      <c r="D34" s="6">
        <v>0</v>
      </c>
      <c r="E34" s="7">
        <v>49967351</v>
      </c>
      <c r="F34" s="8">
        <v>49967351</v>
      </c>
      <c r="G34" s="8">
        <v>1257363</v>
      </c>
      <c r="H34" s="8">
        <v>3236245</v>
      </c>
      <c r="I34" s="8">
        <v>3552402</v>
      </c>
      <c r="J34" s="8">
        <v>8046010</v>
      </c>
      <c r="K34" s="8">
        <v>2425466</v>
      </c>
      <c r="L34" s="8">
        <v>3633866</v>
      </c>
      <c r="M34" s="8">
        <v>3156329</v>
      </c>
      <c r="N34" s="8">
        <v>9215661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17261671</v>
      </c>
      <c r="X34" s="8">
        <v>27358776</v>
      </c>
      <c r="Y34" s="8">
        <v>-10097105</v>
      </c>
      <c r="Z34" s="2">
        <v>-36.91</v>
      </c>
      <c r="AA34" s="6">
        <v>49967351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246682054</v>
      </c>
      <c r="D36" s="33">
        <f>SUM(D25:D35)</f>
        <v>0</v>
      </c>
      <c r="E36" s="34">
        <f t="shared" si="1"/>
        <v>233772730</v>
      </c>
      <c r="F36" s="35">
        <f t="shared" si="1"/>
        <v>233772730</v>
      </c>
      <c r="G36" s="35">
        <f t="shared" si="1"/>
        <v>10179622</v>
      </c>
      <c r="H36" s="35">
        <f t="shared" si="1"/>
        <v>16749812</v>
      </c>
      <c r="I36" s="35">
        <f t="shared" si="1"/>
        <v>15996083</v>
      </c>
      <c r="J36" s="35">
        <f t="shared" si="1"/>
        <v>42925517</v>
      </c>
      <c r="K36" s="35">
        <f t="shared" si="1"/>
        <v>13875724</v>
      </c>
      <c r="L36" s="35">
        <f t="shared" si="1"/>
        <v>16653706</v>
      </c>
      <c r="M36" s="35">
        <f t="shared" si="1"/>
        <v>17923025</v>
      </c>
      <c r="N36" s="35">
        <f t="shared" si="1"/>
        <v>48452455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91377972</v>
      </c>
      <c r="X36" s="35">
        <f t="shared" si="1"/>
        <v>97483560</v>
      </c>
      <c r="Y36" s="35">
        <f t="shared" si="1"/>
        <v>-6105588</v>
      </c>
      <c r="Z36" s="36">
        <f>+IF(X36&lt;&gt;0,+(Y36/X36)*100,0)</f>
        <v>-6.26319760993546</v>
      </c>
      <c r="AA36" s="33">
        <f>SUM(AA25:AA35)</f>
        <v>233772730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-37022887</v>
      </c>
      <c r="D38" s="46">
        <f>+D22-D36</f>
        <v>0</v>
      </c>
      <c r="E38" s="47">
        <f t="shared" si="2"/>
        <v>-9454810</v>
      </c>
      <c r="F38" s="48">
        <f t="shared" si="2"/>
        <v>-9454810</v>
      </c>
      <c r="G38" s="48">
        <f t="shared" si="2"/>
        <v>75162516</v>
      </c>
      <c r="H38" s="48">
        <f t="shared" si="2"/>
        <v>-11915011</v>
      </c>
      <c r="I38" s="48">
        <f t="shared" si="2"/>
        <v>-11095469</v>
      </c>
      <c r="J38" s="48">
        <f t="shared" si="2"/>
        <v>52152036</v>
      </c>
      <c r="K38" s="48">
        <f t="shared" si="2"/>
        <v>-10026691</v>
      </c>
      <c r="L38" s="48">
        <f t="shared" si="2"/>
        <v>-11707259</v>
      </c>
      <c r="M38" s="48">
        <f t="shared" si="2"/>
        <v>41568608</v>
      </c>
      <c r="N38" s="48">
        <f t="shared" si="2"/>
        <v>19834658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71986694</v>
      </c>
      <c r="X38" s="48">
        <f>IF(F22=F36,0,X22-X36)</f>
        <v>49997558</v>
      </c>
      <c r="Y38" s="48">
        <f t="shared" si="2"/>
        <v>21989136</v>
      </c>
      <c r="Z38" s="49">
        <f>+IF(X38&lt;&gt;0,+(Y38/X38)*100,0)</f>
        <v>43.980420003712986</v>
      </c>
      <c r="AA38" s="46">
        <f>+AA22-AA36</f>
        <v>-9454810</v>
      </c>
    </row>
    <row r="39" spans="1:27" ht="13.5">
      <c r="A39" s="23" t="s">
        <v>64</v>
      </c>
      <c r="B39" s="29"/>
      <c r="C39" s="6">
        <v>38003000</v>
      </c>
      <c r="D39" s="6">
        <v>0</v>
      </c>
      <c r="E39" s="7">
        <v>36687000</v>
      </c>
      <c r="F39" s="8">
        <v>36687000</v>
      </c>
      <c r="G39" s="8">
        <v>8339958</v>
      </c>
      <c r="H39" s="8">
        <v>1816043</v>
      </c>
      <c r="I39" s="8">
        <v>852308</v>
      </c>
      <c r="J39" s="8">
        <v>11008309</v>
      </c>
      <c r="K39" s="8">
        <v>0</v>
      </c>
      <c r="L39" s="8">
        <v>97750</v>
      </c>
      <c r="M39" s="8">
        <v>7102322</v>
      </c>
      <c r="N39" s="8">
        <v>7200072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18208381</v>
      </c>
      <c r="X39" s="8">
        <v>25843500</v>
      </c>
      <c r="Y39" s="8">
        <v>-7635119</v>
      </c>
      <c r="Z39" s="2">
        <v>-29.54</v>
      </c>
      <c r="AA39" s="6">
        <v>36687000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980113</v>
      </c>
      <c r="D42" s="55">
        <f>SUM(D38:D41)</f>
        <v>0</v>
      </c>
      <c r="E42" s="56">
        <f t="shared" si="3"/>
        <v>27232190</v>
      </c>
      <c r="F42" s="57">
        <f t="shared" si="3"/>
        <v>27232190</v>
      </c>
      <c r="G42" s="57">
        <f t="shared" si="3"/>
        <v>83502474</v>
      </c>
      <c r="H42" s="57">
        <f t="shared" si="3"/>
        <v>-10098968</v>
      </c>
      <c r="I42" s="57">
        <f t="shared" si="3"/>
        <v>-10243161</v>
      </c>
      <c r="J42" s="57">
        <f t="shared" si="3"/>
        <v>63160345</v>
      </c>
      <c r="K42" s="57">
        <f t="shared" si="3"/>
        <v>-10026691</v>
      </c>
      <c r="L42" s="57">
        <f t="shared" si="3"/>
        <v>-11609509</v>
      </c>
      <c r="M42" s="57">
        <f t="shared" si="3"/>
        <v>48670930</v>
      </c>
      <c r="N42" s="57">
        <f t="shared" si="3"/>
        <v>27034730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90195075</v>
      </c>
      <c r="X42" s="57">
        <f t="shared" si="3"/>
        <v>75841058</v>
      </c>
      <c r="Y42" s="57">
        <f t="shared" si="3"/>
        <v>14354017</v>
      </c>
      <c r="Z42" s="58">
        <f>+IF(X42&lt;&gt;0,+(Y42/X42)*100,0)</f>
        <v>18.926446147415295</v>
      </c>
      <c r="AA42" s="55">
        <f>SUM(AA38:AA41)</f>
        <v>27232190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980113</v>
      </c>
      <c r="D44" s="63">
        <f>+D42-D43</f>
        <v>0</v>
      </c>
      <c r="E44" s="64">
        <f t="shared" si="4"/>
        <v>27232190</v>
      </c>
      <c r="F44" s="65">
        <f t="shared" si="4"/>
        <v>27232190</v>
      </c>
      <c r="G44" s="65">
        <f t="shared" si="4"/>
        <v>83502474</v>
      </c>
      <c r="H44" s="65">
        <f t="shared" si="4"/>
        <v>-10098968</v>
      </c>
      <c r="I44" s="65">
        <f t="shared" si="4"/>
        <v>-10243161</v>
      </c>
      <c r="J44" s="65">
        <f t="shared" si="4"/>
        <v>63160345</v>
      </c>
      <c r="K44" s="65">
        <f t="shared" si="4"/>
        <v>-10026691</v>
      </c>
      <c r="L44" s="65">
        <f t="shared" si="4"/>
        <v>-11609509</v>
      </c>
      <c r="M44" s="65">
        <f t="shared" si="4"/>
        <v>48670930</v>
      </c>
      <c r="N44" s="65">
        <f t="shared" si="4"/>
        <v>27034730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90195075</v>
      </c>
      <c r="X44" s="65">
        <f t="shared" si="4"/>
        <v>75841058</v>
      </c>
      <c r="Y44" s="65">
        <f t="shared" si="4"/>
        <v>14354017</v>
      </c>
      <c r="Z44" s="66">
        <f>+IF(X44&lt;&gt;0,+(Y44/X44)*100,0)</f>
        <v>18.926446147415295</v>
      </c>
      <c r="AA44" s="63">
        <f>+AA42-AA43</f>
        <v>27232190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980113</v>
      </c>
      <c r="D46" s="55">
        <f>SUM(D44:D45)</f>
        <v>0</v>
      </c>
      <c r="E46" s="56">
        <f t="shared" si="5"/>
        <v>27232190</v>
      </c>
      <c r="F46" s="57">
        <f t="shared" si="5"/>
        <v>27232190</v>
      </c>
      <c r="G46" s="57">
        <f t="shared" si="5"/>
        <v>83502474</v>
      </c>
      <c r="H46" s="57">
        <f t="shared" si="5"/>
        <v>-10098968</v>
      </c>
      <c r="I46" s="57">
        <f t="shared" si="5"/>
        <v>-10243161</v>
      </c>
      <c r="J46" s="57">
        <f t="shared" si="5"/>
        <v>63160345</v>
      </c>
      <c r="K46" s="57">
        <f t="shared" si="5"/>
        <v>-10026691</v>
      </c>
      <c r="L46" s="57">
        <f t="shared" si="5"/>
        <v>-11609509</v>
      </c>
      <c r="M46" s="57">
        <f t="shared" si="5"/>
        <v>48670930</v>
      </c>
      <c r="N46" s="57">
        <f t="shared" si="5"/>
        <v>27034730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90195075</v>
      </c>
      <c r="X46" s="57">
        <f t="shared" si="5"/>
        <v>75841058</v>
      </c>
      <c r="Y46" s="57">
        <f t="shared" si="5"/>
        <v>14354017</v>
      </c>
      <c r="Z46" s="58">
        <f>+IF(X46&lt;&gt;0,+(Y46/X46)*100,0)</f>
        <v>18.926446147415295</v>
      </c>
      <c r="AA46" s="55">
        <f>SUM(AA44:AA45)</f>
        <v>27232190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980113</v>
      </c>
      <c r="D48" s="71">
        <f>SUM(D46:D47)</f>
        <v>0</v>
      </c>
      <c r="E48" s="72">
        <f t="shared" si="6"/>
        <v>27232190</v>
      </c>
      <c r="F48" s="73">
        <f t="shared" si="6"/>
        <v>27232190</v>
      </c>
      <c r="G48" s="73">
        <f t="shared" si="6"/>
        <v>83502474</v>
      </c>
      <c r="H48" s="74">
        <f t="shared" si="6"/>
        <v>-10098968</v>
      </c>
      <c r="I48" s="74">
        <f t="shared" si="6"/>
        <v>-10243161</v>
      </c>
      <c r="J48" s="74">
        <f t="shared" si="6"/>
        <v>63160345</v>
      </c>
      <c r="K48" s="74">
        <f t="shared" si="6"/>
        <v>-10026691</v>
      </c>
      <c r="L48" s="74">
        <f t="shared" si="6"/>
        <v>-11609509</v>
      </c>
      <c r="M48" s="73">
        <f t="shared" si="6"/>
        <v>48670930</v>
      </c>
      <c r="N48" s="73">
        <f t="shared" si="6"/>
        <v>27034730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90195075</v>
      </c>
      <c r="X48" s="74">
        <f t="shared" si="6"/>
        <v>75841058</v>
      </c>
      <c r="Y48" s="74">
        <f t="shared" si="6"/>
        <v>14354017</v>
      </c>
      <c r="Z48" s="75">
        <f>+IF(X48&lt;&gt;0,+(Y48/X48)*100,0)</f>
        <v>18.926446147415295</v>
      </c>
      <c r="AA48" s="76">
        <f>SUM(AA46:AA47)</f>
        <v>27232190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29558053</v>
      </c>
      <c r="D5" s="6">
        <v>0</v>
      </c>
      <c r="E5" s="7">
        <v>40080544</v>
      </c>
      <c r="F5" s="8">
        <v>40080544</v>
      </c>
      <c r="G5" s="8">
        <v>2275760</v>
      </c>
      <c r="H5" s="8">
        <v>8605692</v>
      </c>
      <c r="I5" s="8">
        <v>2289937</v>
      </c>
      <c r="J5" s="8">
        <v>13171389</v>
      </c>
      <c r="K5" s="8">
        <v>2380637</v>
      </c>
      <c r="L5" s="8">
        <v>2371922</v>
      </c>
      <c r="M5" s="8">
        <v>2426143</v>
      </c>
      <c r="N5" s="8">
        <v>7178702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20350091</v>
      </c>
      <c r="X5" s="8">
        <v>20040270</v>
      </c>
      <c r="Y5" s="8">
        <v>309821</v>
      </c>
      <c r="Z5" s="2">
        <v>1.55</v>
      </c>
      <c r="AA5" s="6">
        <v>40080544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4065793</v>
      </c>
      <c r="D10" s="6">
        <v>0</v>
      </c>
      <c r="E10" s="7">
        <v>5491818</v>
      </c>
      <c r="F10" s="26">
        <v>5491818</v>
      </c>
      <c r="G10" s="26">
        <v>576394</v>
      </c>
      <c r="H10" s="26">
        <v>0</v>
      </c>
      <c r="I10" s="26">
        <v>1125092</v>
      </c>
      <c r="J10" s="26">
        <v>1701486</v>
      </c>
      <c r="K10" s="26">
        <v>601899</v>
      </c>
      <c r="L10" s="26">
        <v>622888</v>
      </c>
      <c r="M10" s="26">
        <v>437854</v>
      </c>
      <c r="N10" s="26">
        <v>1662641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3364127</v>
      </c>
      <c r="X10" s="26">
        <v>2745912</v>
      </c>
      <c r="Y10" s="26">
        <v>618215</v>
      </c>
      <c r="Z10" s="27">
        <v>22.51</v>
      </c>
      <c r="AA10" s="28">
        <v>5491818</v>
      </c>
    </row>
    <row r="11" spans="1:27" ht="13.5">
      <c r="A11" s="25" t="s">
        <v>38</v>
      </c>
      <c r="B11" s="29"/>
      <c r="C11" s="6">
        <v>1904438</v>
      </c>
      <c r="D11" s="6">
        <v>0</v>
      </c>
      <c r="E11" s="7">
        <v>2041727</v>
      </c>
      <c r="F11" s="8">
        <v>2041727</v>
      </c>
      <c r="G11" s="8">
        <v>0</v>
      </c>
      <c r="H11" s="8">
        <v>0</v>
      </c>
      <c r="I11" s="8">
        <v>574498</v>
      </c>
      <c r="J11" s="8">
        <v>574498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574498</v>
      </c>
      <c r="X11" s="8">
        <v>1020864</v>
      </c>
      <c r="Y11" s="8">
        <v>-446366</v>
      </c>
      <c r="Z11" s="2">
        <v>-43.72</v>
      </c>
      <c r="AA11" s="6">
        <v>2041727</v>
      </c>
    </row>
    <row r="12" spans="1:27" ht="13.5">
      <c r="A12" s="25" t="s">
        <v>39</v>
      </c>
      <c r="B12" s="29"/>
      <c r="C12" s="6">
        <v>303364</v>
      </c>
      <c r="D12" s="6">
        <v>0</v>
      </c>
      <c r="E12" s="7">
        <v>1198273</v>
      </c>
      <c r="F12" s="8">
        <v>1198273</v>
      </c>
      <c r="G12" s="8">
        <v>15880</v>
      </c>
      <c r="H12" s="8">
        <v>13737</v>
      </c>
      <c r="I12" s="8">
        <v>11656</v>
      </c>
      <c r="J12" s="8">
        <v>41273</v>
      </c>
      <c r="K12" s="8">
        <v>19239</v>
      </c>
      <c r="L12" s="8">
        <v>17587</v>
      </c>
      <c r="M12" s="8">
        <v>24668</v>
      </c>
      <c r="N12" s="8">
        <v>61494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102767</v>
      </c>
      <c r="X12" s="8">
        <v>599136</v>
      </c>
      <c r="Y12" s="8">
        <v>-496369</v>
      </c>
      <c r="Z12" s="2">
        <v>-82.85</v>
      </c>
      <c r="AA12" s="6">
        <v>1198273</v>
      </c>
    </row>
    <row r="13" spans="1:27" ht="13.5">
      <c r="A13" s="23" t="s">
        <v>40</v>
      </c>
      <c r="B13" s="29"/>
      <c r="C13" s="6">
        <v>1765050</v>
      </c>
      <c r="D13" s="6">
        <v>0</v>
      </c>
      <c r="E13" s="7">
        <v>2400000</v>
      </c>
      <c r="F13" s="8">
        <v>2400000</v>
      </c>
      <c r="G13" s="8">
        <v>0</v>
      </c>
      <c r="H13" s="8">
        <v>0</v>
      </c>
      <c r="I13" s="8">
        <v>402194</v>
      </c>
      <c r="J13" s="8">
        <v>402194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402194</v>
      </c>
      <c r="X13" s="8">
        <v>1200000</v>
      </c>
      <c r="Y13" s="8">
        <v>-797806</v>
      </c>
      <c r="Z13" s="2">
        <v>-66.48</v>
      </c>
      <c r="AA13" s="6">
        <v>2400000</v>
      </c>
    </row>
    <row r="14" spans="1:27" ht="13.5">
      <c r="A14" s="23" t="s">
        <v>41</v>
      </c>
      <c r="B14" s="29"/>
      <c r="C14" s="6">
        <v>11548946</v>
      </c>
      <c r="D14" s="6">
        <v>0</v>
      </c>
      <c r="E14" s="7">
        <v>8685542</v>
      </c>
      <c r="F14" s="8">
        <v>8685542</v>
      </c>
      <c r="G14" s="8">
        <v>-571558</v>
      </c>
      <c r="H14" s="8">
        <v>628685</v>
      </c>
      <c r="I14" s="8">
        <v>621449</v>
      </c>
      <c r="J14" s="8">
        <v>678576</v>
      </c>
      <c r="K14" s="8">
        <v>803403</v>
      </c>
      <c r="L14" s="8">
        <v>565285</v>
      </c>
      <c r="M14" s="8">
        <v>555385</v>
      </c>
      <c r="N14" s="8">
        <v>1924073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2602649</v>
      </c>
      <c r="X14" s="8">
        <v>4342770</v>
      </c>
      <c r="Y14" s="8">
        <v>-1740121</v>
      </c>
      <c r="Z14" s="2">
        <v>-40.07</v>
      </c>
      <c r="AA14" s="6">
        <v>8685542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1542387</v>
      </c>
      <c r="D16" s="6">
        <v>0</v>
      </c>
      <c r="E16" s="7">
        <v>3709504</v>
      </c>
      <c r="F16" s="8">
        <v>3709504</v>
      </c>
      <c r="G16" s="8">
        <v>1000</v>
      </c>
      <c r="H16" s="8">
        <v>582028</v>
      </c>
      <c r="I16" s="8">
        <v>10950</v>
      </c>
      <c r="J16" s="8">
        <v>593978</v>
      </c>
      <c r="K16" s="8">
        <v>3900</v>
      </c>
      <c r="L16" s="8">
        <v>12600</v>
      </c>
      <c r="M16" s="8">
        <v>0</v>
      </c>
      <c r="N16" s="8">
        <v>16500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610478</v>
      </c>
      <c r="X16" s="8">
        <v>1854750</v>
      </c>
      <c r="Y16" s="8">
        <v>-1244272</v>
      </c>
      <c r="Z16" s="2">
        <v>-67.09</v>
      </c>
      <c r="AA16" s="6">
        <v>3709504</v>
      </c>
    </row>
    <row r="17" spans="1:27" ht="13.5">
      <c r="A17" s="23" t="s">
        <v>44</v>
      </c>
      <c r="B17" s="29"/>
      <c r="C17" s="6">
        <v>1778298</v>
      </c>
      <c r="D17" s="6">
        <v>0</v>
      </c>
      <c r="E17" s="7">
        <v>1631769</v>
      </c>
      <c r="F17" s="8">
        <v>1631769</v>
      </c>
      <c r="G17" s="8">
        <v>101260</v>
      </c>
      <c r="H17" s="8">
        <v>93532</v>
      </c>
      <c r="I17" s="8">
        <v>85098</v>
      </c>
      <c r="J17" s="8">
        <v>279890</v>
      </c>
      <c r="K17" s="8">
        <v>104636</v>
      </c>
      <c r="L17" s="8">
        <v>93076</v>
      </c>
      <c r="M17" s="8">
        <v>87328</v>
      </c>
      <c r="N17" s="8">
        <v>285040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564930</v>
      </c>
      <c r="X17" s="8">
        <v>815886</v>
      </c>
      <c r="Y17" s="8">
        <v>-250956</v>
      </c>
      <c r="Z17" s="2">
        <v>-30.76</v>
      </c>
      <c r="AA17" s="6">
        <v>1631769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149456204</v>
      </c>
      <c r="D19" s="6">
        <v>0</v>
      </c>
      <c r="E19" s="7">
        <v>153998200</v>
      </c>
      <c r="F19" s="8">
        <v>153998200</v>
      </c>
      <c r="G19" s="8">
        <v>60039404</v>
      </c>
      <c r="H19" s="8">
        <v>249578</v>
      </c>
      <c r="I19" s="8">
        <v>724639</v>
      </c>
      <c r="J19" s="8">
        <v>61013621</v>
      </c>
      <c r="K19" s="8">
        <v>564015</v>
      </c>
      <c r="L19" s="8">
        <v>324279</v>
      </c>
      <c r="M19" s="8">
        <v>51934279</v>
      </c>
      <c r="N19" s="8">
        <v>52822573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113836194</v>
      </c>
      <c r="X19" s="8">
        <v>102165466</v>
      </c>
      <c r="Y19" s="8">
        <v>11670728</v>
      </c>
      <c r="Z19" s="2">
        <v>11.42</v>
      </c>
      <c r="AA19" s="6">
        <v>153998200</v>
      </c>
    </row>
    <row r="20" spans="1:27" ht="13.5">
      <c r="A20" s="23" t="s">
        <v>47</v>
      </c>
      <c r="B20" s="29"/>
      <c r="C20" s="6">
        <v>2899390</v>
      </c>
      <c r="D20" s="6">
        <v>0</v>
      </c>
      <c r="E20" s="7">
        <v>421292</v>
      </c>
      <c r="F20" s="26">
        <v>421292</v>
      </c>
      <c r="G20" s="26">
        <v>236443</v>
      </c>
      <c r="H20" s="26">
        <v>232032</v>
      </c>
      <c r="I20" s="26">
        <v>-363604</v>
      </c>
      <c r="J20" s="26">
        <v>104871</v>
      </c>
      <c r="K20" s="26">
        <v>223867</v>
      </c>
      <c r="L20" s="26">
        <v>256618</v>
      </c>
      <c r="M20" s="26">
        <v>231983</v>
      </c>
      <c r="N20" s="26">
        <v>712468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817339</v>
      </c>
      <c r="X20" s="26">
        <v>210648</v>
      </c>
      <c r="Y20" s="26">
        <v>606691</v>
      </c>
      <c r="Z20" s="27">
        <v>288.01</v>
      </c>
      <c r="AA20" s="28">
        <v>421292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204821923</v>
      </c>
      <c r="D22" s="33">
        <f>SUM(D5:D21)</f>
        <v>0</v>
      </c>
      <c r="E22" s="34">
        <f t="shared" si="0"/>
        <v>219658669</v>
      </c>
      <c r="F22" s="35">
        <f t="shared" si="0"/>
        <v>219658669</v>
      </c>
      <c r="G22" s="35">
        <f t="shared" si="0"/>
        <v>62674583</v>
      </c>
      <c r="H22" s="35">
        <f t="shared" si="0"/>
        <v>10405284</v>
      </c>
      <c r="I22" s="35">
        <f t="shared" si="0"/>
        <v>5481909</v>
      </c>
      <c r="J22" s="35">
        <f t="shared" si="0"/>
        <v>78561776</v>
      </c>
      <c r="K22" s="35">
        <f t="shared" si="0"/>
        <v>4701596</v>
      </c>
      <c r="L22" s="35">
        <f t="shared" si="0"/>
        <v>4264255</v>
      </c>
      <c r="M22" s="35">
        <f t="shared" si="0"/>
        <v>55697640</v>
      </c>
      <c r="N22" s="35">
        <f t="shared" si="0"/>
        <v>64663491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143225267</v>
      </c>
      <c r="X22" s="35">
        <f t="shared" si="0"/>
        <v>134995702</v>
      </c>
      <c r="Y22" s="35">
        <f t="shared" si="0"/>
        <v>8229565</v>
      </c>
      <c r="Z22" s="36">
        <f>+IF(X22&lt;&gt;0,+(Y22/X22)*100,0)</f>
        <v>6.096168158005504</v>
      </c>
      <c r="AA22" s="33">
        <f>SUM(AA5:AA21)</f>
        <v>219658669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71674767</v>
      </c>
      <c r="D25" s="6">
        <v>0</v>
      </c>
      <c r="E25" s="7">
        <v>84746884</v>
      </c>
      <c r="F25" s="8">
        <v>84746884</v>
      </c>
      <c r="G25" s="8">
        <v>208414</v>
      </c>
      <c r="H25" s="8">
        <v>7785647</v>
      </c>
      <c r="I25" s="8">
        <v>11962704</v>
      </c>
      <c r="J25" s="8">
        <v>19956765</v>
      </c>
      <c r="K25" s="8">
        <v>6687616</v>
      </c>
      <c r="L25" s="8">
        <v>6818926</v>
      </c>
      <c r="M25" s="8">
        <v>9805631</v>
      </c>
      <c r="N25" s="8">
        <v>23312173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43268938</v>
      </c>
      <c r="X25" s="8">
        <v>42373434</v>
      </c>
      <c r="Y25" s="8">
        <v>895504</v>
      </c>
      <c r="Z25" s="2">
        <v>2.11</v>
      </c>
      <c r="AA25" s="6">
        <v>84746884</v>
      </c>
    </row>
    <row r="26" spans="1:27" ht="13.5">
      <c r="A26" s="25" t="s">
        <v>52</v>
      </c>
      <c r="B26" s="24"/>
      <c r="C26" s="6">
        <v>14101092</v>
      </c>
      <c r="D26" s="6">
        <v>0</v>
      </c>
      <c r="E26" s="7">
        <v>15210781</v>
      </c>
      <c r="F26" s="8">
        <v>15210781</v>
      </c>
      <c r="G26" s="8">
        <v>0</v>
      </c>
      <c r="H26" s="8">
        <v>1434167</v>
      </c>
      <c r="I26" s="8">
        <v>2817128</v>
      </c>
      <c r="J26" s="8">
        <v>4251295</v>
      </c>
      <c r="K26" s="8">
        <v>1460387</v>
      </c>
      <c r="L26" s="8">
        <v>1296630</v>
      </c>
      <c r="M26" s="8">
        <v>1360313</v>
      </c>
      <c r="N26" s="8">
        <v>4117330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8368625</v>
      </c>
      <c r="X26" s="8">
        <v>7605390</v>
      </c>
      <c r="Y26" s="8">
        <v>763235</v>
      </c>
      <c r="Z26" s="2">
        <v>10.04</v>
      </c>
      <c r="AA26" s="6">
        <v>15210781</v>
      </c>
    </row>
    <row r="27" spans="1:27" ht="13.5">
      <c r="A27" s="25" t="s">
        <v>53</v>
      </c>
      <c r="B27" s="24"/>
      <c r="C27" s="6">
        <v>10267118</v>
      </c>
      <c r="D27" s="6">
        <v>0</v>
      </c>
      <c r="E27" s="7">
        <v>12000000</v>
      </c>
      <c r="F27" s="8">
        <v>12000000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6000000</v>
      </c>
      <c r="Y27" s="8">
        <v>-6000000</v>
      </c>
      <c r="Z27" s="2">
        <v>-100</v>
      </c>
      <c r="AA27" s="6">
        <v>12000000</v>
      </c>
    </row>
    <row r="28" spans="1:27" ht="13.5">
      <c r="A28" s="25" t="s">
        <v>54</v>
      </c>
      <c r="B28" s="24"/>
      <c r="C28" s="6">
        <v>28782157</v>
      </c>
      <c r="D28" s="6">
        <v>0</v>
      </c>
      <c r="E28" s="7">
        <v>25000000</v>
      </c>
      <c r="F28" s="8">
        <v>25000000</v>
      </c>
      <c r="G28" s="8">
        <v>2092783</v>
      </c>
      <c r="H28" s="8">
        <v>3152331</v>
      </c>
      <c r="I28" s="8">
        <v>1667558</v>
      </c>
      <c r="J28" s="8">
        <v>6912672</v>
      </c>
      <c r="K28" s="8">
        <v>241133</v>
      </c>
      <c r="L28" s="8">
        <v>241133</v>
      </c>
      <c r="M28" s="8">
        <v>238800</v>
      </c>
      <c r="N28" s="8">
        <v>721066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7633738</v>
      </c>
      <c r="X28" s="8">
        <v>12499998</v>
      </c>
      <c r="Y28" s="8">
        <v>-4866260</v>
      </c>
      <c r="Z28" s="2">
        <v>-38.93</v>
      </c>
      <c r="AA28" s="6">
        <v>25000000</v>
      </c>
    </row>
    <row r="29" spans="1:27" ht="13.5">
      <c r="A29" s="25" t="s">
        <v>55</v>
      </c>
      <c r="B29" s="24"/>
      <c r="C29" s="6">
        <v>2263941</v>
      </c>
      <c r="D29" s="6">
        <v>0</v>
      </c>
      <c r="E29" s="7">
        <v>1500000</v>
      </c>
      <c r="F29" s="8">
        <v>1500000</v>
      </c>
      <c r="G29" s="8">
        <v>61339</v>
      </c>
      <c r="H29" s="8">
        <v>109748</v>
      </c>
      <c r="I29" s="8">
        <v>257282</v>
      </c>
      <c r="J29" s="8">
        <v>428369</v>
      </c>
      <c r="K29" s="8">
        <v>88196</v>
      </c>
      <c r="L29" s="8">
        <v>41676</v>
      </c>
      <c r="M29" s="8">
        <v>192353</v>
      </c>
      <c r="N29" s="8">
        <v>322225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750594</v>
      </c>
      <c r="X29" s="8">
        <v>750000</v>
      </c>
      <c r="Y29" s="8">
        <v>594</v>
      </c>
      <c r="Z29" s="2">
        <v>0.08</v>
      </c>
      <c r="AA29" s="6">
        <v>1500000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12705955</v>
      </c>
      <c r="D31" s="6">
        <v>0</v>
      </c>
      <c r="E31" s="7">
        <v>4235000</v>
      </c>
      <c r="F31" s="8">
        <v>4235000</v>
      </c>
      <c r="G31" s="8">
        <v>0</v>
      </c>
      <c r="H31" s="8">
        <v>250715</v>
      </c>
      <c r="I31" s="8">
        <v>7000</v>
      </c>
      <c r="J31" s="8">
        <v>257715</v>
      </c>
      <c r="K31" s="8">
        <v>213029</v>
      </c>
      <c r="L31" s="8">
        <v>23470</v>
      </c>
      <c r="M31" s="8">
        <v>20076</v>
      </c>
      <c r="N31" s="8">
        <v>256575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514290</v>
      </c>
      <c r="X31" s="8">
        <v>5800002</v>
      </c>
      <c r="Y31" s="8">
        <v>-5285712</v>
      </c>
      <c r="Z31" s="2">
        <v>-91.13</v>
      </c>
      <c r="AA31" s="6">
        <v>4235000</v>
      </c>
    </row>
    <row r="32" spans="1:27" ht="13.5">
      <c r="A32" s="25" t="s">
        <v>58</v>
      </c>
      <c r="B32" s="24"/>
      <c r="C32" s="6">
        <v>28436389</v>
      </c>
      <c r="D32" s="6">
        <v>0</v>
      </c>
      <c r="E32" s="7">
        <v>41644848</v>
      </c>
      <c r="F32" s="8">
        <v>41644848</v>
      </c>
      <c r="G32" s="8">
        <v>4062233</v>
      </c>
      <c r="H32" s="8">
        <v>6041715</v>
      </c>
      <c r="I32" s="8">
        <v>5007472</v>
      </c>
      <c r="J32" s="8">
        <v>15111420</v>
      </c>
      <c r="K32" s="8">
        <v>5215941</v>
      </c>
      <c r="L32" s="8">
        <v>5183760</v>
      </c>
      <c r="M32" s="8">
        <v>5115682</v>
      </c>
      <c r="N32" s="8">
        <v>15515383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30626803</v>
      </c>
      <c r="X32" s="8">
        <v>9850002</v>
      </c>
      <c r="Y32" s="8">
        <v>20776801</v>
      </c>
      <c r="Z32" s="2">
        <v>210.93</v>
      </c>
      <c r="AA32" s="6">
        <v>41644848</v>
      </c>
    </row>
    <row r="33" spans="1:27" ht="13.5">
      <c r="A33" s="25" t="s">
        <v>59</v>
      </c>
      <c r="B33" s="24"/>
      <c r="C33" s="6">
        <v>850000</v>
      </c>
      <c r="D33" s="6">
        <v>0</v>
      </c>
      <c r="E33" s="7">
        <v>960980</v>
      </c>
      <c r="F33" s="8">
        <v>960980</v>
      </c>
      <c r="G33" s="8">
        <v>0</v>
      </c>
      <c r="H33" s="8">
        <v>185200</v>
      </c>
      <c r="I33" s="8">
        <v>341800</v>
      </c>
      <c r="J33" s="8">
        <v>527000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527000</v>
      </c>
      <c r="X33" s="8">
        <v>475000</v>
      </c>
      <c r="Y33" s="8">
        <v>52000</v>
      </c>
      <c r="Z33" s="2">
        <v>10.95</v>
      </c>
      <c r="AA33" s="6">
        <v>960980</v>
      </c>
    </row>
    <row r="34" spans="1:27" ht="13.5">
      <c r="A34" s="25" t="s">
        <v>60</v>
      </c>
      <c r="B34" s="24"/>
      <c r="C34" s="6">
        <v>56641725</v>
      </c>
      <c r="D34" s="6">
        <v>0</v>
      </c>
      <c r="E34" s="7">
        <v>28237868</v>
      </c>
      <c r="F34" s="8">
        <v>28237868</v>
      </c>
      <c r="G34" s="8">
        <v>2871156</v>
      </c>
      <c r="H34" s="8">
        <v>1618536</v>
      </c>
      <c r="I34" s="8">
        <v>1320743</v>
      </c>
      <c r="J34" s="8">
        <v>5810435</v>
      </c>
      <c r="K34" s="8">
        <v>1481330</v>
      </c>
      <c r="L34" s="8">
        <v>1478439</v>
      </c>
      <c r="M34" s="8">
        <v>3746410</v>
      </c>
      <c r="N34" s="8">
        <v>6706179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12516614</v>
      </c>
      <c r="X34" s="8">
        <v>20853858</v>
      </c>
      <c r="Y34" s="8">
        <v>-8337244</v>
      </c>
      <c r="Z34" s="2">
        <v>-39.98</v>
      </c>
      <c r="AA34" s="6">
        <v>28237868</v>
      </c>
    </row>
    <row r="35" spans="1:27" ht="13.5">
      <c r="A35" s="23" t="s">
        <v>61</v>
      </c>
      <c r="B35" s="29"/>
      <c r="C35" s="6">
        <v>5639980</v>
      </c>
      <c r="D35" s="6">
        <v>0</v>
      </c>
      <c r="E35" s="7">
        <v>0</v>
      </c>
      <c r="F35" s="8">
        <v>0</v>
      </c>
      <c r="G35" s="8">
        <v>-15852</v>
      </c>
      <c r="H35" s="8">
        <v>-12813</v>
      </c>
      <c r="I35" s="8">
        <v>32675</v>
      </c>
      <c r="J35" s="8">
        <v>4010</v>
      </c>
      <c r="K35" s="8">
        <v>-14506</v>
      </c>
      <c r="L35" s="8">
        <v>-10008</v>
      </c>
      <c r="M35" s="8">
        <v>-10500</v>
      </c>
      <c r="N35" s="8">
        <v>-35014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-31004</v>
      </c>
      <c r="X35" s="8"/>
      <c r="Y35" s="8">
        <v>-31004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231363124</v>
      </c>
      <c r="D36" s="33">
        <f>SUM(D25:D35)</f>
        <v>0</v>
      </c>
      <c r="E36" s="34">
        <f t="shared" si="1"/>
        <v>213536361</v>
      </c>
      <c r="F36" s="35">
        <f t="shared" si="1"/>
        <v>213536361</v>
      </c>
      <c r="G36" s="35">
        <f t="shared" si="1"/>
        <v>9280073</v>
      </c>
      <c r="H36" s="35">
        <f t="shared" si="1"/>
        <v>20565246</v>
      </c>
      <c r="I36" s="35">
        <f t="shared" si="1"/>
        <v>23414362</v>
      </c>
      <c r="J36" s="35">
        <f t="shared" si="1"/>
        <v>53259681</v>
      </c>
      <c r="K36" s="35">
        <f t="shared" si="1"/>
        <v>15373126</v>
      </c>
      <c r="L36" s="35">
        <f t="shared" si="1"/>
        <v>15074026</v>
      </c>
      <c r="M36" s="35">
        <f t="shared" si="1"/>
        <v>20468765</v>
      </c>
      <c r="N36" s="35">
        <f t="shared" si="1"/>
        <v>50915917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104175598</v>
      </c>
      <c r="X36" s="35">
        <f t="shared" si="1"/>
        <v>106207684</v>
      </c>
      <c r="Y36" s="35">
        <f t="shared" si="1"/>
        <v>-2032086</v>
      </c>
      <c r="Z36" s="36">
        <f>+IF(X36&lt;&gt;0,+(Y36/X36)*100,0)</f>
        <v>-1.9133135414194702</v>
      </c>
      <c r="AA36" s="33">
        <f>SUM(AA25:AA35)</f>
        <v>213536361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-26541201</v>
      </c>
      <c r="D38" s="46">
        <f>+D22-D36</f>
        <v>0</v>
      </c>
      <c r="E38" s="47">
        <f t="shared" si="2"/>
        <v>6122308</v>
      </c>
      <c r="F38" s="48">
        <f t="shared" si="2"/>
        <v>6122308</v>
      </c>
      <c r="G38" s="48">
        <f t="shared" si="2"/>
        <v>53394510</v>
      </c>
      <c r="H38" s="48">
        <f t="shared" si="2"/>
        <v>-10159962</v>
      </c>
      <c r="I38" s="48">
        <f t="shared" si="2"/>
        <v>-17932453</v>
      </c>
      <c r="J38" s="48">
        <f t="shared" si="2"/>
        <v>25302095</v>
      </c>
      <c r="K38" s="48">
        <f t="shared" si="2"/>
        <v>-10671530</v>
      </c>
      <c r="L38" s="48">
        <f t="shared" si="2"/>
        <v>-10809771</v>
      </c>
      <c r="M38" s="48">
        <f t="shared" si="2"/>
        <v>35228875</v>
      </c>
      <c r="N38" s="48">
        <f t="shared" si="2"/>
        <v>13747574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39049669</v>
      </c>
      <c r="X38" s="48">
        <f>IF(F22=F36,0,X22-X36)</f>
        <v>28788018</v>
      </c>
      <c r="Y38" s="48">
        <f t="shared" si="2"/>
        <v>10261651</v>
      </c>
      <c r="Z38" s="49">
        <f>+IF(X38&lt;&gt;0,+(Y38/X38)*100,0)</f>
        <v>35.6455626781948</v>
      </c>
      <c r="AA38" s="46">
        <f>+AA22-AA36</f>
        <v>6122308</v>
      </c>
    </row>
    <row r="39" spans="1:27" ht="13.5">
      <c r="A39" s="23" t="s">
        <v>64</v>
      </c>
      <c r="B39" s="29"/>
      <c r="C39" s="6">
        <v>32253000</v>
      </c>
      <c r="D39" s="6">
        <v>0</v>
      </c>
      <c r="E39" s="7">
        <v>29607700</v>
      </c>
      <c r="F39" s="8">
        <v>29607700</v>
      </c>
      <c r="G39" s="8">
        <v>882370</v>
      </c>
      <c r="H39" s="8">
        <v>3203399</v>
      </c>
      <c r="I39" s="8">
        <v>1813560</v>
      </c>
      <c r="J39" s="8">
        <v>5899329</v>
      </c>
      <c r="K39" s="8">
        <v>4008152</v>
      </c>
      <c r="L39" s="8">
        <v>1457539</v>
      </c>
      <c r="M39" s="8">
        <v>36044818</v>
      </c>
      <c r="N39" s="8">
        <v>41510509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47409838</v>
      </c>
      <c r="X39" s="8">
        <v>28138466</v>
      </c>
      <c r="Y39" s="8">
        <v>19271372</v>
      </c>
      <c r="Z39" s="2">
        <v>68.49</v>
      </c>
      <c r="AA39" s="6">
        <v>29607700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5711799</v>
      </c>
      <c r="D42" s="55">
        <f>SUM(D38:D41)</f>
        <v>0</v>
      </c>
      <c r="E42" s="56">
        <f t="shared" si="3"/>
        <v>35730008</v>
      </c>
      <c r="F42" s="57">
        <f t="shared" si="3"/>
        <v>35730008</v>
      </c>
      <c r="G42" s="57">
        <f t="shared" si="3"/>
        <v>54276880</v>
      </c>
      <c r="H42" s="57">
        <f t="shared" si="3"/>
        <v>-6956563</v>
      </c>
      <c r="I42" s="57">
        <f t="shared" si="3"/>
        <v>-16118893</v>
      </c>
      <c r="J42" s="57">
        <f t="shared" si="3"/>
        <v>31201424</v>
      </c>
      <c r="K42" s="57">
        <f t="shared" si="3"/>
        <v>-6663378</v>
      </c>
      <c r="L42" s="57">
        <f t="shared" si="3"/>
        <v>-9352232</v>
      </c>
      <c r="M42" s="57">
        <f t="shared" si="3"/>
        <v>71273693</v>
      </c>
      <c r="N42" s="57">
        <f t="shared" si="3"/>
        <v>55258083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86459507</v>
      </c>
      <c r="X42" s="57">
        <f t="shared" si="3"/>
        <v>56926484</v>
      </c>
      <c r="Y42" s="57">
        <f t="shared" si="3"/>
        <v>29533023</v>
      </c>
      <c r="Z42" s="58">
        <f>+IF(X42&lt;&gt;0,+(Y42/X42)*100,0)</f>
        <v>51.87923252031514</v>
      </c>
      <c r="AA42" s="55">
        <f>SUM(AA38:AA41)</f>
        <v>35730008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5711799</v>
      </c>
      <c r="D44" s="63">
        <f>+D42-D43</f>
        <v>0</v>
      </c>
      <c r="E44" s="64">
        <f t="shared" si="4"/>
        <v>35730008</v>
      </c>
      <c r="F44" s="65">
        <f t="shared" si="4"/>
        <v>35730008</v>
      </c>
      <c r="G44" s="65">
        <f t="shared" si="4"/>
        <v>54276880</v>
      </c>
      <c r="H44" s="65">
        <f t="shared" si="4"/>
        <v>-6956563</v>
      </c>
      <c r="I44" s="65">
        <f t="shared" si="4"/>
        <v>-16118893</v>
      </c>
      <c r="J44" s="65">
        <f t="shared" si="4"/>
        <v>31201424</v>
      </c>
      <c r="K44" s="65">
        <f t="shared" si="4"/>
        <v>-6663378</v>
      </c>
      <c r="L44" s="65">
        <f t="shared" si="4"/>
        <v>-9352232</v>
      </c>
      <c r="M44" s="65">
        <f t="shared" si="4"/>
        <v>71273693</v>
      </c>
      <c r="N44" s="65">
        <f t="shared" si="4"/>
        <v>55258083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86459507</v>
      </c>
      <c r="X44" s="65">
        <f t="shared" si="4"/>
        <v>56926484</v>
      </c>
      <c r="Y44" s="65">
        <f t="shared" si="4"/>
        <v>29533023</v>
      </c>
      <c r="Z44" s="66">
        <f>+IF(X44&lt;&gt;0,+(Y44/X44)*100,0)</f>
        <v>51.87923252031514</v>
      </c>
      <c r="AA44" s="63">
        <f>+AA42-AA43</f>
        <v>35730008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5711799</v>
      </c>
      <c r="D46" s="55">
        <f>SUM(D44:D45)</f>
        <v>0</v>
      </c>
      <c r="E46" s="56">
        <f t="shared" si="5"/>
        <v>35730008</v>
      </c>
      <c r="F46" s="57">
        <f t="shared" si="5"/>
        <v>35730008</v>
      </c>
      <c r="G46" s="57">
        <f t="shared" si="5"/>
        <v>54276880</v>
      </c>
      <c r="H46" s="57">
        <f t="shared" si="5"/>
        <v>-6956563</v>
      </c>
      <c r="I46" s="57">
        <f t="shared" si="5"/>
        <v>-16118893</v>
      </c>
      <c r="J46" s="57">
        <f t="shared" si="5"/>
        <v>31201424</v>
      </c>
      <c r="K46" s="57">
        <f t="shared" si="5"/>
        <v>-6663378</v>
      </c>
      <c r="L46" s="57">
        <f t="shared" si="5"/>
        <v>-9352232</v>
      </c>
      <c r="M46" s="57">
        <f t="shared" si="5"/>
        <v>71273693</v>
      </c>
      <c r="N46" s="57">
        <f t="shared" si="5"/>
        <v>55258083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86459507</v>
      </c>
      <c r="X46" s="57">
        <f t="shared" si="5"/>
        <v>56926484</v>
      </c>
      <c r="Y46" s="57">
        <f t="shared" si="5"/>
        <v>29533023</v>
      </c>
      <c r="Z46" s="58">
        <f>+IF(X46&lt;&gt;0,+(Y46/X46)*100,0)</f>
        <v>51.87923252031514</v>
      </c>
      <c r="AA46" s="55">
        <f>SUM(AA44:AA45)</f>
        <v>35730008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5711799</v>
      </c>
      <c r="D48" s="71">
        <f>SUM(D46:D47)</f>
        <v>0</v>
      </c>
      <c r="E48" s="72">
        <f t="shared" si="6"/>
        <v>35730008</v>
      </c>
      <c r="F48" s="73">
        <f t="shared" si="6"/>
        <v>35730008</v>
      </c>
      <c r="G48" s="73">
        <f t="shared" si="6"/>
        <v>54276880</v>
      </c>
      <c r="H48" s="74">
        <f t="shared" si="6"/>
        <v>-6956563</v>
      </c>
      <c r="I48" s="74">
        <f t="shared" si="6"/>
        <v>-16118893</v>
      </c>
      <c r="J48" s="74">
        <f t="shared" si="6"/>
        <v>31201424</v>
      </c>
      <c r="K48" s="74">
        <f t="shared" si="6"/>
        <v>-6663378</v>
      </c>
      <c r="L48" s="74">
        <f t="shared" si="6"/>
        <v>-9352232</v>
      </c>
      <c r="M48" s="73">
        <f t="shared" si="6"/>
        <v>71273693</v>
      </c>
      <c r="N48" s="73">
        <f t="shared" si="6"/>
        <v>55258083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86459507</v>
      </c>
      <c r="X48" s="74">
        <f t="shared" si="6"/>
        <v>56926484</v>
      </c>
      <c r="Y48" s="74">
        <f t="shared" si="6"/>
        <v>29533023</v>
      </c>
      <c r="Z48" s="75">
        <f>+IF(X48&lt;&gt;0,+(Y48/X48)*100,0)</f>
        <v>51.87923252031514</v>
      </c>
      <c r="AA48" s="76">
        <f>SUM(AA46:AA47)</f>
        <v>35730008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16772761</v>
      </c>
      <c r="D5" s="6">
        <v>0</v>
      </c>
      <c r="E5" s="7">
        <v>17566000</v>
      </c>
      <c r="F5" s="8">
        <v>17566000</v>
      </c>
      <c r="G5" s="8">
        <v>8729138</v>
      </c>
      <c r="H5" s="8">
        <v>792268</v>
      </c>
      <c r="I5" s="8">
        <v>791920</v>
      </c>
      <c r="J5" s="8">
        <v>10313326</v>
      </c>
      <c r="K5" s="8">
        <v>797343</v>
      </c>
      <c r="L5" s="8">
        <v>777173</v>
      </c>
      <c r="M5" s="8">
        <v>778022</v>
      </c>
      <c r="N5" s="8">
        <v>2352538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12665864</v>
      </c>
      <c r="X5" s="8">
        <v>8782998</v>
      </c>
      <c r="Y5" s="8">
        <v>3882866</v>
      </c>
      <c r="Z5" s="2">
        <v>44.21</v>
      </c>
      <c r="AA5" s="6">
        <v>17566000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2019611</v>
      </c>
      <c r="D10" s="6">
        <v>0</v>
      </c>
      <c r="E10" s="7">
        <v>2263000</v>
      </c>
      <c r="F10" s="26">
        <v>2263000</v>
      </c>
      <c r="G10" s="26">
        <v>172005</v>
      </c>
      <c r="H10" s="26">
        <v>172005</v>
      </c>
      <c r="I10" s="26">
        <v>172005</v>
      </c>
      <c r="J10" s="26">
        <v>516015</v>
      </c>
      <c r="K10" s="26">
        <v>172005</v>
      </c>
      <c r="L10" s="26">
        <v>172171</v>
      </c>
      <c r="M10" s="26">
        <v>172171</v>
      </c>
      <c r="N10" s="26">
        <v>516347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1032362</v>
      </c>
      <c r="X10" s="26">
        <v>1131498</v>
      </c>
      <c r="Y10" s="26">
        <v>-99136</v>
      </c>
      <c r="Z10" s="27">
        <v>-8.76</v>
      </c>
      <c r="AA10" s="28">
        <v>2263000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259946</v>
      </c>
      <c r="D12" s="6">
        <v>0</v>
      </c>
      <c r="E12" s="7">
        <v>216000</v>
      </c>
      <c r="F12" s="8">
        <v>216000</v>
      </c>
      <c r="G12" s="8">
        <v>1700</v>
      </c>
      <c r="H12" s="8">
        <v>27803</v>
      </c>
      <c r="I12" s="8">
        <v>7767</v>
      </c>
      <c r="J12" s="8">
        <v>37270</v>
      </c>
      <c r="K12" s="8">
        <v>27840</v>
      </c>
      <c r="L12" s="8">
        <v>17606</v>
      </c>
      <c r="M12" s="8">
        <v>37270</v>
      </c>
      <c r="N12" s="8">
        <v>82716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119986</v>
      </c>
      <c r="X12" s="8">
        <v>108000</v>
      </c>
      <c r="Y12" s="8">
        <v>11986</v>
      </c>
      <c r="Z12" s="2">
        <v>11.1</v>
      </c>
      <c r="AA12" s="6">
        <v>216000</v>
      </c>
    </row>
    <row r="13" spans="1:27" ht="13.5">
      <c r="A13" s="23" t="s">
        <v>40</v>
      </c>
      <c r="B13" s="29"/>
      <c r="C13" s="6">
        <v>1166242</v>
      </c>
      <c r="D13" s="6">
        <v>0</v>
      </c>
      <c r="E13" s="7">
        <v>676000</v>
      </c>
      <c r="F13" s="8">
        <v>676000</v>
      </c>
      <c r="G13" s="8">
        <v>13716</v>
      </c>
      <c r="H13" s="8">
        <v>188376</v>
      </c>
      <c r="I13" s="8">
        <v>687148</v>
      </c>
      <c r="J13" s="8">
        <v>889240</v>
      </c>
      <c r="K13" s="8">
        <v>432691</v>
      </c>
      <c r="L13" s="8">
        <v>0</v>
      </c>
      <c r="M13" s="8">
        <v>141740</v>
      </c>
      <c r="N13" s="8">
        <v>574431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1463671</v>
      </c>
      <c r="X13" s="8">
        <v>337998</v>
      </c>
      <c r="Y13" s="8">
        <v>1125673</v>
      </c>
      <c r="Z13" s="2">
        <v>333.04</v>
      </c>
      <c r="AA13" s="6">
        <v>676000</v>
      </c>
    </row>
    <row r="14" spans="1:27" ht="13.5">
      <c r="A14" s="23" t="s">
        <v>41</v>
      </c>
      <c r="B14" s="29"/>
      <c r="C14" s="6">
        <v>4723229</v>
      </c>
      <c r="D14" s="6">
        <v>0</v>
      </c>
      <c r="E14" s="7">
        <v>636000</v>
      </c>
      <c r="F14" s="8">
        <v>636000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7</v>
      </c>
      <c r="M14" s="8">
        <v>0</v>
      </c>
      <c r="N14" s="8">
        <v>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</v>
      </c>
      <c r="X14" s="8">
        <v>318000</v>
      </c>
      <c r="Y14" s="8">
        <v>-317993</v>
      </c>
      <c r="Z14" s="2">
        <v>-100</v>
      </c>
      <c r="AA14" s="6">
        <v>636000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49126</v>
      </c>
      <c r="M15" s="8">
        <v>0</v>
      </c>
      <c r="N15" s="8">
        <v>49126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49126</v>
      </c>
      <c r="X15" s="8"/>
      <c r="Y15" s="8">
        <v>49126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1043720</v>
      </c>
      <c r="D16" s="6">
        <v>0</v>
      </c>
      <c r="E16" s="7">
        <v>1500000</v>
      </c>
      <c r="F16" s="8">
        <v>1500000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750000</v>
      </c>
      <c r="Y16" s="8">
        <v>-750000</v>
      </c>
      <c r="Z16" s="2">
        <v>-100</v>
      </c>
      <c r="AA16" s="6">
        <v>1500000</v>
      </c>
    </row>
    <row r="17" spans="1:27" ht="13.5">
      <c r="A17" s="23" t="s">
        <v>44</v>
      </c>
      <c r="B17" s="29"/>
      <c r="C17" s="6">
        <v>1878643</v>
      </c>
      <c r="D17" s="6">
        <v>0</v>
      </c>
      <c r="E17" s="7">
        <v>2309000</v>
      </c>
      <c r="F17" s="8">
        <v>2309000</v>
      </c>
      <c r="G17" s="8">
        <v>259534</v>
      </c>
      <c r="H17" s="8">
        <v>258929</v>
      </c>
      <c r="I17" s="8">
        <v>216463</v>
      </c>
      <c r="J17" s="8">
        <v>734926</v>
      </c>
      <c r="K17" s="8">
        <v>238102</v>
      </c>
      <c r="L17" s="8">
        <v>190636</v>
      </c>
      <c r="M17" s="8">
        <v>127179</v>
      </c>
      <c r="N17" s="8">
        <v>555917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1290843</v>
      </c>
      <c r="X17" s="8">
        <v>1154502</v>
      </c>
      <c r="Y17" s="8">
        <v>136341</v>
      </c>
      <c r="Z17" s="2">
        <v>11.81</v>
      </c>
      <c r="AA17" s="6">
        <v>2309000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101769219</v>
      </c>
      <c r="D19" s="6">
        <v>0</v>
      </c>
      <c r="E19" s="7">
        <v>103368000</v>
      </c>
      <c r="F19" s="8">
        <v>103368000</v>
      </c>
      <c r="G19" s="8">
        <v>39504011</v>
      </c>
      <c r="H19" s="8">
        <v>547682</v>
      </c>
      <c r="I19" s="8">
        <v>669514</v>
      </c>
      <c r="J19" s="8">
        <v>40721207</v>
      </c>
      <c r="K19" s="8">
        <v>1368835</v>
      </c>
      <c r="L19" s="8">
        <v>1371728</v>
      </c>
      <c r="M19" s="8">
        <v>42283774</v>
      </c>
      <c r="N19" s="8">
        <v>45024337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85745544</v>
      </c>
      <c r="X19" s="8">
        <v>68912000</v>
      </c>
      <c r="Y19" s="8">
        <v>16833544</v>
      </c>
      <c r="Z19" s="2">
        <v>24.43</v>
      </c>
      <c r="AA19" s="6">
        <v>103368000</v>
      </c>
    </row>
    <row r="20" spans="1:27" ht="13.5">
      <c r="A20" s="23" t="s">
        <v>47</v>
      </c>
      <c r="B20" s="29"/>
      <c r="C20" s="6">
        <v>177441</v>
      </c>
      <c r="D20" s="6">
        <v>0</v>
      </c>
      <c r="E20" s="7">
        <v>251000</v>
      </c>
      <c r="F20" s="26">
        <v>251000</v>
      </c>
      <c r="G20" s="26">
        <v>3410</v>
      </c>
      <c r="H20" s="26">
        <v>366416</v>
      </c>
      <c r="I20" s="26">
        <v>3883385</v>
      </c>
      <c r="J20" s="26">
        <v>4253211</v>
      </c>
      <c r="K20" s="26">
        <v>375534</v>
      </c>
      <c r="L20" s="26">
        <v>180486</v>
      </c>
      <c r="M20" s="26">
        <v>60950</v>
      </c>
      <c r="N20" s="26">
        <v>616970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4870181</v>
      </c>
      <c r="X20" s="26">
        <v>125502</v>
      </c>
      <c r="Y20" s="26">
        <v>4744679</v>
      </c>
      <c r="Z20" s="27">
        <v>3780.56</v>
      </c>
      <c r="AA20" s="28">
        <v>251000</v>
      </c>
    </row>
    <row r="21" spans="1:27" ht="13.5">
      <c r="A21" s="23" t="s">
        <v>48</v>
      </c>
      <c r="B21" s="29"/>
      <c r="C21" s="6">
        <v>869266</v>
      </c>
      <c r="D21" s="6">
        <v>0</v>
      </c>
      <c r="E21" s="7">
        <v>3300000</v>
      </c>
      <c r="F21" s="8">
        <v>3300000</v>
      </c>
      <c r="G21" s="8">
        <v>82822</v>
      </c>
      <c r="H21" s="8">
        <v>25000</v>
      </c>
      <c r="I21" s="30">
        <v>22195</v>
      </c>
      <c r="J21" s="8">
        <v>130017</v>
      </c>
      <c r="K21" s="8">
        <v>53000</v>
      </c>
      <c r="L21" s="8">
        <v>0</v>
      </c>
      <c r="M21" s="8">
        <v>0</v>
      </c>
      <c r="N21" s="8">
        <v>53000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183017</v>
      </c>
      <c r="X21" s="8">
        <v>1650000</v>
      </c>
      <c r="Y21" s="8">
        <v>-1466983</v>
      </c>
      <c r="Z21" s="2">
        <v>-88.91</v>
      </c>
      <c r="AA21" s="6">
        <v>3300000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130680078</v>
      </c>
      <c r="D22" s="33">
        <f>SUM(D5:D21)</f>
        <v>0</v>
      </c>
      <c r="E22" s="34">
        <f t="shared" si="0"/>
        <v>132085000</v>
      </c>
      <c r="F22" s="35">
        <f t="shared" si="0"/>
        <v>132085000</v>
      </c>
      <c r="G22" s="35">
        <f t="shared" si="0"/>
        <v>48766336</v>
      </c>
      <c r="H22" s="35">
        <f t="shared" si="0"/>
        <v>2378479</v>
      </c>
      <c r="I22" s="35">
        <f t="shared" si="0"/>
        <v>6450397</v>
      </c>
      <c r="J22" s="35">
        <f t="shared" si="0"/>
        <v>57595212</v>
      </c>
      <c r="K22" s="35">
        <f t="shared" si="0"/>
        <v>3465350</v>
      </c>
      <c r="L22" s="35">
        <f t="shared" si="0"/>
        <v>2758933</v>
      </c>
      <c r="M22" s="35">
        <f t="shared" si="0"/>
        <v>43601106</v>
      </c>
      <c r="N22" s="35">
        <f t="shared" si="0"/>
        <v>49825389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107420601</v>
      </c>
      <c r="X22" s="35">
        <f t="shared" si="0"/>
        <v>83270498</v>
      </c>
      <c r="Y22" s="35">
        <f t="shared" si="0"/>
        <v>24150103</v>
      </c>
      <c r="Z22" s="36">
        <f>+IF(X22&lt;&gt;0,+(Y22/X22)*100,0)</f>
        <v>29.00199179786339</v>
      </c>
      <c r="AA22" s="33">
        <f>SUM(AA5:AA21)</f>
        <v>132085000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67837102</v>
      </c>
      <c r="D25" s="6">
        <v>0</v>
      </c>
      <c r="E25" s="7">
        <v>65226000</v>
      </c>
      <c r="F25" s="8">
        <v>65226000</v>
      </c>
      <c r="G25" s="8">
        <v>5314676</v>
      </c>
      <c r="H25" s="8">
        <v>6021775</v>
      </c>
      <c r="I25" s="8">
        <v>6928428</v>
      </c>
      <c r="J25" s="8">
        <v>18264879</v>
      </c>
      <c r="K25" s="8">
        <v>5753915</v>
      </c>
      <c r="L25" s="8">
        <v>5874817</v>
      </c>
      <c r="M25" s="8">
        <v>9492510</v>
      </c>
      <c r="N25" s="8">
        <v>21121242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39386121</v>
      </c>
      <c r="X25" s="8">
        <v>32613000</v>
      </c>
      <c r="Y25" s="8">
        <v>6773121</v>
      </c>
      <c r="Z25" s="2">
        <v>20.77</v>
      </c>
      <c r="AA25" s="6">
        <v>65226000</v>
      </c>
    </row>
    <row r="26" spans="1:27" ht="13.5">
      <c r="A26" s="25" t="s">
        <v>52</v>
      </c>
      <c r="B26" s="24"/>
      <c r="C26" s="6">
        <v>7991073</v>
      </c>
      <c r="D26" s="6">
        <v>0</v>
      </c>
      <c r="E26" s="7">
        <v>7411000</v>
      </c>
      <c r="F26" s="8">
        <v>7411000</v>
      </c>
      <c r="G26" s="8">
        <v>458761</v>
      </c>
      <c r="H26" s="8">
        <v>454087</v>
      </c>
      <c r="I26" s="8">
        <v>576820</v>
      </c>
      <c r="J26" s="8">
        <v>1489668</v>
      </c>
      <c r="K26" s="8">
        <v>577167</v>
      </c>
      <c r="L26" s="8">
        <v>659484</v>
      </c>
      <c r="M26" s="8">
        <v>536396</v>
      </c>
      <c r="N26" s="8">
        <v>1773047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3262715</v>
      </c>
      <c r="X26" s="8">
        <v>3705498</v>
      </c>
      <c r="Y26" s="8">
        <v>-442783</v>
      </c>
      <c r="Z26" s="2">
        <v>-11.95</v>
      </c>
      <c r="AA26" s="6">
        <v>7411000</v>
      </c>
    </row>
    <row r="27" spans="1:27" ht="13.5">
      <c r="A27" s="25" t="s">
        <v>53</v>
      </c>
      <c r="B27" s="24"/>
      <c r="C27" s="6">
        <v>7195694</v>
      </c>
      <c r="D27" s="6">
        <v>0</v>
      </c>
      <c r="E27" s="7">
        <v>6999000</v>
      </c>
      <c r="F27" s="8">
        <v>6999000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3499500</v>
      </c>
      <c r="Y27" s="8">
        <v>-3499500</v>
      </c>
      <c r="Z27" s="2">
        <v>-100</v>
      </c>
      <c r="AA27" s="6">
        <v>6999000</v>
      </c>
    </row>
    <row r="28" spans="1:27" ht="13.5">
      <c r="A28" s="25" t="s">
        <v>54</v>
      </c>
      <c r="B28" s="24"/>
      <c r="C28" s="6">
        <v>9043231</v>
      </c>
      <c r="D28" s="6">
        <v>0</v>
      </c>
      <c r="E28" s="7">
        <v>8100000</v>
      </c>
      <c r="F28" s="8">
        <v>8100000</v>
      </c>
      <c r="G28" s="8">
        <v>0</v>
      </c>
      <c r="H28" s="8">
        <v>45500</v>
      </c>
      <c r="I28" s="8">
        <v>45500</v>
      </c>
      <c r="J28" s="8">
        <v>91000</v>
      </c>
      <c r="K28" s="8">
        <v>45500</v>
      </c>
      <c r="L28" s="8">
        <v>0</v>
      </c>
      <c r="M28" s="8">
        <v>4050000</v>
      </c>
      <c r="N28" s="8">
        <v>4095500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4186500</v>
      </c>
      <c r="X28" s="8">
        <v>4050000</v>
      </c>
      <c r="Y28" s="8">
        <v>136500</v>
      </c>
      <c r="Z28" s="2">
        <v>3.37</v>
      </c>
      <c r="AA28" s="6">
        <v>8100000</v>
      </c>
    </row>
    <row r="29" spans="1:27" ht="13.5">
      <c r="A29" s="25" t="s">
        <v>55</v>
      </c>
      <c r="B29" s="24"/>
      <c r="C29" s="6">
        <v>3497025</v>
      </c>
      <c r="D29" s="6">
        <v>0</v>
      </c>
      <c r="E29" s="7">
        <v>220000</v>
      </c>
      <c r="F29" s="8">
        <v>220000</v>
      </c>
      <c r="G29" s="8">
        <v>0</v>
      </c>
      <c r="H29" s="8">
        <v>96121</v>
      </c>
      <c r="I29" s="8">
        <v>2812</v>
      </c>
      <c r="J29" s="8">
        <v>98933</v>
      </c>
      <c r="K29" s="8">
        <v>24</v>
      </c>
      <c r="L29" s="8">
        <v>44498</v>
      </c>
      <c r="M29" s="8">
        <v>238217</v>
      </c>
      <c r="N29" s="8">
        <v>282739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381672</v>
      </c>
      <c r="X29" s="8">
        <v>109998</v>
      </c>
      <c r="Y29" s="8">
        <v>271674</v>
      </c>
      <c r="Z29" s="2">
        <v>246.98</v>
      </c>
      <c r="AA29" s="6">
        <v>220000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5168000</v>
      </c>
      <c r="F31" s="8">
        <v>5168000</v>
      </c>
      <c r="G31" s="8">
        <v>226968</v>
      </c>
      <c r="H31" s="8">
        <v>728466</v>
      </c>
      <c r="I31" s="8">
        <v>55555</v>
      </c>
      <c r="J31" s="8">
        <v>1010989</v>
      </c>
      <c r="K31" s="8">
        <v>170104</v>
      </c>
      <c r="L31" s="8">
        <v>94999</v>
      </c>
      <c r="M31" s="8">
        <v>3044</v>
      </c>
      <c r="N31" s="8">
        <v>268147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1279136</v>
      </c>
      <c r="X31" s="8">
        <v>2584002</v>
      </c>
      <c r="Y31" s="8">
        <v>-1304866</v>
      </c>
      <c r="Z31" s="2">
        <v>-50.5</v>
      </c>
      <c r="AA31" s="6">
        <v>5168000</v>
      </c>
    </row>
    <row r="32" spans="1:27" ht="13.5">
      <c r="A32" s="25" t="s">
        <v>58</v>
      </c>
      <c r="B32" s="24"/>
      <c r="C32" s="6">
        <v>17845682</v>
      </c>
      <c r="D32" s="6">
        <v>0</v>
      </c>
      <c r="E32" s="7">
        <v>10755000</v>
      </c>
      <c r="F32" s="8">
        <v>10755000</v>
      </c>
      <c r="G32" s="8">
        <v>927986</v>
      </c>
      <c r="H32" s="8">
        <v>1552836</v>
      </c>
      <c r="I32" s="8">
        <v>1984138</v>
      </c>
      <c r="J32" s="8">
        <v>4464960</v>
      </c>
      <c r="K32" s="8">
        <v>1092774</v>
      </c>
      <c r="L32" s="8">
        <v>1356867</v>
      </c>
      <c r="M32" s="8">
        <v>1748560</v>
      </c>
      <c r="N32" s="8">
        <v>4198201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8663161</v>
      </c>
      <c r="X32" s="8">
        <v>5377500</v>
      </c>
      <c r="Y32" s="8">
        <v>3285661</v>
      </c>
      <c r="Z32" s="2">
        <v>61.1</v>
      </c>
      <c r="AA32" s="6">
        <v>10755000</v>
      </c>
    </row>
    <row r="33" spans="1:27" ht="13.5">
      <c r="A33" s="25" t="s">
        <v>59</v>
      </c>
      <c r="B33" s="24"/>
      <c r="C33" s="6">
        <v>2486739</v>
      </c>
      <c r="D33" s="6">
        <v>0</v>
      </c>
      <c r="E33" s="7">
        <v>800000</v>
      </c>
      <c r="F33" s="8">
        <v>800000</v>
      </c>
      <c r="G33" s="8">
        <v>752015</v>
      </c>
      <c r="H33" s="8">
        <v>55327</v>
      </c>
      <c r="I33" s="8">
        <v>76927</v>
      </c>
      <c r="J33" s="8">
        <v>884269</v>
      </c>
      <c r="K33" s="8">
        <v>94536</v>
      </c>
      <c r="L33" s="8">
        <v>42913</v>
      </c>
      <c r="M33" s="8">
        <v>23869</v>
      </c>
      <c r="N33" s="8">
        <v>161318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1045587</v>
      </c>
      <c r="X33" s="8">
        <v>400002</v>
      </c>
      <c r="Y33" s="8">
        <v>645585</v>
      </c>
      <c r="Z33" s="2">
        <v>161.4</v>
      </c>
      <c r="AA33" s="6">
        <v>800000</v>
      </c>
    </row>
    <row r="34" spans="1:27" ht="13.5">
      <c r="A34" s="25" t="s">
        <v>60</v>
      </c>
      <c r="B34" s="24"/>
      <c r="C34" s="6">
        <v>19335738</v>
      </c>
      <c r="D34" s="6">
        <v>0</v>
      </c>
      <c r="E34" s="7">
        <v>24899000</v>
      </c>
      <c r="F34" s="8">
        <v>24899000</v>
      </c>
      <c r="G34" s="8">
        <v>1910534</v>
      </c>
      <c r="H34" s="8">
        <v>1292334</v>
      </c>
      <c r="I34" s="8">
        <v>976466</v>
      </c>
      <c r="J34" s="8">
        <v>4179334</v>
      </c>
      <c r="K34" s="8">
        <v>1432710</v>
      </c>
      <c r="L34" s="8">
        <v>828989</v>
      </c>
      <c r="M34" s="8">
        <v>1980156</v>
      </c>
      <c r="N34" s="8">
        <v>4241855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8421189</v>
      </c>
      <c r="X34" s="8">
        <v>12449502</v>
      </c>
      <c r="Y34" s="8">
        <v>-4028313</v>
      </c>
      <c r="Z34" s="2">
        <v>-32.36</v>
      </c>
      <c r="AA34" s="6">
        <v>24899000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135232284</v>
      </c>
      <c r="D36" s="33">
        <f>SUM(D25:D35)</f>
        <v>0</v>
      </c>
      <c r="E36" s="34">
        <f t="shared" si="1"/>
        <v>129578000</v>
      </c>
      <c r="F36" s="35">
        <f t="shared" si="1"/>
        <v>129578000</v>
      </c>
      <c r="G36" s="35">
        <f t="shared" si="1"/>
        <v>9590940</v>
      </c>
      <c r="H36" s="35">
        <f t="shared" si="1"/>
        <v>10246446</v>
      </c>
      <c r="I36" s="35">
        <f t="shared" si="1"/>
        <v>10646646</v>
      </c>
      <c r="J36" s="35">
        <f t="shared" si="1"/>
        <v>30484032</v>
      </c>
      <c r="K36" s="35">
        <f t="shared" si="1"/>
        <v>9166730</v>
      </c>
      <c r="L36" s="35">
        <f t="shared" si="1"/>
        <v>8902567</v>
      </c>
      <c r="M36" s="35">
        <f t="shared" si="1"/>
        <v>18072752</v>
      </c>
      <c r="N36" s="35">
        <f t="shared" si="1"/>
        <v>36142049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66626081</v>
      </c>
      <c r="X36" s="35">
        <f t="shared" si="1"/>
        <v>64789002</v>
      </c>
      <c r="Y36" s="35">
        <f t="shared" si="1"/>
        <v>1837079</v>
      </c>
      <c r="Z36" s="36">
        <f>+IF(X36&lt;&gt;0,+(Y36/X36)*100,0)</f>
        <v>2.8354797007059935</v>
      </c>
      <c r="AA36" s="33">
        <f>SUM(AA25:AA35)</f>
        <v>129578000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-4552206</v>
      </c>
      <c r="D38" s="46">
        <f>+D22-D36</f>
        <v>0</v>
      </c>
      <c r="E38" s="47">
        <f t="shared" si="2"/>
        <v>2507000</v>
      </c>
      <c r="F38" s="48">
        <f t="shared" si="2"/>
        <v>2507000</v>
      </c>
      <c r="G38" s="48">
        <f t="shared" si="2"/>
        <v>39175396</v>
      </c>
      <c r="H38" s="48">
        <f t="shared" si="2"/>
        <v>-7867967</v>
      </c>
      <c r="I38" s="48">
        <f t="shared" si="2"/>
        <v>-4196249</v>
      </c>
      <c r="J38" s="48">
        <f t="shared" si="2"/>
        <v>27111180</v>
      </c>
      <c r="K38" s="48">
        <f t="shared" si="2"/>
        <v>-5701380</v>
      </c>
      <c r="L38" s="48">
        <f t="shared" si="2"/>
        <v>-6143634</v>
      </c>
      <c r="M38" s="48">
        <f t="shared" si="2"/>
        <v>25528354</v>
      </c>
      <c r="N38" s="48">
        <f t="shared" si="2"/>
        <v>13683340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40794520</v>
      </c>
      <c r="X38" s="48">
        <f>IF(F22=F36,0,X22-X36)</f>
        <v>18481496</v>
      </c>
      <c r="Y38" s="48">
        <f t="shared" si="2"/>
        <v>22313024</v>
      </c>
      <c r="Z38" s="49">
        <f>+IF(X38&lt;&gt;0,+(Y38/X38)*100,0)</f>
        <v>120.73169834303457</v>
      </c>
      <c r="AA38" s="46">
        <f>+AA22-AA36</f>
        <v>2507000</v>
      </c>
    </row>
    <row r="39" spans="1:27" ht="13.5">
      <c r="A39" s="23" t="s">
        <v>64</v>
      </c>
      <c r="B39" s="29"/>
      <c r="C39" s="6">
        <v>21664000</v>
      </c>
      <c r="D39" s="6">
        <v>0</v>
      </c>
      <c r="E39" s="7">
        <v>21000000</v>
      </c>
      <c r="F39" s="8">
        <v>21000000</v>
      </c>
      <c r="G39" s="8">
        <v>2443666</v>
      </c>
      <c r="H39" s="8">
        <v>1417668</v>
      </c>
      <c r="I39" s="8">
        <v>467736</v>
      </c>
      <c r="J39" s="8">
        <v>4329070</v>
      </c>
      <c r="K39" s="8">
        <v>274424</v>
      </c>
      <c r="L39" s="8">
        <v>6019041</v>
      </c>
      <c r="M39" s="8">
        <v>0</v>
      </c>
      <c r="N39" s="8">
        <v>6293465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10622535</v>
      </c>
      <c r="X39" s="8">
        <v>10500000</v>
      </c>
      <c r="Y39" s="8">
        <v>122535</v>
      </c>
      <c r="Z39" s="2">
        <v>1.17</v>
      </c>
      <c r="AA39" s="6">
        <v>21000000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17111794</v>
      </c>
      <c r="D42" s="55">
        <f>SUM(D38:D41)</f>
        <v>0</v>
      </c>
      <c r="E42" s="56">
        <f t="shared" si="3"/>
        <v>23507000</v>
      </c>
      <c r="F42" s="57">
        <f t="shared" si="3"/>
        <v>23507000</v>
      </c>
      <c r="G42" s="57">
        <f t="shared" si="3"/>
        <v>41619062</v>
      </c>
      <c r="H42" s="57">
        <f t="shared" si="3"/>
        <v>-6450299</v>
      </c>
      <c r="I42" s="57">
        <f t="shared" si="3"/>
        <v>-3728513</v>
      </c>
      <c r="J42" s="57">
        <f t="shared" si="3"/>
        <v>31440250</v>
      </c>
      <c r="K42" s="57">
        <f t="shared" si="3"/>
        <v>-5426956</v>
      </c>
      <c r="L42" s="57">
        <f t="shared" si="3"/>
        <v>-124593</v>
      </c>
      <c r="M42" s="57">
        <f t="shared" si="3"/>
        <v>25528354</v>
      </c>
      <c r="N42" s="57">
        <f t="shared" si="3"/>
        <v>19976805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51417055</v>
      </c>
      <c r="X42" s="57">
        <f t="shared" si="3"/>
        <v>28981496</v>
      </c>
      <c r="Y42" s="57">
        <f t="shared" si="3"/>
        <v>22435559</v>
      </c>
      <c r="Z42" s="58">
        <f>+IF(X42&lt;&gt;0,+(Y42/X42)*100,0)</f>
        <v>77.41339163444151</v>
      </c>
      <c r="AA42" s="55">
        <f>SUM(AA38:AA41)</f>
        <v>23507000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17111794</v>
      </c>
      <c r="D44" s="63">
        <f>+D42-D43</f>
        <v>0</v>
      </c>
      <c r="E44" s="64">
        <f t="shared" si="4"/>
        <v>23507000</v>
      </c>
      <c r="F44" s="65">
        <f t="shared" si="4"/>
        <v>23507000</v>
      </c>
      <c r="G44" s="65">
        <f t="shared" si="4"/>
        <v>41619062</v>
      </c>
      <c r="H44" s="65">
        <f t="shared" si="4"/>
        <v>-6450299</v>
      </c>
      <c r="I44" s="65">
        <f t="shared" si="4"/>
        <v>-3728513</v>
      </c>
      <c r="J44" s="65">
        <f t="shared" si="4"/>
        <v>31440250</v>
      </c>
      <c r="K44" s="65">
        <f t="shared" si="4"/>
        <v>-5426956</v>
      </c>
      <c r="L44" s="65">
        <f t="shared" si="4"/>
        <v>-124593</v>
      </c>
      <c r="M44" s="65">
        <f t="shared" si="4"/>
        <v>25528354</v>
      </c>
      <c r="N44" s="65">
        <f t="shared" si="4"/>
        <v>19976805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51417055</v>
      </c>
      <c r="X44" s="65">
        <f t="shared" si="4"/>
        <v>28981496</v>
      </c>
      <c r="Y44" s="65">
        <f t="shared" si="4"/>
        <v>22435559</v>
      </c>
      <c r="Z44" s="66">
        <f>+IF(X44&lt;&gt;0,+(Y44/X44)*100,0)</f>
        <v>77.41339163444151</v>
      </c>
      <c r="AA44" s="63">
        <f>+AA42-AA43</f>
        <v>23507000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17111794</v>
      </c>
      <c r="D46" s="55">
        <f>SUM(D44:D45)</f>
        <v>0</v>
      </c>
      <c r="E46" s="56">
        <f t="shared" si="5"/>
        <v>23507000</v>
      </c>
      <c r="F46" s="57">
        <f t="shared" si="5"/>
        <v>23507000</v>
      </c>
      <c r="G46" s="57">
        <f t="shared" si="5"/>
        <v>41619062</v>
      </c>
      <c r="H46" s="57">
        <f t="shared" si="5"/>
        <v>-6450299</v>
      </c>
      <c r="I46" s="57">
        <f t="shared" si="5"/>
        <v>-3728513</v>
      </c>
      <c r="J46" s="57">
        <f t="shared" si="5"/>
        <v>31440250</v>
      </c>
      <c r="K46" s="57">
        <f t="shared" si="5"/>
        <v>-5426956</v>
      </c>
      <c r="L46" s="57">
        <f t="shared" si="5"/>
        <v>-124593</v>
      </c>
      <c r="M46" s="57">
        <f t="shared" si="5"/>
        <v>25528354</v>
      </c>
      <c r="N46" s="57">
        <f t="shared" si="5"/>
        <v>19976805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51417055</v>
      </c>
      <c r="X46" s="57">
        <f t="shared" si="5"/>
        <v>28981496</v>
      </c>
      <c r="Y46" s="57">
        <f t="shared" si="5"/>
        <v>22435559</v>
      </c>
      <c r="Z46" s="58">
        <f>+IF(X46&lt;&gt;0,+(Y46/X46)*100,0)</f>
        <v>77.41339163444151</v>
      </c>
      <c r="AA46" s="55">
        <f>SUM(AA44:AA45)</f>
        <v>23507000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17111794</v>
      </c>
      <c r="D48" s="71">
        <f>SUM(D46:D47)</f>
        <v>0</v>
      </c>
      <c r="E48" s="72">
        <f t="shared" si="6"/>
        <v>23507000</v>
      </c>
      <c r="F48" s="73">
        <f t="shared" si="6"/>
        <v>23507000</v>
      </c>
      <c r="G48" s="73">
        <f t="shared" si="6"/>
        <v>41619062</v>
      </c>
      <c r="H48" s="74">
        <f t="shared" si="6"/>
        <v>-6450299</v>
      </c>
      <c r="I48" s="74">
        <f t="shared" si="6"/>
        <v>-3728513</v>
      </c>
      <c r="J48" s="74">
        <f t="shared" si="6"/>
        <v>31440250</v>
      </c>
      <c r="K48" s="74">
        <f t="shared" si="6"/>
        <v>-5426956</v>
      </c>
      <c r="L48" s="74">
        <f t="shared" si="6"/>
        <v>-124593</v>
      </c>
      <c r="M48" s="73">
        <f t="shared" si="6"/>
        <v>25528354</v>
      </c>
      <c r="N48" s="73">
        <f t="shared" si="6"/>
        <v>19976805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51417055</v>
      </c>
      <c r="X48" s="74">
        <f t="shared" si="6"/>
        <v>28981496</v>
      </c>
      <c r="Y48" s="74">
        <f t="shared" si="6"/>
        <v>22435559</v>
      </c>
      <c r="Z48" s="75">
        <f>+IF(X48&lt;&gt;0,+(Y48/X48)*100,0)</f>
        <v>77.41339163444151</v>
      </c>
      <c r="AA48" s="76">
        <f>SUM(AA46:AA47)</f>
        <v>23507000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6141212</v>
      </c>
      <c r="D7" s="6">
        <v>0</v>
      </c>
      <c r="E7" s="7">
        <v>12560129</v>
      </c>
      <c r="F7" s="8">
        <v>12560129</v>
      </c>
      <c r="G7" s="8">
        <v>928755</v>
      </c>
      <c r="H7" s="8">
        <v>453522</v>
      </c>
      <c r="I7" s="8">
        <v>423947</v>
      </c>
      <c r="J7" s="8">
        <v>1806224</v>
      </c>
      <c r="K7" s="8">
        <v>441016</v>
      </c>
      <c r="L7" s="8">
        <v>-82953</v>
      </c>
      <c r="M7" s="8">
        <v>376168</v>
      </c>
      <c r="N7" s="8">
        <v>734231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2540455</v>
      </c>
      <c r="X7" s="8">
        <v>4998000</v>
      </c>
      <c r="Y7" s="8">
        <v>-2457545</v>
      </c>
      <c r="Z7" s="2">
        <v>-49.17</v>
      </c>
      <c r="AA7" s="6">
        <v>12560129</v>
      </c>
    </row>
    <row r="8" spans="1:27" ht="13.5">
      <c r="A8" s="25" t="s">
        <v>35</v>
      </c>
      <c r="B8" s="24"/>
      <c r="C8" s="6">
        <v>23941538</v>
      </c>
      <c r="D8" s="6">
        <v>0</v>
      </c>
      <c r="E8" s="7">
        <v>39600000</v>
      </c>
      <c r="F8" s="8">
        <v>39600000</v>
      </c>
      <c r="G8" s="8">
        <v>2548970</v>
      </c>
      <c r="H8" s="8">
        <v>2113526</v>
      </c>
      <c r="I8" s="8">
        <v>664373</v>
      </c>
      <c r="J8" s="8">
        <v>5326869</v>
      </c>
      <c r="K8" s="8">
        <v>3290087</v>
      </c>
      <c r="L8" s="8">
        <v>2041837</v>
      </c>
      <c r="M8" s="8">
        <v>927013</v>
      </c>
      <c r="N8" s="8">
        <v>6258937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11585806</v>
      </c>
      <c r="X8" s="8">
        <v>13254498</v>
      </c>
      <c r="Y8" s="8">
        <v>-1668692</v>
      </c>
      <c r="Z8" s="2">
        <v>-12.59</v>
      </c>
      <c r="AA8" s="6">
        <v>39600000</v>
      </c>
    </row>
    <row r="9" spans="1:27" ht="13.5">
      <c r="A9" s="25" t="s">
        <v>36</v>
      </c>
      <c r="B9" s="24"/>
      <c r="C9" s="6">
        <v>705960</v>
      </c>
      <c r="D9" s="6">
        <v>0</v>
      </c>
      <c r="E9" s="7">
        <v>640000</v>
      </c>
      <c r="F9" s="8">
        <v>640000</v>
      </c>
      <c r="G9" s="8">
        <v>131683</v>
      </c>
      <c r="H9" s="8">
        <v>36798</v>
      </c>
      <c r="I9" s="8">
        <v>43160</v>
      </c>
      <c r="J9" s="8">
        <v>211641</v>
      </c>
      <c r="K9" s="8">
        <v>-29219</v>
      </c>
      <c r="L9" s="8">
        <v>42424</v>
      </c>
      <c r="M9" s="8">
        <v>36377</v>
      </c>
      <c r="N9" s="8">
        <v>49582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261223</v>
      </c>
      <c r="X9" s="8">
        <v>319998</v>
      </c>
      <c r="Y9" s="8">
        <v>-58775</v>
      </c>
      <c r="Z9" s="2">
        <v>-18.37</v>
      </c>
      <c r="AA9" s="6">
        <v>640000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2250</v>
      </c>
      <c r="L11" s="8">
        <v>0</v>
      </c>
      <c r="M11" s="8">
        <v>0</v>
      </c>
      <c r="N11" s="8">
        <v>2250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2250</v>
      </c>
      <c r="X11" s="8"/>
      <c r="Y11" s="8">
        <v>2250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208830</v>
      </c>
      <c r="D12" s="6">
        <v>0</v>
      </c>
      <c r="E12" s="7">
        <v>90000</v>
      </c>
      <c r="F12" s="8">
        <v>90000</v>
      </c>
      <c r="G12" s="8">
        <v>8056</v>
      </c>
      <c r="H12" s="8">
        <v>8057</v>
      </c>
      <c r="I12" s="8">
        <v>8057</v>
      </c>
      <c r="J12" s="8">
        <v>24170</v>
      </c>
      <c r="K12" s="8">
        <v>2406</v>
      </c>
      <c r="L12" s="8">
        <v>4698</v>
      </c>
      <c r="M12" s="8">
        <v>4891</v>
      </c>
      <c r="N12" s="8">
        <v>11995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36165</v>
      </c>
      <c r="X12" s="8">
        <v>45000</v>
      </c>
      <c r="Y12" s="8">
        <v>-8835</v>
      </c>
      <c r="Z12" s="2">
        <v>-19.63</v>
      </c>
      <c r="AA12" s="6">
        <v>90000</v>
      </c>
    </row>
    <row r="13" spans="1:27" ht="13.5">
      <c r="A13" s="23" t="s">
        <v>40</v>
      </c>
      <c r="B13" s="29"/>
      <c r="C13" s="6">
        <v>6958166</v>
      </c>
      <c r="D13" s="6">
        <v>0</v>
      </c>
      <c r="E13" s="7">
        <v>5000000</v>
      </c>
      <c r="F13" s="8">
        <v>5000000</v>
      </c>
      <c r="G13" s="8">
        <v>323796</v>
      </c>
      <c r="H13" s="8">
        <v>769281</v>
      </c>
      <c r="I13" s="8">
        <v>771518</v>
      </c>
      <c r="J13" s="8">
        <v>1864595</v>
      </c>
      <c r="K13" s="8">
        <v>606372</v>
      </c>
      <c r="L13" s="8">
        <v>614688</v>
      </c>
      <c r="M13" s="8">
        <v>217701</v>
      </c>
      <c r="N13" s="8">
        <v>1438761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3303356</v>
      </c>
      <c r="X13" s="8">
        <v>2496000</v>
      </c>
      <c r="Y13" s="8">
        <v>807356</v>
      </c>
      <c r="Z13" s="2">
        <v>32.35</v>
      </c>
      <c r="AA13" s="6">
        <v>5000000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371747494</v>
      </c>
      <c r="D19" s="6">
        <v>0</v>
      </c>
      <c r="E19" s="7">
        <v>395612900</v>
      </c>
      <c r="F19" s="8">
        <v>395612900</v>
      </c>
      <c r="G19" s="8">
        <v>156145000</v>
      </c>
      <c r="H19" s="8">
        <v>548085</v>
      </c>
      <c r="I19" s="8">
        <v>351319</v>
      </c>
      <c r="J19" s="8">
        <v>157044404</v>
      </c>
      <c r="K19" s="8">
        <v>47760546</v>
      </c>
      <c r="L19" s="8">
        <v>1883747</v>
      </c>
      <c r="M19" s="8">
        <v>80838707</v>
      </c>
      <c r="N19" s="8">
        <v>130483000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287527404</v>
      </c>
      <c r="X19" s="8">
        <v>276903000</v>
      </c>
      <c r="Y19" s="8">
        <v>10624404</v>
      </c>
      <c r="Z19" s="2">
        <v>3.84</v>
      </c>
      <c r="AA19" s="6">
        <v>395612900</v>
      </c>
    </row>
    <row r="20" spans="1:27" ht="13.5">
      <c r="A20" s="23" t="s">
        <v>47</v>
      </c>
      <c r="B20" s="29"/>
      <c r="C20" s="6">
        <v>7709261</v>
      </c>
      <c r="D20" s="6">
        <v>0</v>
      </c>
      <c r="E20" s="7">
        <v>1525000</v>
      </c>
      <c r="F20" s="26">
        <v>1525000</v>
      </c>
      <c r="G20" s="26">
        <v>44152</v>
      </c>
      <c r="H20" s="26">
        <v>1646</v>
      </c>
      <c r="I20" s="26">
        <v>0</v>
      </c>
      <c r="J20" s="26">
        <v>45798</v>
      </c>
      <c r="K20" s="26">
        <v>-3375</v>
      </c>
      <c r="L20" s="26">
        <v>1125</v>
      </c>
      <c r="M20" s="26">
        <v>2250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45798</v>
      </c>
      <c r="X20" s="26">
        <v>8000</v>
      </c>
      <c r="Y20" s="26">
        <v>37798</v>
      </c>
      <c r="Z20" s="27">
        <v>472.48</v>
      </c>
      <c r="AA20" s="28">
        <v>1525000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417412461</v>
      </c>
      <c r="D22" s="33">
        <f>SUM(D5:D21)</f>
        <v>0</v>
      </c>
      <c r="E22" s="34">
        <f t="shared" si="0"/>
        <v>455028029</v>
      </c>
      <c r="F22" s="35">
        <f t="shared" si="0"/>
        <v>455028029</v>
      </c>
      <c r="G22" s="35">
        <f t="shared" si="0"/>
        <v>160130412</v>
      </c>
      <c r="H22" s="35">
        <f t="shared" si="0"/>
        <v>3930915</v>
      </c>
      <c r="I22" s="35">
        <f t="shared" si="0"/>
        <v>2262374</v>
      </c>
      <c r="J22" s="35">
        <f t="shared" si="0"/>
        <v>166323701</v>
      </c>
      <c r="K22" s="35">
        <f t="shared" si="0"/>
        <v>52070083</v>
      </c>
      <c r="L22" s="35">
        <f t="shared" si="0"/>
        <v>4505566</v>
      </c>
      <c r="M22" s="35">
        <f t="shared" si="0"/>
        <v>82403107</v>
      </c>
      <c r="N22" s="35">
        <f t="shared" si="0"/>
        <v>138978756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305302457</v>
      </c>
      <c r="X22" s="35">
        <f t="shared" si="0"/>
        <v>298024496</v>
      </c>
      <c r="Y22" s="35">
        <f t="shared" si="0"/>
        <v>7277961</v>
      </c>
      <c r="Z22" s="36">
        <f>+IF(X22&lt;&gt;0,+(Y22/X22)*100,0)</f>
        <v>2.4420680506745995</v>
      </c>
      <c r="AA22" s="33">
        <f>SUM(AA5:AA21)</f>
        <v>455028029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152638288</v>
      </c>
      <c r="D25" s="6">
        <v>0</v>
      </c>
      <c r="E25" s="7">
        <v>158801285</v>
      </c>
      <c r="F25" s="8">
        <v>158801285</v>
      </c>
      <c r="G25" s="8">
        <v>12073220</v>
      </c>
      <c r="H25" s="8">
        <v>13494128</v>
      </c>
      <c r="I25" s="8">
        <v>13388199</v>
      </c>
      <c r="J25" s="8">
        <v>38955547</v>
      </c>
      <c r="K25" s="8">
        <v>14217580</v>
      </c>
      <c r="L25" s="8">
        <v>13044200</v>
      </c>
      <c r="M25" s="8">
        <v>12871486</v>
      </c>
      <c r="N25" s="8">
        <v>40133266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79088813</v>
      </c>
      <c r="X25" s="8">
        <v>77268000</v>
      </c>
      <c r="Y25" s="8">
        <v>1820813</v>
      </c>
      <c r="Z25" s="2">
        <v>2.36</v>
      </c>
      <c r="AA25" s="6">
        <v>158801285</v>
      </c>
    </row>
    <row r="26" spans="1:27" ht="13.5">
      <c r="A26" s="25" t="s">
        <v>52</v>
      </c>
      <c r="B26" s="24"/>
      <c r="C26" s="6">
        <v>7207291</v>
      </c>
      <c r="D26" s="6">
        <v>0</v>
      </c>
      <c r="E26" s="7">
        <v>9387321</v>
      </c>
      <c r="F26" s="8">
        <v>9387321</v>
      </c>
      <c r="G26" s="8">
        <v>668201</v>
      </c>
      <c r="H26" s="8">
        <v>693130</v>
      </c>
      <c r="I26" s="8">
        <v>668613</v>
      </c>
      <c r="J26" s="8">
        <v>2029944</v>
      </c>
      <c r="K26" s="8">
        <v>1457117</v>
      </c>
      <c r="L26" s="8">
        <v>654217</v>
      </c>
      <c r="M26" s="8">
        <v>830128</v>
      </c>
      <c r="N26" s="8">
        <v>2941462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4971406</v>
      </c>
      <c r="X26" s="8">
        <v>4692000</v>
      </c>
      <c r="Y26" s="8">
        <v>279406</v>
      </c>
      <c r="Z26" s="2">
        <v>5.95</v>
      </c>
      <c r="AA26" s="6">
        <v>9387321</v>
      </c>
    </row>
    <row r="27" spans="1:27" ht="13.5">
      <c r="A27" s="25" t="s">
        <v>53</v>
      </c>
      <c r="B27" s="24"/>
      <c r="C27" s="6">
        <v>29957705</v>
      </c>
      <c r="D27" s="6">
        <v>0</v>
      </c>
      <c r="E27" s="7">
        <v>5789080</v>
      </c>
      <c r="F27" s="8">
        <v>5789080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2496000</v>
      </c>
      <c r="Y27" s="8">
        <v>-2496000</v>
      </c>
      <c r="Z27" s="2">
        <v>-100</v>
      </c>
      <c r="AA27" s="6">
        <v>5789080</v>
      </c>
    </row>
    <row r="28" spans="1:27" ht="13.5">
      <c r="A28" s="25" t="s">
        <v>54</v>
      </c>
      <c r="B28" s="24"/>
      <c r="C28" s="6">
        <v>75299283</v>
      </c>
      <c r="D28" s="6">
        <v>0</v>
      </c>
      <c r="E28" s="7">
        <v>41702386</v>
      </c>
      <c r="F28" s="8">
        <v>41702386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17496000</v>
      </c>
      <c r="Y28" s="8">
        <v>-17496000</v>
      </c>
      <c r="Z28" s="2">
        <v>-100</v>
      </c>
      <c r="AA28" s="6">
        <v>41702386</v>
      </c>
    </row>
    <row r="29" spans="1:27" ht="13.5">
      <c r="A29" s="25" t="s">
        <v>55</v>
      </c>
      <c r="B29" s="24"/>
      <c r="C29" s="6">
        <v>2114582</v>
      </c>
      <c r="D29" s="6">
        <v>0</v>
      </c>
      <c r="E29" s="7">
        <v>1498863</v>
      </c>
      <c r="F29" s="8">
        <v>1498863</v>
      </c>
      <c r="G29" s="8">
        <v>117499</v>
      </c>
      <c r="H29" s="8">
        <v>0</v>
      </c>
      <c r="I29" s="8">
        <v>539536</v>
      </c>
      <c r="J29" s="8">
        <v>657035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657035</v>
      </c>
      <c r="X29" s="8">
        <v>749000</v>
      </c>
      <c r="Y29" s="8">
        <v>-91965</v>
      </c>
      <c r="Z29" s="2">
        <v>-12.28</v>
      </c>
      <c r="AA29" s="6">
        <v>1498863</v>
      </c>
    </row>
    <row r="30" spans="1:27" ht="13.5">
      <c r="A30" s="25" t="s">
        <v>56</v>
      </c>
      <c r="B30" s="24"/>
      <c r="C30" s="6">
        <v>101705233</v>
      </c>
      <c r="D30" s="6">
        <v>0</v>
      </c>
      <c r="E30" s="7">
        <v>85847983</v>
      </c>
      <c r="F30" s="8">
        <v>85847983</v>
      </c>
      <c r="G30" s="8">
        <v>4008315</v>
      </c>
      <c r="H30" s="8">
        <v>13370295</v>
      </c>
      <c r="I30" s="8">
        <v>13554532</v>
      </c>
      <c r="J30" s="8">
        <v>30933142</v>
      </c>
      <c r="K30" s="8">
        <v>9163618</v>
      </c>
      <c r="L30" s="8">
        <v>8328373</v>
      </c>
      <c r="M30" s="8">
        <v>20510129</v>
      </c>
      <c r="N30" s="8">
        <v>38002120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68935262</v>
      </c>
      <c r="X30" s="8">
        <v>52999998</v>
      </c>
      <c r="Y30" s="8">
        <v>15935264</v>
      </c>
      <c r="Z30" s="2">
        <v>30.07</v>
      </c>
      <c r="AA30" s="6">
        <v>85847983</v>
      </c>
    </row>
    <row r="31" spans="1:27" ht="13.5">
      <c r="A31" s="25" t="s">
        <v>57</v>
      </c>
      <c r="B31" s="24"/>
      <c r="C31" s="6">
        <v>34519728</v>
      </c>
      <c r="D31" s="6">
        <v>0</v>
      </c>
      <c r="E31" s="7">
        <v>35564400</v>
      </c>
      <c r="F31" s="8">
        <v>35564400</v>
      </c>
      <c r="G31" s="8">
        <v>0</v>
      </c>
      <c r="H31" s="8">
        <v>0</v>
      </c>
      <c r="I31" s="8">
        <v>0</v>
      </c>
      <c r="J31" s="8">
        <v>0</v>
      </c>
      <c r="K31" s="8">
        <v>1776000</v>
      </c>
      <c r="L31" s="8">
        <v>0</v>
      </c>
      <c r="M31" s="8">
        <v>0</v>
      </c>
      <c r="N31" s="8">
        <v>1776000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1776000</v>
      </c>
      <c r="X31" s="8">
        <v>12462000</v>
      </c>
      <c r="Y31" s="8">
        <v>-10686000</v>
      </c>
      <c r="Z31" s="2">
        <v>-85.75</v>
      </c>
      <c r="AA31" s="6">
        <v>35564400</v>
      </c>
    </row>
    <row r="32" spans="1:27" ht="13.5">
      <c r="A32" s="25" t="s">
        <v>58</v>
      </c>
      <c r="B32" s="24"/>
      <c r="C32" s="6">
        <v>44689137</v>
      </c>
      <c r="D32" s="6">
        <v>0</v>
      </c>
      <c r="E32" s="7">
        <v>63198516</v>
      </c>
      <c r="F32" s="8">
        <v>63198516</v>
      </c>
      <c r="G32" s="8">
        <v>3004401</v>
      </c>
      <c r="H32" s="8">
        <v>6232147</v>
      </c>
      <c r="I32" s="8">
        <v>4935460</v>
      </c>
      <c r="J32" s="8">
        <v>14172008</v>
      </c>
      <c r="K32" s="8">
        <v>5242810</v>
      </c>
      <c r="L32" s="8">
        <v>3309181</v>
      </c>
      <c r="M32" s="8">
        <v>23858398</v>
      </c>
      <c r="N32" s="8">
        <v>32410389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46582397</v>
      </c>
      <c r="X32" s="8">
        <v>30976998</v>
      </c>
      <c r="Y32" s="8">
        <v>15605399</v>
      </c>
      <c r="Z32" s="2">
        <v>50.38</v>
      </c>
      <c r="AA32" s="6">
        <v>63198516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24723339</v>
      </c>
      <c r="D34" s="6">
        <v>0</v>
      </c>
      <c r="E34" s="7">
        <v>53238195</v>
      </c>
      <c r="F34" s="8">
        <v>53238195</v>
      </c>
      <c r="G34" s="8">
        <v>473458</v>
      </c>
      <c r="H34" s="8">
        <v>8220143</v>
      </c>
      <c r="I34" s="8">
        <v>10442915</v>
      </c>
      <c r="J34" s="8">
        <v>19136516</v>
      </c>
      <c r="K34" s="8">
        <v>315872</v>
      </c>
      <c r="L34" s="8">
        <v>4319345</v>
      </c>
      <c r="M34" s="8">
        <v>7842783</v>
      </c>
      <c r="N34" s="8">
        <v>12478000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31614516</v>
      </c>
      <c r="X34" s="8">
        <v>19770000</v>
      </c>
      <c r="Y34" s="8">
        <v>11844516</v>
      </c>
      <c r="Z34" s="2">
        <v>59.91</v>
      </c>
      <c r="AA34" s="6">
        <v>53238195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472854586</v>
      </c>
      <c r="D36" s="33">
        <f>SUM(D25:D35)</f>
        <v>0</v>
      </c>
      <c r="E36" s="34">
        <f t="shared" si="1"/>
        <v>455028029</v>
      </c>
      <c r="F36" s="35">
        <f t="shared" si="1"/>
        <v>455028029</v>
      </c>
      <c r="G36" s="35">
        <f t="shared" si="1"/>
        <v>20345094</v>
      </c>
      <c r="H36" s="35">
        <f t="shared" si="1"/>
        <v>42009843</v>
      </c>
      <c r="I36" s="35">
        <f t="shared" si="1"/>
        <v>43529255</v>
      </c>
      <c r="J36" s="35">
        <f t="shared" si="1"/>
        <v>105884192</v>
      </c>
      <c r="K36" s="35">
        <f t="shared" si="1"/>
        <v>32172997</v>
      </c>
      <c r="L36" s="35">
        <f t="shared" si="1"/>
        <v>29655316</v>
      </c>
      <c r="M36" s="35">
        <f t="shared" si="1"/>
        <v>65912924</v>
      </c>
      <c r="N36" s="35">
        <f t="shared" si="1"/>
        <v>127741237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233625429</v>
      </c>
      <c r="X36" s="35">
        <f t="shared" si="1"/>
        <v>218909996</v>
      </c>
      <c r="Y36" s="35">
        <f t="shared" si="1"/>
        <v>14715433</v>
      </c>
      <c r="Z36" s="36">
        <f>+IF(X36&lt;&gt;0,+(Y36/X36)*100,0)</f>
        <v>6.7221384445139725</v>
      </c>
      <c r="AA36" s="33">
        <f>SUM(AA25:AA35)</f>
        <v>455028029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-55442125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139785318</v>
      </c>
      <c r="H38" s="48">
        <f t="shared" si="2"/>
        <v>-38078928</v>
      </c>
      <c r="I38" s="48">
        <f t="shared" si="2"/>
        <v>-41266881</v>
      </c>
      <c r="J38" s="48">
        <f t="shared" si="2"/>
        <v>60439509</v>
      </c>
      <c r="K38" s="48">
        <f t="shared" si="2"/>
        <v>19897086</v>
      </c>
      <c r="L38" s="48">
        <f t="shared" si="2"/>
        <v>-25149750</v>
      </c>
      <c r="M38" s="48">
        <f t="shared" si="2"/>
        <v>16490183</v>
      </c>
      <c r="N38" s="48">
        <f t="shared" si="2"/>
        <v>11237519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71677028</v>
      </c>
      <c r="X38" s="48">
        <f>IF(F22=F36,0,X22-X36)</f>
        <v>0</v>
      </c>
      <c r="Y38" s="48">
        <f t="shared" si="2"/>
        <v>-7437472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301115315</v>
      </c>
      <c r="D39" s="6">
        <v>0</v>
      </c>
      <c r="E39" s="7">
        <v>266059100</v>
      </c>
      <c r="F39" s="8">
        <v>266059100</v>
      </c>
      <c r="G39" s="8">
        <v>543196</v>
      </c>
      <c r="H39" s="8">
        <v>29263239</v>
      </c>
      <c r="I39" s="8">
        <v>5206500</v>
      </c>
      <c r="J39" s="8">
        <v>35012935</v>
      </c>
      <c r="K39" s="8">
        <v>-25984587</v>
      </c>
      <c r="L39" s="8">
        <v>894274</v>
      </c>
      <c r="M39" s="8">
        <v>70349313</v>
      </c>
      <c r="N39" s="8">
        <v>45259000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80271935</v>
      </c>
      <c r="X39" s="8">
        <v>133026000</v>
      </c>
      <c r="Y39" s="8">
        <v>-52754065</v>
      </c>
      <c r="Z39" s="2">
        <v>-39.66</v>
      </c>
      <c r="AA39" s="6">
        <v>266059100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30000000</v>
      </c>
      <c r="F41" s="8">
        <v>30000000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30000000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245673190</v>
      </c>
      <c r="D42" s="55">
        <f>SUM(D38:D41)</f>
        <v>0</v>
      </c>
      <c r="E42" s="56">
        <f t="shared" si="3"/>
        <v>296059100</v>
      </c>
      <c r="F42" s="57">
        <f t="shared" si="3"/>
        <v>296059100</v>
      </c>
      <c r="G42" s="57">
        <f t="shared" si="3"/>
        <v>140328514</v>
      </c>
      <c r="H42" s="57">
        <f t="shared" si="3"/>
        <v>-8815689</v>
      </c>
      <c r="I42" s="57">
        <f t="shared" si="3"/>
        <v>-36060381</v>
      </c>
      <c r="J42" s="57">
        <f t="shared" si="3"/>
        <v>95452444</v>
      </c>
      <c r="K42" s="57">
        <f t="shared" si="3"/>
        <v>-6087501</v>
      </c>
      <c r="L42" s="57">
        <f t="shared" si="3"/>
        <v>-24255476</v>
      </c>
      <c r="M42" s="57">
        <f t="shared" si="3"/>
        <v>86839496</v>
      </c>
      <c r="N42" s="57">
        <f t="shared" si="3"/>
        <v>56496519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151948963</v>
      </c>
      <c r="X42" s="57">
        <f t="shared" si="3"/>
        <v>133026000</v>
      </c>
      <c r="Y42" s="57">
        <f t="shared" si="3"/>
        <v>-60191537</v>
      </c>
      <c r="Z42" s="58">
        <f>+IF(X42&lt;&gt;0,+(Y42/X42)*100,0)</f>
        <v>-45.24794927307444</v>
      </c>
      <c r="AA42" s="55">
        <f>SUM(AA38:AA41)</f>
        <v>296059100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245673190</v>
      </c>
      <c r="D44" s="63">
        <f>+D42-D43</f>
        <v>0</v>
      </c>
      <c r="E44" s="64">
        <f t="shared" si="4"/>
        <v>296059100</v>
      </c>
      <c r="F44" s="65">
        <f t="shared" si="4"/>
        <v>296059100</v>
      </c>
      <c r="G44" s="65">
        <f t="shared" si="4"/>
        <v>140328514</v>
      </c>
      <c r="H44" s="65">
        <f t="shared" si="4"/>
        <v>-8815689</v>
      </c>
      <c r="I44" s="65">
        <f t="shared" si="4"/>
        <v>-36060381</v>
      </c>
      <c r="J44" s="65">
        <f t="shared" si="4"/>
        <v>95452444</v>
      </c>
      <c r="K44" s="65">
        <f t="shared" si="4"/>
        <v>-6087501</v>
      </c>
      <c r="L44" s="65">
        <f t="shared" si="4"/>
        <v>-24255476</v>
      </c>
      <c r="M44" s="65">
        <f t="shared" si="4"/>
        <v>86839496</v>
      </c>
      <c r="N44" s="65">
        <f t="shared" si="4"/>
        <v>56496519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151948963</v>
      </c>
      <c r="X44" s="65">
        <f t="shared" si="4"/>
        <v>133026000</v>
      </c>
      <c r="Y44" s="65">
        <f t="shared" si="4"/>
        <v>-60191537</v>
      </c>
      <c r="Z44" s="66">
        <f>+IF(X44&lt;&gt;0,+(Y44/X44)*100,0)</f>
        <v>-45.24794927307444</v>
      </c>
      <c r="AA44" s="63">
        <f>+AA42-AA43</f>
        <v>296059100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245673190</v>
      </c>
      <c r="D46" s="55">
        <f>SUM(D44:D45)</f>
        <v>0</v>
      </c>
      <c r="E46" s="56">
        <f t="shared" si="5"/>
        <v>296059100</v>
      </c>
      <c r="F46" s="57">
        <f t="shared" si="5"/>
        <v>296059100</v>
      </c>
      <c r="G46" s="57">
        <f t="shared" si="5"/>
        <v>140328514</v>
      </c>
      <c r="H46" s="57">
        <f t="shared" si="5"/>
        <v>-8815689</v>
      </c>
      <c r="I46" s="57">
        <f t="shared" si="5"/>
        <v>-36060381</v>
      </c>
      <c r="J46" s="57">
        <f t="shared" si="5"/>
        <v>95452444</v>
      </c>
      <c r="K46" s="57">
        <f t="shared" si="5"/>
        <v>-6087501</v>
      </c>
      <c r="L46" s="57">
        <f t="shared" si="5"/>
        <v>-24255476</v>
      </c>
      <c r="M46" s="57">
        <f t="shared" si="5"/>
        <v>86839496</v>
      </c>
      <c r="N46" s="57">
        <f t="shared" si="5"/>
        <v>56496519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151948963</v>
      </c>
      <c r="X46" s="57">
        <f t="shared" si="5"/>
        <v>133026000</v>
      </c>
      <c r="Y46" s="57">
        <f t="shared" si="5"/>
        <v>-60191537</v>
      </c>
      <c r="Z46" s="58">
        <f>+IF(X46&lt;&gt;0,+(Y46/X46)*100,0)</f>
        <v>-45.24794927307444</v>
      </c>
      <c r="AA46" s="55">
        <f>SUM(AA44:AA45)</f>
        <v>296059100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245673190</v>
      </c>
      <c r="D48" s="71">
        <f>SUM(D46:D47)</f>
        <v>0</v>
      </c>
      <c r="E48" s="72">
        <f t="shared" si="6"/>
        <v>296059100</v>
      </c>
      <c r="F48" s="73">
        <f t="shared" si="6"/>
        <v>296059100</v>
      </c>
      <c r="G48" s="73">
        <f t="shared" si="6"/>
        <v>140328514</v>
      </c>
      <c r="H48" s="74">
        <f t="shared" si="6"/>
        <v>-8815689</v>
      </c>
      <c r="I48" s="74">
        <f t="shared" si="6"/>
        <v>-36060381</v>
      </c>
      <c r="J48" s="74">
        <f t="shared" si="6"/>
        <v>95452444</v>
      </c>
      <c r="K48" s="74">
        <f t="shared" si="6"/>
        <v>-6087501</v>
      </c>
      <c r="L48" s="74">
        <f t="shared" si="6"/>
        <v>-24255476</v>
      </c>
      <c r="M48" s="73">
        <f t="shared" si="6"/>
        <v>86839496</v>
      </c>
      <c r="N48" s="73">
        <f t="shared" si="6"/>
        <v>56496519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151948963</v>
      </c>
      <c r="X48" s="74">
        <f t="shared" si="6"/>
        <v>133026000</v>
      </c>
      <c r="Y48" s="74">
        <f t="shared" si="6"/>
        <v>-60191537</v>
      </c>
      <c r="Z48" s="75">
        <f>+IF(X48&lt;&gt;0,+(Y48/X48)*100,0)</f>
        <v>-45.24794927307444</v>
      </c>
      <c r="AA48" s="76">
        <f>SUM(AA46:AA47)</f>
        <v>296059100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13483564</v>
      </c>
      <c r="D5" s="6">
        <v>0</v>
      </c>
      <c r="E5" s="7">
        <v>10796000</v>
      </c>
      <c r="F5" s="8">
        <v>10796000</v>
      </c>
      <c r="G5" s="8">
        <v>1165426</v>
      </c>
      <c r="H5" s="8">
        <v>1098465</v>
      </c>
      <c r="I5" s="8">
        <v>826616</v>
      </c>
      <c r="J5" s="8">
        <v>3090507</v>
      </c>
      <c r="K5" s="8">
        <v>1041551</v>
      </c>
      <c r="L5" s="8">
        <v>1037127</v>
      </c>
      <c r="M5" s="8">
        <v>1041551</v>
      </c>
      <c r="N5" s="8">
        <v>3120229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6210736</v>
      </c>
      <c r="X5" s="8">
        <v>5398002</v>
      </c>
      <c r="Y5" s="8">
        <v>812734</v>
      </c>
      <c r="Z5" s="2">
        <v>15.06</v>
      </c>
      <c r="AA5" s="6">
        <v>10796000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400000</v>
      </c>
      <c r="F10" s="26">
        <v>400000</v>
      </c>
      <c r="G10" s="26">
        <v>55386</v>
      </c>
      <c r="H10" s="26">
        <v>51945</v>
      </c>
      <c r="I10" s="26">
        <v>46149</v>
      </c>
      <c r="J10" s="26">
        <v>153480</v>
      </c>
      <c r="K10" s="26">
        <v>39924</v>
      </c>
      <c r="L10" s="26">
        <v>51451</v>
      </c>
      <c r="M10" s="26">
        <v>50573</v>
      </c>
      <c r="N10" s="26">
        <v>141948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295428</v>
      </c>
      <c r="X10" s="26">
        <v>199998</v>
      </c>
      <c r="Y10" s="26">
        <v>95430</v>
      </c>
      <c r="Z10" s="27">
        <v>47.72</v>
      </c>
      <c r="AA10" s="28">
        <v>400000</v>
      </c>
    </row>
    <row r="11" spans="1:27" ht="13.5">
      <c r="A11" s="25" t="s">
        <v>38</v>
      </c>
      <c r="B11" s="29"/>
      <c r="C11" s="6">
        <v>476258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163424</v>
      </c>
      <c r="D12" s="6">
        <v>0</v>
      </c>
      <c r="E12" s="7">
        <v>220000</v>
      </c>
      <c r="F12" s="8">
        <v>220000</v>
      </c>
      <c r="G12" s="8">
        <v>10608</v>
      </c>
      <c r="H12" s="8">
        <v>11604</v>
      </c>
      <c r="I12" s="8">
        <v>2139</v>
      </c>
      <c r="J12" s="8">
        <v>24351</v>
      </c>
      <c r="K12" s="8">
        <v>13945</v>
      </c>
      <c r="L12" s="8">
        <v>3520</v>
      </c>
      <c r="M12" s="8">
        <v>14437</v>
      </c>
      <c r="N12" s="8">
        <v>31902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56253</v>
      </c>
      <c r="X12" s="8">
        <v>109998</v>
      </c>
      <c r="Y12" s="8">
        <v>-53745</v>
      </c>
      <c r="Z12" s="2">
        <v>-48.86</v>
      </c>
      <c r="AA12" s="6">
        <v>220000</v>
      </c>
    </row>
    <row r="13" spans="1:27" ht="13.5">
      <c r="A13" s="23" t="s">
        <v>40</v>
      </c>
      <c r="B13" s="29"/>
      <c r="C13" s="6">
        <v>1123224</v>
      </c>
      <c r="D13" s="6">
        <v>0</v>
      </c>
      <c r="E13" s="7">
        <v>326000</v>
      </c>
      <c r="F13" s="8">
        <v>326000</v>
      </c>
      <c r="G13" s="8">
        <v>23278</v>
      </c>
      <c r="H13" s="8">
        <v>70641</v>
      </c>
      <c r="I13" s="8">
        <v>35693</v>
      </c>
      <c r="J13" s="8">
        <v>129612</v>
      </c>
      <c r="K13" s="8">
        <v>10800</v>
      </c>
      <c r="L13" s="8">
        <v>336300</v>
      </c>
      <c r="M13" s="8">
        <v>35964</v>
      </c>
      <c r="N13" s="8">
        <v>383064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512676</v>
      </c>
      <c r="X13" s="8">
        <v>163002</v>
      </c>
      <c r="Y13" s="8">
        <v>349674</v>
      </c>
      <c r="Z13" s="2">
        <v>214.52</v>
      </c>
      <c r="AA13" s="6">
        <v>326000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420000</v>
      </c>
      <c r="F14" s="8">
        <v>420000</v>
      </c>
      <c r="G14" s="8">
        <v>496</v>
      </c>
      <c r="H14" s="8">
        <v>45698</v>
      </c>
      <c r="I14" s="8">
        <v>48141</v>
      </c>
      <c r="J14" s="8">
        <v>94335</v>
      </c>
      <c r="K14" s="8">
        <v>82249</v>
      </c>
      <c r="L14" s="8">
        <v>42602</v>
      </c>
      <c r="M14" s="8">
        <v>48208</v>
      </c>
      <c r="N14" s="8">
        <v>173059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267394</v>
      </c>
      <c r="X14" s="8">
        <v>210000</v>
      </c>
      <c r="Y14" s="8">
        <v>57394</v>
      </c>
      <c r="Z14" s="2">
        <v>27.33</v>
      </c>
      <c r="AA14" s="6">
        <v>420000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5416098</v>
      </c>
      <c r="D16" s="6">
        <v>0</v>
      </c>
      <c r="E16" s="7">
        <v>450000</v>
      </c>
      <c r="F16" s="8">
        <v>450000</v>
      </c>
      <c r="G16" s="8">
        <v>41425</v>
      </c>
      <c r="H16" s="8">
        <v>39087</v>
      </c>
      <c r="I16" s="8">
        <v>31438</v>
      </c>
      <c r="J16" s="8">
        <v>111950</v>
      </c>
      <c r="K16" s="8">
        <v>26779</v>
      </c>
      <c r="L16" s="8">
        <v>22787</v>
      </c>
      <c r="M16" s="8">
        <v>23025</v>
      </c>
      <c r="N16" s="8">
        <v>72591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184541</v>
      </c>
      <c r="X16" s="8">
        <v>225000</v>
      </c>
      <c r="Y16" s="8">
        <v>-40459</v>
      </c>
      <c r="Z16" s="2">
        <v>-17.98</v>
      </c>
      <c r="AA16" s="6">
        <v>450000</v>
      </c>
    </row>
    <row r="17" spans="1:27" ht="13.5">
      <c r="A17" s="23" t="s">
        <v>44</v>
      </c>
      <c r="B17" s="29"/>
      <c r="C17" s="6">
        <v>517889</v>
      </c>
      <c r="D17" s="6">
        <v>0</v>
      </c>
      <c r="E17" s="7">
        <v>475000</v>
      </c>
      <c r="F17" s="8">
        <v>475000</v>
      </c>
      <c r="G17" s="8">
        <v>32013</v>
      </c>
      <c r="H17" s="8">
        <v>35920</v>
      </c>
      <c r="I17" s="8">
        <v>36240</v>
      </c>
      <c r="J17" s="8">
        <v>104173</v>
      </c>
      <c r="K17" s="8">
        <v>18720</v>
      </c>
      <c r="L17" s="8">
        <v>12470</v>
      </c>
      <c r="M17" s="8">
        <v>15410</v>
      </c>
      <c r="N17" s="8">
        <v>46600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150773</v>
      </c>
      <c r="X17" s="8">
        <v>237498</v>
      </c>
      <c r="Y17" s="8">
        <v>-86725</v>
      </c>
      <c r="Z17" s="2">
        <v>-36.52</v>
      </c>
      <c r="AA17" s="6">
        <v>475000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130769155</v>
      </c>
      <c r="D19" s="6">
        <v>0</v>
      </c>
      <c r="E19" s="7">
        <v>134164050</v>
      </c>
      <c r="F19" s="8">
        <v>134164050</v>
      </c>
      <c r="G19" s="8">
        <v>47934000</v>
      </c>
      <c r="H19" s="8">
        <v>3441070</v>
      </c>
      <c r="I19" s="8">
        <v>915054</v>
      </c>
      <c r="J19" s="8">
        <v>52290124</v>
      </c>
      <c r="K19" s="8">
        <v>1480834</v>
      </c>
      <c r="L19" s="8">
        <v>577486</v>
      </c>
      <c r="M19" s="8">
        <v>39582803</v>
      </c>
      <c r="N19" s="8">
        <v>41641123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93931247</v>
      </c>
      <c r="X19" s="8">
        <v>88584000</v>
      </c>
      <c r="Y19" s="8">
        <v>5347247</v>
      </c>
      <c r="Z19" s="2">
        <v>6.04</v>
      </c>
      <c r="AA19" s="6">
        <v>134164050</v>
      </c>
    </row>
    <row r="20" spans="1:27" ht="13.5">
      <c r="A20" s="23" t="s">
        <v>47</v>
      </c>
      <c r="B20" s="29"/>
      <c r="C20" s="6">
        <v>1502775</v>
      </c>
      <c r="D20" s="6">
        <v>0</v>
      </c>
      <c r="E20" s="7">
        <v>276000</v>
      </c>
      <c r="F20" s="26">
        <v>276000</v>
      </c>
      <c r="G20" s="26">
        <v>13473</v>
      </c>
      <c r="H20" s="26">
        <v>14088</v>
      </c>
      <c r="I20" s="26">
        <v>104</v>
      </c>
      <c r="J20" s="26">
        <v>27665</v>
      </c>
      <c r="K20" s="26">
        <v>0</v>
      </c>
      <c r="L20" s="26">
        <v>15978</v>
      </c>
      <c r="M20" s="26">
        <v>832</v>
      </c>
      <c r="N20" s="26">
        <v>16810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44475</v>
      </c>
      <c r="X20" s="26">
        <v>138000</v>
      </c>
      <c r="Y20" s="26">
        <v>-93525</v>
      </c>
      <c r="Z20" s="27">
        <v>-67.77</v>
      </c>
      <c r="AA20" s="28">
        <v>276000</v>
      </c>
    </row>
    <row r="21" spans="1:27" ht="13.5">
      <c r="A21" s="23" t="s">
        <v>48</v>
      </c>
      <c r="B21" s="29"/>
      <c r="C21" s="6">
        <v>216227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153668614</v>
      </c>
      <c r="D22" s="33">
        <f>SUM(D5:D21)</f>
        <v>0</v>
      </c>
      <c r="E22" s="34">
        <f t="shared" si="0"/>
        <v>147527050</v>
      </c>
      <c r="F22" s="35">
        <f t="shared" si="0"/>
        <v>147527050</v>
      </c>
      <c r="G22" s="35">
        <f t="shared" si="0"/>
        <v>49276105</v>
      </c>
      <c r="H22" s="35">
        <f t="shared" si="0"/>
        <v>4808518</v>
      </c>
      <c r="I22" s="35">
        <f t="shared" si="0"/>
        <v>1941574</v>
      </c>
      <c r="J22" s="35">
        <f t="shared" si="0"/>
        <v>56026197</v>
      </c>
      <c r="K22" s="35">
        <f t="shared" si="0"/>
        <v>2714802</v>
      </c>
      <c r="L22" s="35">
        <f t="shared" si="0"/>
        <v>2099721</v>
      </c>
      <c r="M22" s="35">
        <f t="shared" si="0"/>
        <v>40812803</v>
      </c>
      <c r="N22" s="35">
        <f t="shared" si="0"/>
        <v>45627326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101653523</v>
      </c>
      <c r="X22" s="35">
        <f t="shared" si="0"/>
        <v>95265498</v>
      </c>
      <c r="Y22" s="35">
        <f t="shared" si="0"/>
        <v>6388025</v>
      </c>
      <c r="Z22" s="36">
        <f>+IF(X22&lt;&gt;0,+(Y22/X22)*100,0)</f>
        <v>6.705496884087038</v>
      </c>
      <c r="AA22" s="33">
        <f>SUM(AA5:AA21)</f>
        <v>147527050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47634576</v>
      </c>
      <c r="D25" s="6">
        <v>0</v>
      </c>
      <c r="E25" s="7">
        <v>56655935</v>
      </c>
      <c r="F25" s="8">
        <v>56655935</v>
      </c>
      <c r="G25" s="8">
        <v>3932217</v>
      </c>
      <c r="H25" s="8">
        <v>4268540</v>
      </c>
      <c r="I25" s="8">
        <v>4155141</v>
      </c>
      <c r="J25" s="8">
        <v>12355898</v>
      </c>
      <c r="K25" s="8">
        <v>4268343</v>
      </c>
      <c r="L25" s="8">
        <v>5870074</v>
      </c>
      <c r="M25" s="8">
        <v>4309468</v>
      </c>
      <c r="N25" s="8">
        <v>14447885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26803783</v>
      </c>
      <c r="X25" s="8">
        <v>28327968</v>
      </c>
      <c r="Y25" s="8">
        <v>-1524185</v>
      </c>
      <c r="Z25" s="2">
        <v>-5.38</v>
      </c>
      <c r="AA25" s="6">
        <v>56655935</v>
      </c>
    </row>
    <row r="26" spans="1:27" ht="13.5">
      <c r="A26" s="25" t="s">
        <v>52</v>
      </c>
      <c r="B26" s="24"/>
      <c r="C26" s="6">
        <v>10490739</v>
      </c>
      <c r="D26" s="6">
        <v>0</v>
      </c>
      <c r="E26" s="7">
        <v>10490740</v>
      </c>
      <c r="F26" s="8">
        <v>10490740</v>
      </c>
      <c r="G26" s="8">
        <v>874228</v>
      </c>
      <c r="H26" s="8">
        <v>874228</v>
      </c>
      <c r="I26" s="8">
        <v>874228</v>
      </c>
      <c r="J26" s="8">
        <v>2622684</v>
      </c>
      <c r="K26" s="8">
        <v>874228</v>
      </c>
      <c r="L26" s="8">
        <v>874228</v>
      </c>
      <c r="M26" s="8">
        <v>874228</v>
      </c>
      <c r="N26" s="8">
        <v>2622684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5245368</v>
      </c>
      <c r="X26" s="8">
        <v>5245368</v>
      </c>
      <c r="Y26" s="8">
        <v>0</v>
      </c>
      <c r="Z26" s="2">
        <v>0</v>
      </c>
      <c r="AA26" s="6">
        <v>10490740</v>
      </c>
    </row>
    <row r="27" spans="1:27" ht="13.5">
      <c r="A27" s="25" t="s">
        <v>53</v>
      </c>
      <c r="B27" s="24"/>
      <c r="C27" s="6">
        <v>6456397</v>
      </c>
      <c r="D27" s="6">
        <v>0</v>
      </c>
      <c r="E27" s="7">
        <v>750000</v>
      </c>
      <c r="F27" s="8">
        <v>750000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375000</v>
      </c>
      <c r="Y27" s="8">
        <v>-375000</v>
      </c>
      <c r="Z27" s="2">
        <v>-100</v>
      </c>
      <c r="AA27" s="6">
        <v>750000</v>
      </c>
    </row>
    <row r="28" spans="1:27" ht="13.5">
      <c r="A28" s="25" t="s">
        <v>54</v>
      </c>
      <c r="B28" s="24"/>
      <c r="C28" s="6">
        <v>15695783</v>
      </c>
      <c r="D28" s="6">
        <v>0</v>
      </c>
      <c r="E28" s="7">
        <v>2000000</v>
      </c>
      <c r="F28" s="8">
        <v>2000000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1000002</v>
      </c>
      <c r="Y28" s="8">
        <v>-1000002</v>
      </c>
      <c r="Z28" s="2">
        <v>-100</v>
      </c>
      <c r="AA28" s="6">
        <v>2000000</v>
      </c>
    </row>
    <row r="29" spans="1:27" ht="13.5">
      <c r="A29" s="25" t="s">
        <v>55</v>
      </c>
      <c r="B29" s="24"/>
      <c r="C29" s="6">
        <v>1609652</v>
      </c>
      <c r="D29" s="6">
        <v>0</v>
      </c>
      <c r="E29" s="7">
        <v>530000</v>
      </c>
      <c r="F29" s="8">
        <v>530000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265002</v>
      </c>
      <c r="Y29" s="8">
        <v>-265002</v>
      </c>
      <c r="Z29" s="2">
        <v>-100</v>
      </c>
      <c r="AA29" s="6">
        <v>530000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2729200</v>
      </c>
      <c r="F31" s="8">
        <v>2729200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41604</v>
      </c>
      <c r="M31" s="8">
        <v>218151</v>
      </c>
      <c r="N31" s="8">
        <v>259755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259755</v>
      </c>
      <c r="X31" s="8">
        <v>1364598</v>
      </c>
      <c r="Y31" s="8">
        <v>-1104843</v>
      </c>
      <c r="Z31" s="2">
        <v>-80.96</v>
      </c>
      <c r="AA31" s="6">
        <v>2729200</v>
      </c>
    </row>
    <row r="32" spans="1:27" ht="13.5">
      <c r="A32" s="25" t="s">
        <v>58</v>
      </c>
      <c r="B32" s="24"/>
      <c r="C32" s="6">
        <v>44698139</v>
      </c>
      <c r="D32" s="6">
        <v>0</v>
      </c>
      <c r="E32" s="7">
        <v>37761924</v>
      </c>
      <c r="F32" s="8">
        <v>37761924</v>
      </c>
      <c r="G32" s="8">
        <v>3538535</v>
      </c>
      <c r="H32" s="8">
        <v>3902493</v>
      </c>
      <c r="I32" s="8">
        <v>3113810</v>
      </c>
      <c r="J32" s="8">
        <v>10554838</v>
      </c>
      <c r="K32" s="8">
        <v>2273005</v>
      </c>
      <c r="L32" s="8">
        <v>2634554</v>
      </c>
      <c r="M32" s="8">
        <v>3020391</v>
      </c>
      <c r="N32" s="8">
        <v>7927950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18482788</v>
      </c>
      <c r="X32" s="8">
        <v>18881160</v>
      </c>
      <c r="Y32" s="8">
        <v>-398372</v>
      </c>
      <c r="Z32" s="2">
        <v>-2.11</v>
      </c>
      <c r="AA32" s="6">
        <v>37761924</v>
      </c>
    </row>
    <row r="33" spans="1:27" ht="13.5">
      <c r="A33" s="25" t="s">
        <v>59</v>
      </c>
      <c r="B33" s="24"/>
      <c r="C33" s="6">
        <v>1531755</v>
      </c>
      <c r="D33" s="6">
        <v>0</v>
      </c>
      <c r="E33" s="7">
        <v>610000</v>
      </c>
      <c r="F33" s="8">
        <v>610000</v>
      </c>
      <c r="G33" s="8">
        <v>98850</v>
      </c>
      <c r="H33" s="8">
        <v>125474</v>
      </c>
      <c r="I33" s="8">
        <v>59000</v>
      </c>
      <c r="J33" s="8">
        <v>283324</v>
      </c>
      <c r="K33" s="8">
        <v>31609</v>
      </c>
      <c r="L33" s="8">
        <v>96700</v>
      </c>
      <c r="M33" s="8">
        <v>50000</v>
      </c>
      <c r="N33" s="8">
        <v>178309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461633</v>
      </c>
      <c r="X33" s="8">
        <v>304998</v>
      </c>
      <c r="Y33" s="8">
        <v>156635</v>
      </c>
      <c r="Z33" s="2">
        <v>51.36</v>
      </c>
      <c r="AA33" s="6">
        <v>610000</v>
      </c>
    </row>
    <row r="34" spans="1:27" ht="13.5">
      <c r="A34" s="25" t="s">
        <v>60</v>
      </c>
      <c r="B34" s="24"/>
      <c r="C34" s="6">
        <v>31248735</v>
      </c>
      <c r="D34" s="6">
        <v>0</v>
      </c>
      <c r="E34" s="7">
        <v>31738250</v>
      </c>
      <c r="F34" s="8">
        <v>31738250</v>
      </c>
      <c r="G34" s="8">
        <v>1092336</v>
      </c>
      <c r="H34" s="8">
        <v>1969507</v>
      </c>
      <c r="I34" s="8">
        <v>1441635</v>
      </c>
      <c r="J34" s="8">
        <v>4503478</v>
      </c>
      <c r="K34" s="8">
        <v>2372519</v>
      </c>
      <c r="L34" s="8">
        <v>3931161</v>
      </c>
      <c r="M34" s="8">
        <v>4012656</v>
      </c>
      <c r="N34" s="8">
        <v>10316336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14819814</v>
      </c>
      <c r="X34" s="8">
        <v>15035681</v>
      </c>
      <c r="Y34" s="8">
        <v>-215867</v>
      </c>
      <c r="Z34" s="2">
        <v>-1.44</v>
      </c>
      <c r="AA34" s="6">
        <v>31738250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159365776</v>
      </c>
      <c r="D36" s="33">
        <f>SUM(D25:D35)</f>
        <v>0</v>
      </c>
      <c r="E36" s="34">
        <f t="shared" si="1"/>
        <v>143266049</v>
      </c>
      <c r="F36" s="35">
        <f t="shared" si="1"/>
        <v>143266049</v>
      </c>
      <c r="G36" s="35">
        <f t="shared" si="1"/>
        <v>9536166</v>
      </c>
      <c r="H36" s="35">
        <f t="shared" si="1"/>
        <v>11140242</v>
      </c>
      <c r="I36" s="35">
        <f t="shared" si="1"/>
        <v>9643814</v>
      </c>
      <c r="J36" s="35">
        <f t="shared" si="1"/>
        <v>30320222</v>
      </c>
      <c r="K36" s="35">
        <f t="shared" si="1"/>
        <v>9819704</v>
      </c>
      <c r="L36" s="35">
        <f t="shared" si="1"/>
        <v>13448321</v>
      </c>
      <c r="M36" s="35">
        <f t="shared" si="1"/>
        <v>12484894</v>
      </c>
      <c r="N36" s="35">
        <f t="shared" si="1"/>
        <v>35752919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66073141</v>
      </c>
      <c r="X36" s="35">
        <f t="shared" si="1"/>
        <v>70799777</v>
      </c>
      <c r="Y36" s="35">
        <f t="shared" si="1"/>
        <v>-4726636</v>
      </c>
      <c r="Z36" s="36">
        <f>+IF(X36&lt;&gt;0,+(Y36/X36)*100,0)</f>
        <v>-6.67606057572752</v>
      </c>
      <c r="AA36" s="33">
        <f>SUM(AA25:AA35)</f>
        <v>143266049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-5697162</v>
      </c>
      <c r="D38" s="46">
        <f>+D22-D36</f>
        <v>0</v>
      </c>
      <c r="E38" s="47">
        <f t="shared" si="2"/>
        <v>4261001</v>
      </c>
      <c r="F38" s="48">
        <f t="shared" si="2"/>
        <v>4261001</v>
      </c>
      <c r="G38" s="48">
        <f t="shared" si="2"/>
        <v>39739939</v>
      </c>
      <c r="H38" s="48">
        <f t="shared" si="2"/>
        <v>-6331724</v>
      </c>
      <c r="I38" s="48">
        <f t="shared" si="2"/>
        <v>-7702240</v>
      </c>
      <c r="J38" s="48">
        <f t="shared" si="2"/>
        <v>25705975</v>
      </c>
      <c r="K38" s="48">
        <f t="shared" si="2"/>
        <v>-7104902</v>
      </c>
      <c r="L38" s="48">
        <f t="shared" si="2"/>
        <v>-11348600</v>
      </c>
      <c r="M38" s="48">
        <f t="shared" si="2"/>
        <v>28327909</v>
      </c>
      <c r="N38" s="48">
        <f t="shared" si="2"/>
        <v>9874407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35580382</v>
      </c>
      <c r="X38" s="48">
        <f>IF(F22=F36,0,X22-X36)</f>
        <v>24465721</v>
      </c>
      <c r="Y38" s="48">
        <f t="shared" si="2"/>
        <v>11114661</v>
      </c>
      <c r="Z38" s="49">
        <f>+IF(X38&lt;&gt;0,+(Y38/X38)*100,0)</f>
        <v>45.42952566163899</v>
      </c>
      <c r="AA38" s="46">
        <f>+AA22-AA36</f>
        <v>4261001</v>
      </c>
    </row>
    <row r="39" spans="1:27" ht="13.5">
      <c r="A39" s="23" t="s">
        <v>64</v>
      </c>
      <c r="B39" s="29"/>
      <c r="C39" s="6">
        <v>26563890</v>
      </c>
      <c r="D39" s="6">
        <v>0</v>
      </c>
      <c r="E39" s="7">
        <v>24472950</v>
      </c>
      <c r="F39" s="8">
        <v>24472950</v>
      </c>
      <c r="G39" s="8">
        <v>0</v>
      </c>
      <c r="H39" s="8">
        <v>585257</v>
      </c>
      <c r="I39" s="8">
        <v>3942349</v>
      </c>
      <c r="J39" s="8">
        <v>4527606</v>
      </c>
      <c r="K39" s="8">
        <v>1822203</v>
      </c>
      <c r="L39" s="8">
        <v>1499723</v>
      </c>
      <c r="M39" s="8">
        <v>3256564</v>
      </c>
      <c r="N39" s="8">
        <v>6578490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11106096</v>
      </c>
      <c r="X39" s="8">
        <v>17174000</v>
      </c>
      <c r="Y39" s="8">
        <v>-6067904</v>
      </c>
      <c r="Z39" s="2">
        <v>-35.33</v>
      </c>
      <c r="AA39" s="6">
        <v>24472950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49508</v>
      </c>
      <c r="I41" s="51">
        <v>72240</v>
      </c>
      <c r="J41" s="8">
        <v>121748</v>
      </c>
      <c r="K41" s="51">
        <v>116101</v>
      </c>
      <c r="L41" s="51">
        <v>13318</v>
      </c>
      <c r="M41" s="8">
        <v>40665</v>
      </c>
      <c r="N41" s="51">
        <v>170084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291832</v>
      </c>
      <c r="X41" s="8"/>
      <c r="Y41" s="51">
        <v>291832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20866728</v>
      </c>
      <c r="D42" s="55">
        <f>SUM(D38:D41)</f>
        <v>0</v>
      </c>
      <c r="E42" s="56">
        <f t="shared" si="3"/>
        <v>28733951</v>
      </c>
      <c r="F42" s="57">
        <f t="shared" si="3"/>
        <v>28733951</v>
      </c>
      <c r="G42" s="57">
        <f t="shared" si="3"/>
        <v>39739939</v>
      </c>
      <c r="H42" s="57">
        <f t="shared" si="3"/>
        <v>-5696959</v>
      </c>
      <c r="I42" s="57">
        <f t="shared" si="3"/>
        <v>-3687651</v>
      </c>
      <c r="J42" s="57">
        <f t="shared" si="3"/>
        <v>30355329</v>
      </c>
      <c r="K42" s="57">
        <f t="shared" si="3"/>
        <v>-5166598</v>
      </c>
      <c r="L42" s="57">
        <f t="shared" si="3"/>
        <v>-9835559</v>
      </c>
      <c r="M42" s="57">
        <f t="shared" si="3"/>
        <v>31625138</v>
      </c>
      <c r="N42" s="57">
        <f t="shared" si="3"/>
        <v>16622981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46978310</v>
      </c>
      <c r="X42" s="57">
        <f t="shared" si="3"/>
        <v>41639721</v>
      </c>
      <c r="Y42" s="57">
        <f t="shared" si="3"/>
        <v>5338589</v>
      </c>
      <c r="Z42" s="58">
        <f>+IF(X42&lt;&gt;0,+(Y42/X42)*100,0)</f>
        <v>12.820904827868562</v>
      </c>
      <c r="AA42" s="55">
        <f>SUM(AA38:AA41)</f>
        <v>28733951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20866728</v>
      </c>
      <c r="D44" s="63">
        <f>+D42-D43</f>
        <v>0</v>
      </c>
      <c r="E44" s="64">
        <f t="shared" si="4"/>
        <v>28733951</v>
      </c>
      <c r="F44" s="65">
        <f t="shared" si="4"/>
        <v>28733951</v>
      </c>
      <c r="G44" s="65">
        <f t="shared" si="4"/>
        <v>39739939</v>
      </c>
      <c r="H44" s="65">
        <f t="shared" si="4"/>
        <v>-5696959</v>
      </c>
      <c r="I44" s="65">
        <f t="shared" si="4"/>
        <v>-3687651</v>
      </c>
      <c r="J44" s="65">
        <f t="shared" si="4"/>
        <v>30355329</v>
      </c>
      <c r="K44" s="65">
        <f t="shared" si="4"/>
        <v>-5166598</v>
      </c>
      <c r="L44" s="65">
        <f t="shared" si="4"/>
        <v>-9835559</v>
      </c>
      <c r="M44" s="65">
        <f t="shared" si="4"/>
        <v>31625138</v>
      </c>
      <c r="N44" s="65">
        <f t="shared" si="4"/>
        <v>16622981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46978310</v>
      </c>
      <c r="X44" s="65">
        <f t="shared" si="4"/>
        <v>41639721</v>
      </c>
      <c r="Y44" s="65">
        <f t="shared" si="4"/>
        <v>5338589</v>
      </c>
      <c r="Z44" s="66">
        <f>+IF(X44&lt;&gt;0,+(Y44/X44)*100,0)</f>
        <v>12.820904827868562</v>
      </c>
      <c r="AA44" s="63">
        <f>+AA42-AA43</f>
        <v>28733951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20866728</v>
      </c>
      <c r="D46" s="55">
        <f>SUM(D44:D45)</f>
        <v>0</v>
      </c>
      <c r="E46" s="56">
        <f t="shared" si="5"/>
        <v>28733951</v>
      </c>
      <c r="F46" s="57">
        <f t="shared" si="5"/>
        <v>28733951</v>
      </c>
      <c r="G46" s="57">
        <f t="shared" si="5"/>
        <v>39739939</v>
      </c>
      <c r="H46" s="57">
        <f t="shared" si="5"/>
        <v>-5696959</v>
      </c>
      <c r="I46" s="57">
        <f t="shared" si="5"/>
        <v>-3687651</v>
      </c>
      <c r="J46" s="57">
        <f t="shared" si="5"/>
        <v>30355329</v>
      </c>
      <c r="K46" s="57">
        <f t="shared" si="5"/>
        <v>-5166598</v>
      </c>
      <c r="L46" s="57">
        <f t="shared" si="5"/>
        <v>-9835559</v>
      </c>
      <c r="M46" s="57">
        <f t="shared" si="5"/>
        <v>31625138</v>
      </c>
      <c r="N46" s="57">
        <f t="shared" si="5"/>
        <v>16622981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46978310</v>
      </c>
      <c r="X46" s="57">
        <f t="shared" si="5"/>
        <v>41639721</v>
      </c>
      <c r="Y46" s="57">
        <f t="shared" si="5"/>
        <v>5338589</v>
      </c>
      <c r="Z46" s="58">
        <f>+IF(X46&lt;&gt;0,+(Y46/X46)*100,0)</f>
        <v>12.820904827868562</v>
      </c>
      <c r="AA46" s="55">
        <f>SUM(AA44:AA45)</f>
        <v>28733951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20866728</v>
      </c>
      <c r="D48" s="71">
        <f>SUM(D46:D47)</f>
        <v>0</v>
      </c>
      <c r="E48" s="72">
        <f t="shared" si="6"/>
        <v>28733951</v>
      </c>
      <c r="F48" s="73">
        <f t="shared" si="6"/>
        <v>28733951</v>
      </c>
      <c r="G48" s="73">
        <f t="shared" si="6"/>
        <v>39739939</v>
      </c>
      <c r="H48" s="74">
        <f t="shared" si="6"/>
        <v>-5696959</v>
      </c>
      <c r="I48" s="74">
        <f t="shared" si="6"/>
        <v>-3687651</v>
      </c>
      <c r="J48" s="74">
        <f t="shared" si="6"/>
        <v>30355329</v>
      </c>
      <c r="K48" s="74">
        <f t="shared" si="6"/>
        <v>-5166598</v>
      </c>
      <c r="L48" s="74">
        <f t="shared" si="6"/>
        <v>-9835559</v>
      </c>
      <c r="M48" s="73">
        <f t="shared" si="6"/>
        <v>31625138</v>
      </c>
      <c r="N48" s="73">
        <f t="shared" si="6"/>
        <v>16622981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46978310</v>
      </c>
      <c r="X48" s="74">
        <f t="shared" si="6"/>
        <v>41639721</v>
      </c>
      <c r="Y48" s="74">
        <f t="shared" si="6"/>
        <v>5338589</v>
      </c>
      <c r="Z48" s="75">
        <f>+IF(X48&lt;&gt;0,+(Y48/X48)*100,0)</f>
        <v>12.820904827868562</v>
      </c>
      <c r="AA48" s="76">
        <f>SUM(AA46:AA47)</f>
        <v>28733951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29916185</v>
      </c>
      <c r="D5" s="6">
        <v>0</v>
      </c>
      <c r="E5" s="7">
        <v>24904489</v>
      </c>
      <c r="F5" s="8">
        <v>24904489</v>
      </c>
      <c r="G5" s="8">
        <v>13183663</v>
      </c>
      <c r="H5" s="8">
        <v>1331101</v>
      </c>
      <c r="I5" s="8">
        <v>1245158</v>
      </c>
      <c r="J5" s="8">
        <v>15759922</v>
      </c>
      <c r="K5" s="8">
        <v>1223150</v>
      </c>
      <c r="L5" s="8">
        <v>1026609</v>
      </c>
      <c r="M5" s="8">
        <v>1258129</v>
      </c>
      <c r="N5" s="8">
        <v>3507888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19267810</v>
      </c>
      <c r="X5" s="8">
        <v>12431724</v>
      </c>
      <c r="Y5" s="8">
        <v>6836086</v>
      </c>
      <c r="Z5" s="2">
        <v>54.99</v>
      </c>
      <c r="AA5" s="6">
        <v>24904489</v>
      </c>
    </row>
    <row r="6" spans="1:27" ht="13.5">
      <c r="A6" s="23" t="s">
        <v>33</v>
      </c>
      <c r="B6" s="24"/>
      <c r="C6" s="6">
        <v>1434502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30718836</v>
      </c>
      <c r="D7" s="6">
        <v>0</v>
      </c>
      <c r="E7" s="7">
        <v>36062690</v>
      </c>
      <c r="F7" s="8">
        <v>36062690</v>
      </c>
      <c r="G7" s="8">
        <v>2183674</v>
      </c>
      <c r="H7" s="8">
        <v>2587299</v>
      </c>
      <c r="I7" s="8">
        <v>931939</v>
      </c>
      <c r="J7" s="8">
        <v>5702912</v>
      </c>
      <c r="K7" s="8">
        <v>1838479</v>
      </c>
      <c r="L7" s="8">
        <v>-262653</v>
      </c>
      <c r="M7" s="8">
        <v>7881550</v>
      </c>
      <c r="N7" s="8">
        <v>9457376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15160288</v>
      </c>
      <c r="X7" s="8">
        <v>18077064</v>
      </c>
      <c r="Y7" s="8">
        <v>-2916776</v>
      </c>
      <c r="Z7" s="2">
        <v>-16.14</v>
      </c>
      <c r="AA7" s="6">
        <v>36062690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2280714</v>
      </c>
      <c r="D10" s="6">
        <v>0</v>
      </c>
      <c r="E10" s="7">
        <v>2381709</v>
      </c>
      <c r="F10" s="26">
        <v>2381709</v>
      </c>
      <c r="G10" s="26">
        <v>197944</v>
      </c>
      <c r="H10" s="26">
        <v>199011</v>
      </c>
      <c r="I10" s="26">
        <v>187521</v>
      </c>
      <c r="J10" s="26">
        <v>584476</v>
      </c>
      <c r="K10" s="26">
        <v>202488</v>
      </c>
      <c r="L10" s="26">
        <v>189907</v>
      </c>
      <c r="M10" s="26">
        <v>199541</v>
      </c>
      <c r="N10" s="26">
        <v>591936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1176412</v>
      </c>
      <c r="X10" s="26">
        <v>1190856</v>
      </c>
      <c r="Y10" s="26">
        <v>-14444</v>
      </c>
      <c r="Z10" s="27">
        <v>-1.21</v>
      </c>
      <c r="AA10" s="28">
        <v>2381709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119639</v>
      </c>
      <c r="H11" s="8">
        <v>0</v>
      </c>
      <c r="I11" s="8">
        <v>0</v>
      </c>
      <c r="J11" s="8">
        <v>119639</v>
      </c>
      <c r="K11" s="8">
        <v>744314</v>
      </c>
      <c r="L11" s="8">
        <v>3140761</v>
      </c>
      <c r="M11" s="8">
        <v>-5574159</v>
      </c>
      <c r="N11" s="8">
        <v>-1689084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-1569445</v>
      </c>
      <c r="X11" s="8"/>
      <c r="Y11" s="8">
        <v>-1569445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81902</v>
      </c>
      <c r="D12" s="6">
        <v>0</v>
      </c>
      <c r="E12" s="7">
        <v>172835</v>
      </c>
      <c r="F12" s="8">
        <v>172835</v>
      </c>
      <c r="G12" s="8">
        <v>11473</v>
      </c>
      <c r="H12" s="8">
        <v>1920</v>
      </c>
      <c r="I12" s="8">
        <v>640</v>
      </c>
      <c r="J12" s="8">
        <v>14033</v>
      </c>
      <c r="K12" s="8">
        <v>2392</v>
      </c>
      <c r="L12" s="8">
        <v>14713</v>
      </c>
      <c r="M12" s="8">
        <v>3839</v>
      </c>
      <c r="N12" s="8">
        <v>20944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34977</v>
      </c>
      <c r="X12" s="8">
        <v>86418</v>
      </c>
      <c r="Y12" s="8">
        <v>-51441</v>
      </c>
      <c r="Z12" s="2">
        <v>-59.53</v>
      </c>
      <c r="AA12" s="6">
        <v>172835</v>
      </c>
    </row>
    <row r="13" spans="1:27" ht="13.5">
      <c r="A13" s="23" t="s">
        <v>40</v>
      </c>
      <c r="B13" s="29"/>
      <c r="C13" s="6">
        <v>11273396</v>
      </c>
      <c r="D13" s="6">
        <v>0</v>
      </c>
      <c r="E13" s="7">
        <v>9915137</v>
      </c>
      <c r="F13" s="8">
        <v>9915137</v>
      </c>
      <c r="G13" s="8">
        <v>477963</v>
      </c>
      <c r="H13" s="8">
        <v>922982</v>
      </c>
      <c r="I13" s="8">
        <v>1775080</v>
      </c>
      <c r="J13" s="8">
        <v>3176025</v>
      </c>
      <c r="K13" s="8">
        <v>1107446</v>
      </c>
      <c r="L13" s="8">
        <v>1012194</v>
      </c>
      <c r="M13" s="8">
        <v>1281827</v>
      </c>
      <c r="N13" s="8">
        <v>3401467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6577492</v>
      </c>
      <c r="X13" s="8">
        <v>4957566</v>
      </c>
      <c r="Y13" s="8">
        <v>1619926</v>
      </c>
      <c r="Z13" s="2">
        <v>32.68</v>
      </c>
      <c r="AA13" s="6">
        <v>9915137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-32</v>
      </c>
      <c r="H14" s="8">
        <v>0</v>
      </c>
      <c r="I14" s="8">
        <v>-223</v>
      </c>
      <c r="J14" s="8">
        <v>-255</v>
      </c>
      <c r="K14" s="8">
        <v>0</v>
      </c>
      <c r="L14" s="8">
        <v>30842</v>
      </c>
      <c r="M14" s="8">
        <v>0</v>
      </c>
      <c r="N14" s="8">
        <v>30842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30587</v>
      </c>
      <c r="X14" s="8"/>
      <c r="Y14" s="8">
        <v>30587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15250</v>
      </c>
      <c r="D16" s="6">
        <v>0</v>
      </c>
      <c r="E16" s="7">
        <v>890363</v>
      </c>
      <c r="F16" s="8">
        <v>890363</v>
      </c>
      <c r="G16" s="8">
        <v>0</v>
      </c>
      <c r="H16" s="8">
        <v>500</v>
      </c>
      <c r="I16" s="8">
        <v>8000</v>
      </c>
      <c r="J16" s="8">
        <v>8500</v>
      </c>
      <c r="K16" s="8">
        <v>500</v>
      </c>
      <c r="L16" s="8">
        <v>0</v>
      </c>
      <c r="M16" s="8">
        <v>1750</v>
      </c>
      <c r="N16" s="8">
        <v>2250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10750</v>
      </c>
      <c r="X16" s="8">
        <v>650442</v>
      </c>
      <c r="Y16" s="8">
        <v>-639692</v>
      </c>
      <c r="Z16" s="2">
        <v>-98.35</v>
      </c>
      <c r="AA16" s="6">
        <v>890363</v>
      </c>
    </row>
    <row r="17" spans="1:27" ht="13.5">
      <c r="A17" s="23" t="s">
        <v>44</v>
      </c>
      <c r="B17" s="29"/>
      <c r="C17" s="6">
        <v>2077644</v>
      </c>
      <c r="D17" s="6">
        <v>0</v>
      </c>
      <c r="E17" s="7">
        <v>550000</v>
      </c>
      <c r="F17" s="8">
        <v>550000</v>
      </c>
      <c r="G17" s="8">
        <v>40193</v>
      </c>
      <c r="H17" s="8">
        <v>40068</v>
      </c>
      <c r="I17" s="8">
        <v>37271</v>
      </c>
      <c r="J17" s="8">
        <v>117532</v>
      </c>
      <c r="K17" s="8">
        <v>54935</v>
      </c>
      <c r="L17" s="8">
        <v>38412</v>
      </c>
      <c r="M17" s="8">
        <v>36415</v>
      </c>
      <c r="N17" s="8">
        <v>129762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247294</v>
      </c>
      <c r="X17" s="8">
        <v>280548</v>
      </c>
      <c r="Y17" s="8">
        <v>-33254</v>
      </c>
      <c r="Z17" s="2">
        <v>-11.85</v>
      </c>
      <c r="AA17" s="6">
        <v>550000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2230052</v>
      </c>
      <c r="F18" s="8">
        <v>2230052</v>
      </c>
      <c r="G18" s="8">
        <v>175205</v>
      </c>
      <c r="H18" s="8">
        <v>148721</v>
      </c>
      <c r="I18" s="8">
        <v>136266</v>
      </c>
      <c r="J18" s="8">
        <v>460192</v>
      </c>
      <c r="K18" s="8">
        <v>189319</v>
      </c>
      <c r="L18" s="8">
        <v>121067</v>
      </c>
      <c r="M18" s="8">
        <v>168108</v>
      </c>
      <c r="N18" s="8">
        <v>478494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938686</v>
      </c>
      <c r="X18" s="8">
        <v>1115028</v>
      </c>
      <c r="Y18" s="8">
        <v>-176342</v>
      </c>
      <c r="Z18" s="2">
        <v>-15.82</v>
      </c>
      <c r="AA18" s="6">
        <v>2230052</v>
      </c>
    </row>
    <row r="19" spans="1:27" ht="13.5">
      <c r="A19" s="23" t="s">
        <v>46</v>
      </c>
      <c r="B19" s="29"/>
      <c r="C19" s="6">
        <v>86094031</v>
      </c>
      <c r="D19" s="6">
        <v>0</v>
      </c>
      <c r="E19" s="7">
        <v>98239000</v>
      </c>
      <c r="F19" s="8">
        <v>98239000</v>
      </c>
      <c r="G19" s="8">
        <v>0</v>
      </c>
      <c r="H19" s="8">
        <v>176826</v>
      </c>
      <c r="I19" s="8">
        <v>35596155</v>
      </c>
      <c r="J19" s="8">
        <v>35772981</v>
      </c>
      <c r="K19" s="8">
        <v>330910</v>
      </c>
      <c r="L19" s="8">
        <v>0</v>
      </c>
      <c r="M19" s="8">
        <v>26005707</v>
      </c>
      <c r="N19" s="8">
        <v>26336617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62109598</v>
      </c>
      <c r="X19" s="8">
        <v>48402498</v>
      </c>
      <c r="Y19" s="8">
        <v>13707100</v>
      </c>
      <c r="Z19" s="2">
        <v>28.32</v>
      </c>
      <c r="AA19" s="6">
        <v>98239000</v>
      </c>
    </row>
    <row r="20" spans="1:27" ht="13.5">
      <c r="A20" s="23" t="s">
        <v>47</v>
      </c>
      <c r="B20" s="29"/>
      <c r="C20" s="6">
        <v>8511153</v>
      </c>
      <c r="D20" s="6">
        <v>0</v>
      </c>
      <c r="E20" s="7">
        <v>1676394</v>
      </c>
      <c r="F20" s="26">
        <v>1676394</v>
      </c>
      <c r="G20" s="26">
        <v>19054</v>
      </c>
      <c r="H20" s="26">
        <v>39321</v>
      </c>
      <c r="I20" s="26">
        <v>17482</v>
      </c>
      <c r="J20" s="26">
        <v>75857</v>
      </c>
      <c r="K20" s="26">
        <v>23703</v>
      </c>
      <c r="L20" s="26">
        <v>47508</v>
      </c>
      <c r="M20" s="26">
        <v>19004</v>
      </c>
      <c r="N20" s="26">
        <v>90215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166072</v>
      </c>
      <c r="X20" s="26">
        <v>12147516</v>
      </c>
      <c r="Y20" s="26">
        <v>-11981444</v>
      </c>
      <c r="Z20" s="27">
        <v>-98.63</v>
      </c>
      <c r="AA20" s="28">
        <v>1676394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172403613</v>
      </c>
      <c r="D22" s="33">
        <f>SUM(D5:D21)</f>
        <v>0</v>
      </c>
      <c r="E22" s="34">
        <f t="shared" si="0"/>
        <v>177022669</v>
      </c>
      <c r="F22" s="35">
        <f t="shared" si="0"/>
        <v>177022669</v>
      </c>
      <c r="G22" s="35">
        <f t="shared" si="0"/>
        <v>16408776</v>
      </c>
      <c r="H22" s="35">
        <f t="shared" si="0"/>
        <v>5447749</v>
      </c>
      <c r="I22" s="35">
        <f t="shared" si="0"/>
        <v>39935289</v>
      </c>
      <c r="J22" s="35">
        <f t="shared" si="0"/>
        <v>61791814</v>
      </c>
      <c r="K22" s="35">
        <f t="shared" si="0"/>
        <v>5717636</v>
      </c>
      <c r="L22" s="35">
        <f t="shared" si="0"/>
        <v>5359360</v>
      </c>
      <c r="M22" s="35">
        <f t="shared" si="0"/>
        <v>31281711</v>
      </c>
      <c r="N22" s="35">
        <f t="shared" si="0"/>
        <v>42358707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104150521</v>
      </c>
      <c r="X22" s="35">
        <f t="shared" si="0"/>
        <v>99339660</v>
      </c>
      <c r="Y22" s="35">
        <f t="shared" si="0"/>
        <v>4810861</v>
      </c>
      <c r="Z22" s="36">
        <f>+IF(X22&lt;&gt;0,+(Y22/X22)*100,0)</f>
        <v>4.842840211049645</v>
      </c>
      <c r="AA22" s="33">
        <f>SUM(AA5:AA21)</f>
        <v>177022669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49767128</v>
      </c>
      <c r="D25" s="6">
        <v>0</v>
      </c>
      <c r="E25" s="7">
        <v>62851914</v>
      </c>
      <c r="F25" s="8">
        <v>62851914</v>
      </c>
      <c r="G25" s="8">
        <v>18123</v>
      </c>
      <c r="H25" s="8">
        <v>-304162</v>
      </c>
      <c r="I25" s="8">
        <v>-141299</v>
      </c>
      <c r="J25" s="8">
        <v>-427338</v>
      </c>
      <c r="K25" s="8">
        <v>-152394</v>
      </c>
      <c r="L25" s="8">
        <v>-249751</v>
      </c>
      <c r="M25" s="8">
        <v>30353025</v>
      </c>
      <c r="N25" s="8">
        <v>29950880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29523542</v>
      </c>
      <c r="X25" s="8">
        <v>33639858</v>
      </c>
      <c r="Y25" s="8">
        <v>-4116316</v>
      </c>
      <c r="Z25" s="2">
        <v>-12.24</v>
      </c>
      <c r="AA25" s="6">
        <v>62851914</v>
      </c>
    </row>
    <row r="26" spans="1:27" ht="13.5">
      <c r="A26" s="25" t="s">
        <v>52</v>
      </c>
      <c r="B26" s="24"/>
      <c r="C26" s="6">
        <v>8568526</v>
      </c>
      <c r="D26" s="6">
        <v>0</v>
      </c>
      <c r="E26" s="7">
        <v>10151644</v>
      </c>
      <c r="F26" s="8">
        <v>10151644</v>
      </c>
      <c r="G26" s="8">
        <v>0</v>
      </c>
      <c r="H26" s="8">
        <v>-63</v>
      </c>
      <c r="I26" s="8">
        <v>13901</v>
      </c>
      <c r="J26" s="8">
        <v>13838</v>
      </c>
      <c r="K26" s="8">
        <v>0</v>
      </c>
      <c r="L26" s="8">
        <v>0</v>
      </c>
      <c r="M26" s="8">
        <v>4812798</v>
      </c>
      <c r="N26" s="8">
        <v>4812798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4826636</v>
      </c>
      <c r="X26" s="8">
        <v>467412</v>
      </c>
      <c r="Y26" s="8">
        <v>4359224</v>
      </c>
      <c r="Z26" s="2">
        <v>932.63</v>
      </c>
      <c r="AA26" s="6">
        <v>10151644</v>
      </c>
    </row>
    <row r="27" spans="1:27" ht="13.5">
      <c r="A27" s="25" t="s">
        <v>53</v>
      </c>
      <c r="B27" s="24"/>
      <c r="C27" s="6">
        <v>2025103</v>
      </c>
      <c r="D27" s="6">
        <v>0</v>
      </c>
      <c r="E27" s="7">
        <v>195833</v>
      </c>
      <c r="F27" s="8">
        <v>195833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97914</v>
      </c>
      <c r="Y27" s="8">
        <v>-97914</v>
      </c>
      <c r="Z27" s="2">
        <v>-100</v>
      </c>
      <c r="AA27" s="6">
        <v>195833</v>
      </c>
    </row>
    <row r="28" spans="1:27" ht="13.5">
      <c r="A28" s="25" t="s">
        <v>54</v>
      </c>
      <c r="B28" s="24"/>
      <c r="C28" s="6">
        <v>11907162</v>
      </c>
      <c r="D28" s="6">
        <v>0</v>
      </c>
      <c r="E28" s="7">
        <v>14604032</v>
      </c>
      <c r="F28" s="8">
        <v>14604032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7302018</v>
      </c>
      <c r="Y28" s="8">
        <v>-7302018</v>
      </c>
      <c r="Z28" s="2">
        <v>-100</v>
      </c>
      <c r="AA28" s="6">
        <v>14604032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839889</v>
      </c>
      <c r="F29" s="8">
        <v>839889</v>
      </c>
      <c r="G29" s="8">
        <v>57697</v>
      </c>
      <c r="H29" s="8">
        <v>60070</v>
      </c>
      <c r="I29" s="8">
        <v>55432</v>
      </c>
      <c r="J29" s="8">
        <v>173199</v>
      </c>
      <c r="K29" s="8">
        <v>78938</v>
      </c>
      <c r="L29" s="8">
        <v>30397</v>
      </c>
      <c r="M29" s="8">
        <v>58549</v>
      </c>
      <c r="N29" s="8">
        <v>167884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341083</v>
      </c>
      <c r="X29" s="8">
        <v>419946</v>
      </c>
      <c r="Y29" s="8">
        <v>-78863</v>
      </c>
      <c r="Z29" s="2">
        <v>-18.78</v>
      </c>
      <c r="AA29" s="6">
        <v>839889</v>
      </c>
    </row>
    <row r="30" spans="1:27" ht="13.5">
      <c r="A30" s="25" t="s">
        <v>56</v>
      </c>
      <c r="B30" s="24"/>
      <c r="C30" s="6">
        <v>26165356</v>
      </c>
      <c r="D30" s="6">
        <v>0</v>
      </c>
      <c r="E30" s="7">
        <v>32961931</v>
      </c>
      <c r="F30" s="8">
        <v>32961931</v>
      </c>
      <c r="G30" s="8">
        <v>3120368</v>
      </c>
      <c r="H30" s="8">
        <v>3769584</v>
      </c>
      <c r="I30" s="8">
        <v>3572221</v>
      </c>
      <c r="J30" s="8">
        <v>10462173</v>
      </c>
      <c r="K30" s="8">
        <v>1886927</v>
      </c>
      <c r="L30" s="8">
        <v>17973</v>
      </c>
      <c r="M30" s="8">
        <v>4173637</v>
      </c>
      <c r="N30" s="8">
        <v>6078537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16540710</v>
      </c>
      <c r="X30" s="8">
        <v>16505646</v>
      </c>
      <c r="Y30" s="8">
        <v>35064</v>
      </c>
      <c r="Z30" s="2">
        <v>0.21</v>
      </c>
      <c r="AA30" s="6">
        <v>32961931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999849</v>
      </c>
      <c r="F31" s="8">
        <v>999849</v>
      </c>
      <c r="G31" s="8">
        <v>71841</v>
      </c>
      <c r="H31" s="8">
        <v>54637</v>
      </c>
      <c r="I31" s="8">
        <v>52875</v>
      </c>
      <c r="J31" s="8">
        <v>179353</v>
      </c>
      <c r="K31" s="8">
        <v>49375</v>
      </c>
      <c r="L31" s="8">
        <v>51378</v>
      </c>
      <c r="M31" s="8">
        <v>35599</v>
      </c>
      <c r="N31" s="8">
        <v>136352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315705</v>
      </c>
      <c r="X31" s="8">
        <v>499926</v>
      </c>
      <c r="Y31" s="8">
        <v>-184221</v>
      </c>
      <c r="Z31" s="2">
        <v>-36.85</v>
      </c>
      <c r="AA31" s="6">
        <v>999849</v>
      </c>
    </row>
    <row r="32" spans="1:27" ht="13.5">
      <c r="A32" s="25" t="s">
        <v>58</v>
      </c>
      <c r="B32" s="24"/>
      <c r="C32" s="6">
        <v>3722512</v>
      </c>
      <c r="D32" s="6">
        <v>0</v>
      </c>
      <c r="E32" s="7">
        <v>3758990</v>
      </c>
      <c r="F32" s="8">
        <v>3758990</v>
      </c>
      <c r="G32" s="8">
        <v>339154</v>
      </c>
      <c r="H32" s="8">
        <v>366240</v>
      </c>
      <c r="I32" s="8">
        <v>342548</v>
      </c>
      <c r="J32" s="8">
        <v>1047942</v>
      </c>
      <c r="K32" s="8">
        <v>358321</v>
      </c>
      <c r="L32" s="8">
        <v>74927</v>
      </c>
      <c r="M32" s="8">
        <v>746943</v>
      </c>
      <c r="N32" s="8">
        <v>1180191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2228133</v>
      </c>
      <c r="X32" s="8">
        <v>1879494</v>
      </c>
      <c r="Y32" s="8">
        <v>348639</v>
      </c>
      <c r="Z32" s="2">
        <v>18.55</v>
      </c>
      <c r="AA32" s="6">
        <v>3758990</v>
      </c>
    </row>
    <row r="33" spans="1:27" ht="13.5">
      <c r="A33" s="25" t="s">
        <v>59</v>
      </c>
      <c r="B33" s="24"/>
      <c r="C33" s="6">
        <v>1812391</v>
      </c>
      <c r="D33" s="6">
        <v>0</v>
      </c>
      <c r="E33" s="7">
        <v>6559482</v>
      </c>
      <c r="F33" s="8">
        <v>6559482</v>
      </c>
      <c r="G33" s="8">
        <v>185716</v>
      </c>
      <c r="H33" s="8">
        <v>0</v>
      </c>
      <c r="I33" s="8">
        <v>579026</v>
      </c>
      <c r="J33" s="8">
        <v>764742</v>
      </c>
      <c r="K33" s="8">
        <v>211429</v>
      </c>
      <c r="L33" s="8">
        <v>0</v>
      </c>
      <c r="M33" s="8">
        <v>-203515</v>
      </c>
      <c r="N33" s="8">
        <v>7914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772656</v>
      </c>
      <c r="X33" s="8">
        <v>1398042</v>
      </c>
      <c r="Y33" s="8">
        <v>-625386</v>
      </c>
      <c r="Z33" s="2">
        <v>-44.73</v>
      </c>
      <c r="AA33" s="6">
        <v>6559482</v>
      </c>
    </row>
    <row r="34" spans="1:27" ht="13.5">
      <c r="A34" s="25" t="s">
        <v>60</v>
      </c>
      <c r="B34" s="24"/>
      <c r="C34" s="6">
        <v>45343826</v>
      </c>
      <c r="D34" s="6">
        <v>0</v>
      </c>
      <c r="E34" s="7">
        <v>51427217</v>
      </c>
      <c r="F34" s="8">
        <v>51427217</v>
      </c>
      <c r="G34" s="8">
        <v>4866912</v>
      </c>
      <c r="H34" s="8">
        <v>2477163</v>
      </c>
      <c r="I34" s="8">
        <v>-2165164</v>
      </c>
      <c r="J34" s="8">
        <v>5178911</v>
      </c>
      <c r="K34" s="8">
        <v>7508012</v>
      </c>
      <c r="L34" s="8">
        <v>4232291</v>
      </c>
      <c r="M34" s="8">
        <v>925340</v>
      </c>
      <c r="N34" s="8">
        <v>12665643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17844554</v>
      </c>
      <c r="X34" s="8">
        <v>26731800</v>
      </c>
      <c r="Y34" s="8">
        <v>-8887246</v>
      </c>
      <c r="Z34" s="2">
        <v>-33.25</v>
      </c>
      <c r="AA34" s="6">
        <v>51427217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149312004</v>
      </c>
      <c r="D36" s="33">
        <f>SUM(D25:D35)</f>
        <v>0</v>
      </c>
      <c r="E36" s="34">
        <f t="shared" si="1"/>
        <v>184350781</v>
      </c>
      <c r="F36" s="35">
        <f t="shared" si="1"/>
        <v>184350781</v>
      </c>
      <c r="G36" s="35">
        <f t="shared" si="1"/>
        <v>8659811</v>
      </c>
      <c r="H36" s="35">
        <f t="shared" si="1"/>
        <v>6423469</v>
      </c>
      <c r="I36" s="35">
        <f t="shared" si="1"/>
        <v>2309540</v>
      </c>
      <c r="J36" s="35">
        <f t="shared" si="1"/>
        <v>17392820</v>
      </c>
      <c r="K36" s="35">
        <f t="shared" si="1"/>
        <v>9940608</v>
      </c>
      <c r="L36" s="35">
        <f t="shared" si="1"/>
        <v>4157215</v>
      </c>
      <c r="M36" s="35">
        <f t="shared" si="1"/>
        <v>40902376</v>
      </c>
      <c r="N36" s="35">
        <f t="shared" si="1"/>
        <v>55000199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72393019</v>
      </c>
      <c r="X36" s="35">
        <f t="shared" si="1"/>
        <v>88942056</v>
      </c>
      <c r="Y36" s="35">
        <f t="shared" si="1"/>
        <v>-16549037</v>
      </c>
      <c r="Z36" s="36">
        <f>+IF(X36&lt;&gt;0,+(Y36/X36)*100,0)</f>
        <v>-18.606537496727082</v>
      </c>
      <c r="AA36" s="33">
        <f>SUM(AA25:AA35)</f>
        <v>184350781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23091609</v>
      </c>
      <c r="D38" s="46">
        <f>+D22-D36</f>
        <v>0</v>
      </c>
      <c r="E38" s="47">
        <f t="shared" si="2"/>
        <v>-7328112</v>
      </c>
      <c r="F38" s="48">
        <f t="shared" si="2"/>
        <v>-7328112</v>
      </c>
      <c r="G38" s="48">
        <f t="shared" si="2"/>
        <v>7748965</v>
      </c>
      <c r="H38" s="48">
        <f t="shared" si="2"/>
        <v>-975720</v>
      </c>
      <c r="I38" s="48">
        <f t="shared" si="2"/>
        <v>37625749</v>
      </c>
      <c r="J38" s="48">
        <f t="shared" si="2"/>
        <v>44398994</v>
      </c>
      <c r="K38" s="48">
        <f t="shared" si="2"/>
        <v>-4222972</v>
      </c>
      <c r="L38" s="48">
        <f t="shared" si="2"/>
        <v>1202145</v>
      </c>
      <c r="M38" s="48">
        <f t="shared" si="2"/>
        <v>-9620665</v>
      </c>
      <c r="N38" s="48">
        <f t="shared" si="2"/>
        <v>-12641492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31757502</v>
      </c>
      <c r="X38" s="48">
        <f>IF(F22=F36,0,X22-X36)</f>
        <v>10397604</v>
      </c>
      <c r="Y38" s="48">
        <f t="shared" si="2"/>
        <v>21359898</v>
      </c>
      <c r="Z38" s="49">
        <f>+IF(X38&lt;&gt;0,+(Y38/X38)*100,0)</f>
        <v>205.4309627487256</v>
      </c>
      <c r="AA38" s="46">
        <f>+AA22-AA36</f>
        <v>-7328112</v>
      </c>
    </row>
    <row r="39" spans="1:27" ht="13.5">
      <c r="A39" s="23" t="s">
        <v>64</v>
      </c>
      <c r="B39" s="29"/>
      <c r="C39" s="6">
        <v>34492888</v>
      </c>
      <c r="D39" s="6">
        <v>0</v>
      </c>
      <c r="E39" s="7">
        <v>22940000</v>
      </c>
      <c r="F39" s="8">
        <v>22940000</v>
      </c>
      <c r="G39" s="8">
        <v>0</v>
      </c>
      <c r="H39" s="8">
        <v>2500712</v>
      </c>
      <c r="I39" s="8">
        <v>4724690</v>
      </c>
      <c r="J39" s="8">
        <v>7225402</v>
      </c>
      <c r="K39" s="8">
        <v>1015040</v>
      </c>
      <c r="L39" s="8">
        <v>0</v>
      </c>
      <c r="M39" s="8">
        <v>4126795</v>
      </c>
      <c r="N39" s="8">
        <v>5141835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12367237</v>
      </c>
      <c r="X39" s="8">
        <v>11470002</v>
      </c>
      <c r="Y39" s="8">
        <v>897235</v>
      </c>
      <c r="Z39" s="2">
        <v>7.82</v>
      </c>
      <c r="AA39" s="6">
        <v>22940000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57584497</v>
      </c>
      <c r="D42" s="55">
        <f>SUM(D38:D41)</f>
        <v>0</v>
      </c>
      <c r="E42" s="56">
        <f t="shared" si="3"/>
        <v>15611888</v>
      </c>
      <c r="F42" s="57">
        <f t="shared" si="3"/>
        <v>15611888</v>
      </c>
      <c r="G42" s="57">
        <f t="shared" si="3"/>
        <v>7748965</v>
      </c>
      <c r="H42" s="57">
        <f t="shared" si="3"/>
        <v>1524992</v>
      </c>
      <c r="I42" s="57">
        <f t="shared" si="3"/>
        <v>42350439</v>
      </c>
      <c r="J42" s="57">
        <f t="shared" si="3"/>
        <v>51624396</v>
      </c>
      <c r="K42" s="57">
        <f t="shared" si="3"/>
        <v>-3207932</v>
      </c>
      <c r="L42" s="57">
        <f t="shared" si="3"/>
        <v>1202145</v>
      </c>
      <c r="M42" s="57">
        <f t="shared" si="3"/>
        <v>-5493870</v>
      </c>
      <c r="N42" s="57">
        <f t="shared" si="3"/>
        <v>-7499657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44124739</v>
      </c>
      <c r="X42" s="57">
        <f t="shared" si="3"/>
        <v>21867606</v>
      </c>
      <c r="Y42" s="57">
        <f t="shared" si="3"/>
        <v>22257133</v>
      </c>
      <c r="Z42" s="58">
        <f>+IF(X42&lt;&gt;0,+(Y42/X42)*100,0)</f>
        <v>101.78129695587161</v>
      </c>
      <c r="AA42" s="55">
        <f>SUM(AA38:AA41)</f>
        <v>15611888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57584497</v>
      </c>
      <c r="D44" s="63">
        <f>+D42-D43</f>
        <v>0</v>
      </c>
      <c r="E44" s="64">
        <f t="shared" si="4"/>
        <v>15611888</v>
      </c>
      <c r="F44" s="65">
        <f t="shared" si="4"/>
        <v>15611888</v>
      </c>
      <c r="G44" s="65">
        <f t="shared" si="4"/>
        <v>7748965</v>
      </c>
      <c r="H44" s="65">
        <f t="shared" si="4"/>
        <v>1524992</v>
      </c>
      <c r="I44" s="65">
        <f t="shared" si="4"/>
        <v>42350439</v>
      </c>
      <c r="J44" s="65">
        <f t="shared" si="4"/>
        <v>51624396</v>
      </c>
      <c r="K44" s="65">
        <f t="shared" si="4"/>
        <v>-3207932</v>
      </c>
      <c r="L44" s="65">
        <f t="shared" si="4"/>
        <v>1202145</v>
      </c>
      <c r="M44" s="65">
        <f t="shared" si="4"/>
        <v>-5493870</v>
      </c>
      <c r="N44" s="65">
        <f t="shared" si="4"/>
        <v>-7499657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44124739</v>
      </c>
      <c r="X44" s="65">
        <f t="shared" si="4"/>
        <v>21867606</v>
      </c>
      <c r="Y44" s="65">
        <f t="shared" si="4"/>
        <v>22257133</v>
      </c>
      <c r="Z44" s="66">
        <f>+IF(X44&lt;&gt;0,+(Y44/X44)*100,0)</f>
        <v>101.78129695587161</v>
      </c>
      <c r="AA44" s="63">
        <f>+AA42-AA43</f>
        <v>15611888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57584497</v>
      </c>
      <c r="D46" s="55">
        <f>SUM(D44:D45)</f>
        <v>0</v>
      </c>
      <c r="E46" s="56">
        <f t="shared" si="5"/>
        <v>15611888</v>
      </c>
      <c r="F46" s="57">
        <f t="shared" si="5"/>
        <v>15611888</v>
      </c>
      <c r="G46" s="57">
        <f t="shared" si="5"/>
        <v>7748965</v>
      </c>
      <c r="H46" s="57">
        <f t="shared" si="5"/>
        <v>1524992</v>
      </c>
      <c r="I46" s="57">
        <f t="shared" si="5"/>
        <v>42350439</v>
      </c>
      <c r="J46" s="57">
        <f t="shared" si="5"/>
        <v>51624396</v>
      </c>
      <c r="K46" s="57">
        <f t="shared" si="5"/>
        <v>-3207932</v>
      </c>
      <c r="L46" s="57">
        <f t="shared" si="5"/>
        <v>1202145</v>
      </c>
      <c r="M46" s="57">
        <f t="shared" si="5"/>
        <v>-5493870</v>
      </c>
      <c r="N46" s="57">
        <f t="shared" si="5"/>
        <v>-7499657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44124739</v>
      </c>
      <c r="X46" s="57">
        <f t="shared" si="5"/>
        <v>21867606</v>
      </c>
      <c r="Y46" s="57">
        <f t="shared" si="5"/>
        <v>22257133</v>
      </c>
      <c r="Z46" s="58">
        <f>+IF(X46&lt;&gt;0,+(Y46/X46)*100,0)</f>
        <v>101.78129695587161</v>
      </c>
      <c r="AA46" s="55">
        <f>SUM(AA44:AA45)</f>
        <v>15611888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57584497</v>
      </c>
      <c r="D48" s="71">
        <f>SUM(D46:D47)</f>
        <v>0</v>
      </c>
      <c r="E48" s="72">
        <f t="shared" si="6"/>
        <v>15611888</v>
      </c>
      <c r="F48" s="73">
        <f t="shared" si="6"/>
        <v>15611888</v>
      </c>
      <c r="G48" s="73">
        <f t="shared" si="6"/>
        <v>7748965</v>
      </c>
      <c r="H48" s="74">
        <f t="shared" si="6"/>
        <v>1524992</v>
      </c>
      <c r="I48" s="74">
        <f t="shared" si="6"/>
        <v>42350439</v>
      </c>
      <c r="J48" s="74">
        <f t="shared" si="6"/>
        <v>51624396</v>
      </c>
      <c r="K48" s="74">
        <f t="shared" si="6"/>
        <v>-3207932</v>
      </c>
      <c r="L48" s="74">
        <f t="shared" si="6"/>
        <v>1202145</v>
      </c>
      <c r="M48" s="73">
        <f t="shared" si="6"/>
        <v>-5493870</v>
      </c>
      <c r="N48" s="73">
        <f t="shared" si="6"/>
        <v>-7499657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44124739</v>
      </c>
      <c r="X48" s="74">
        <f t="shared" si="6"/>
        <v>21867606</v>
      </c>
      <c r="Y48" s="74">
        <f t="shared" si="6"/>
        <v>22257133</v>
      </c>
      <c r="Z48" s="75">
        <f>+IF(X48&lt;&gt;0,+(Y48/X48)*100,0)</f>
        <v>101.78129695587161</v>
      </c>
      <c r="AA48" s="76">
        <f>SUM(AA46:AA47)</f>
        <v>15611888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442660780</v>
      </c>
      <c r="D5" s="6">
        <v>0</v>
      </c>
      <c r="E5" s="7">
        <v>474453400</v>
      </c>
      <c r="F5" s="8">
        <v>474453400</v>
      </c>
      <c r="G5" s="8">
        <v>77889339</v>
      </c>
      <c r="H5" s="8">
        <v>36296880</v>
      </c>
      <c r="I5" s="8">
        <v>36380107</v>
      </c>
      <c r="J5" s="8">
        <v>150566326</v>
      </c>
      <c r="K5" s="8">
        <v>36302723</v>
      </c>
      <c r="L5" s="8">
        <v>36210427</v>
      </c>
      <c r="M5" s="8">
        <v>36256596</v>
      </c>
      <c r="N5" s="8">
        <v>108769746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259336072</v>
      </c>
      <c r="X5" s="8">
        <v>258295600</v>
      </c>
      <c r="Y5" s="8">
        <v>1040472</v>
      </c>
      <c r="Z5" s="2">
        <v>0.4</v>
      </c>
      <c r="AA5" s="6">
        <v>474453400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1289080863</v>
      </c>
      <c r="D7" s="6">
        <v>0</v>
      </c>
      <c r="E7" s="7">
        <v>1579530100</v>
      </c>
      <c r="F7" s="8">
        <v>1579530100</v>
      </c>
      <c r="G7" s="8">
        <v>170486963</v>
      </c>
      <c r="H7" s="8">
        <v>126516869</v>
      </c>
      <c r="I7" s="8">
        <v>141822998</v>
      </c>
      <c r="J7" s="8">
        <v>438826830</v>
      </c>
      <c r="K7" s="8">
        <v>87955064</v>
      </c>
      <c r="L7" s="8">
        <v>105389527</v>
      </c>
      <c r="M7" s="8">
        <v>107828070</v>
      </c>
      <c r="N7" s="8">
        <v>301172661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739999491</v>
      </c>
      <c r="X7" s="8">
        <v>788130200</v>
      </c>
      <c r="Y7" s="8">
        <v>-48130709</v>
      </c>
      <c r="Z7" s="2">
        <v>-6.11</v>
      </c>
      <c r="AA7" s="6">
        <v>1579530100</v>
      </c>
    </row>
    <row r="8" spans="1:27" ht="13.5">
      <c r="A8" s="25" t="s">
        <v>35</v>
      </c>
      <c r="B8" s="24"/>
      <c r="C8" s="6">
        <v>378129349</v>
      </c>
      <c r="D8" s="6">
        <v>0</v>
      </c>
      <c r="E8" s="7">
        <v>337842300</v>
      </c>
      <c r="F8" s="8">
        <v>337842300</v>
      </c>
      <c r="G8" s="8">
        <v>30803944</v>
      </c>
      <c r="H8" s="8">
        <v>40622077</v>
      </c>
      <c r="I8" s="8">
        <v>35900398</v>
      </c>
      <c r="J8" s="8">
        <v>107326419</v>
      </c>
      <c r="K8" s="8">
        <v>26997585</v>
      </c>
      <c r="L8" s="8">
        <v>37547088</v>
      </c>
      <c r="M8" s="8">
        <v>35664006</v>
      </c>
      <c r="N8" s="8">
        <v>100208679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207535098</v>
      </c>
      <c r="X8" s="8">
        <v>163576000</v>
      </c>
      <c r="Y8" s="8">
        <v>43959098</v>
      </c>
      <c r="Z8" s="2">
        <v>26.87</v>
      </c>
      <c r="AA8" s="6">
        <v>337842300</v>
      </c>
    </row>
    <row r="9" spans="1:27" ht="13.5">
      <c r="A9" s="25" t="s">
        <v>36</v>
      </c>
      <c r="B9" s="24"/>
      <c r="C9" s="6">
        <v>70316899</v>
      </c>
      <c r="D9" s="6">
        <v>0</v>
      </c>
      <c r="E9" s="7">
        <v>99625200</v>
      </c>
      <c r="F9" s="8">
        <v>99625200</v>
      </c>
      <c r="G9" s="8">
        <v>8440778</v>
      </c>
      <c r="H9" s="8">
        <v>8462748</v>
      </c>
      <c r="I9" s="8">
        <v>8327604</v>
      </c>
      <c r="J9" s="8">
        <v>25231130</v>
      </c>
      <c r="K9" s="8">
        <v>8279705</v>
      </c>
      <c r="L9" s="8">
        <v>8219344</v>
      </c>
      <c r="M9" s="8">
        <v>8191324</v>
      </c>
      <c r="N9" s="8">
        <v>24690373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49921503</v>
      </c>
      <c r="X9" s="8">
        <v>48135600</v>
      </c>
      <c r="Y9" s="8">
        <v>1785903</v>
      </c>
      <c r="Z9" s="2">
        <v>3.71</v>
      </c>
      <c r="AA9" s="6">
        <v>99625200</v>
      </c>
    </row>
    <row r="10" spans="1:27" ht="13.5">
      <c r="A10" s="25" t="s">
        <v>37</v>
      </c>
      <c r="B10" s="24"/>
      <c r="C10" s="6">
        <v>98094852</v>
      </c>
      <c r="D10" s="6">
        <v>0</v>
      </c>
      <c r="E10" s="7">
        <v>80371500</v>
      </c>
      <c r="F10" s="26">
        <v>80371500</v>
      </c>
      <c r="G10" s="26">
        <v>8890645</v>
      </c>
      <c r="H10" s="26">
        <v>8873384</v>
      </c>
      <c r="I10" s="26">
        <v>8865128</v>
      </c>
      <c r="J10" s="26">
        <v>26629157</v>
      </c>
      <c r="K10" s="26">
        <v>8873846</v>
      </c>
      <c r="L10" s="26">
        <v>8863558</v>
      </c>
      <c r="M10" s="26">
        <v>8883828</v>
      </c>
      <c r="N10" s="26">
        <v>26621232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53250389</v>
      </c>
      <c r="X10" s="26">
        <v>40471700</v>
      </c>
      <c r="Y10" s="26">
        <v>12778689</v>
      </c>
      <c r="Z10" s="27">
        <v>31.57</v>
      </c>
      <c r="AA10" s="28">
        <v>80371500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6793354</v>
      </c>
      <c r="D12" s="6">
        <v>0</v>
      </c>
      <c r="E12" s="7">
        <v>8448800</v>
      </c>
      <c r="F12" s="8">
        <v>8448800</v>
      </c>
      <c r="G12" s="8">
        <v>370693</v>
      </c>
      <c r="H12" s="8">
        <v>734157</v>
      </c>
      <c r="I12" s="8">
        <v>347194</v>
      </c>
      <c r="J12" s="8">
        <v>1452044</v>
      </c>
      <c r="K12" s="8">
        <v>337558</v>
      </c>
      <c r="L12" s="8">
        <v>601891</v>
      </c>
      <c r="M12" s="8">
        <v>1092884</v>
      </c>
      <c r="N12" s="8">
        <v>2032333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3484377</v>
      </c>
      <c r="X12" s="8">
        <v>4169000</v>
      </c>
      <c r="Y12" s="8">
        <v>-684623</v>
      </c>
      <c r="Z12" s="2">
        <v>-16.42</v>
      </c>
      <c r="AA12" s="6">
        <v>8448800</v>
      </c>
    </row>
    <row r="13" spans="1:27" ht="13.5">
      <c r="A13" s="23" t="s">
        <v>40</v>
      </c>
      <c r="B13" s="29"/>
      <c r="C13" s="6">
        <v>76055871</v>
      </c>
      <c r="D13" s="6">
        <v>0</v>
      </c>
      <c r="E13" s="7">
        <v>55000000</v>
      </c>
      <c r="F13" s="8">
        <v>55000000</v>
      </c>
      <c r="G13" s="8">
        <v>1677056</v>
      </c>
      <c r="H13" s="8">
        <v>3363364</v>
      </c>
      <c r="I13" s="8">
        <v>4528568</v>
      </c>
      <c r="J13" s="8">
        <v>9568988</v>
      </c>
      <c r="K13" s="8">
        <v>3982681</v>
      </c>
      <c r="L13" s="8">
        <v>2722935</v>
      </c>
      <c r="M13" s="8">
        <v>3975593</v>
      </c>
      <c r="N13" s="8">
        <v>10681209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20250197</v>
      </c>
      <c r="X13" s="8">
        <v>12477700</v>
      </c>
      <c r="Y13" s="8">
        <v>7772497</v>
      </c>
      <c r="Z13" s="2">
        <v>62.29</v>
      </c>
      <c r="AA13" s="6">
        <v>55000000</v>
      </c>
    </row>
    <row r="14" spans="1:27" ht="13.5">
      <c r="A14" s="23" t="s">
        <v>41</v>
      </c>
      <c r="B14" s="29"/>
      <c r="C14" s="6">
        <v>102819</v>
      </c>
      <c r="D14" s="6">
        <v>0</v>
      </c>
      <c r="E14" s="7">
        <v>55700</v>
      </c>
      <c r="F14" s="8">
        <v>55700</v>
      </c>
      <c r="G14" s="8">
        <v>10635</v>
      </c>
      <c r="H14" s="8">
        <v>245770</v>
      </c>
      <c r="I14" s="8">
        <v>257483</v>
      </c>
      <c r="J14" s="8">
        <v>513888</v>
      </c>
      <c r="K14" s="8">
        <v>262358</v>
      </c>
      <c r="L14" s="8">
        <v>269052</v>
      </c>
      <c r="M14" s="8">
        <v>273810</v>
      </c>
      <c r="N14" s="8">
        <v>805220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1319108</v>
      </c>
      <c r="X14" s="8">
        <v>1801000</v>
      </c>
      <c r="Y14" s="8">
        <v>-481892</v>
      </c>
      <c r="Z14" s="2">
        <v>-26.76</v>
      </c>
      <c r="AA14" s="6">
        <v>55700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15818470</v>
      </c>
      <c r="D16" s="6">
        <v>0</v>
      </c>
      <c r="E16" s="7">
        <v>7485200</v>
      </c>
      <c r="F16" s="8">
        <v>7485200</v>
      </c>
      <c r="G16" s="8">
        <v>1014288</v>
      </c>
      <c r="H16" s="8">
        <v>678918</v>
      </c>
      <c r="I16" s="8">
        <v>246778</v>
      </c>
      <c r="J16" s="8">
        <v>1939984</v>
      </c>
      <c r="K16" s="8">
        <v>432752</v>
      </c>
      <c r="L16" s="8">
        <v>393918</v>
      </c>
      <c r="M16" s="8">
        <v>596080</v>
      </c>
      <c r="N16" s="8">
        <v>1422750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3362734</v>
      </c>
      <c r="X16" s="8">
        <v>1677400</v>
      </c>
      <c r="Y16" s="8">
        <v>1685334</v>
      </c>
      <c r="Z16" s="2">
        <v>100.47</v>
      </c>
      <c r="AA16" s="6">
        <v>7485200</v>
      </c>
    </row>
    <row r="17" spans="1:27" ht="13.5">
      <c r="A17" s="23" t="s">
        <v>44</v>
      </c>
      <c r="B17" s="29"/>
      <c r="C17" s="6">
        <v>3755676</v>
      </c>
      <c r="D17" s="6">
        <v>0</v>
      </c>
      <c r="E17" s="7">
        <v>3807500</v>
      </c>
      <c r="F17" s="8">
        <v>3807500</v>
      </c>
      <c r="G17" s="8">
        <v>279821</v>
      </c>
      <c r="H17" s="8">
        <v>322155</v>
      </c>
      <c r="I17" s="8">
        <v>249527</v>
      </c>
      <c r="J17" s="8">
        <v>851503</v>
      </c>
      <c r="K17" s="8">
        <v>425577</v>
      </c>
      <c r="L17" s="8">
        <v>296488</v>
      </c>
      <c r="M17" s="8">
        <v>40475</v>
      </c>
      <c r="N17" s="8">
        <v>762540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1614043</v>
      </c>
      <c r="X17" s="8">
        <v>1699000</v>
      </c>
      <c r="Y17" s="8">
        <v>-84957</v>
      </c>
      <c r="Z17" s="2">
        <v>-5</v>
      </c>
      <c r="AA17" s="6">
        <v>3807500</v>
      </c>
    </row>
    <row r="18" spans="1:27" ht="13.5">
      <c r="A18" s="25" t="s">
        <v>45</v>
      </c>
      <c r="B18" s="24"/>
      <c r="C18" s="6">
        <v>6356294</v>
      </c>
      <c r="D18" s="6">
        <v>0</v>
      </c>
      <c r="E18" s="7">
        <v>7796500</v>
      </c>
      <c r="F18" s="8">
        <v>7796500</v>
      </c>
      <c r="G18" s="8">
        <v>474120</v>
      </c>
      <c r="H18" s="8">
        <v>572547</v>
      </c>
      <c r="I18" s="8">
        <v>473717</v>
      </c>
      <c r="J18" s="8">
        <v>1520384</v>
      </c>
      <c r="K18" s="8">
        <v>631999</v>
      </c>
      <c r="L18" s="8">
        <v>475116</v>
      </c>
      <c r="M18" s="8">
        <v>131479</v>
      </c>
      <c r="N18" s="8">
        <v>1238594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2758978</v>
      </c>
      <c r="X18" s="8">
        <v>3882700</v>
      </c>
      <c r="Y18" s="8">
        <v>-1123722</v>
      </c>
      <c r="Z18" s="2">
        <v>-28.94</v>
      </c>
      <c r="AA18" s="6">
        <v>7796500</v>
      </c>
    </row>
    <row r="19" spans="1:27" ht="13.5">
      <c r="A19" s="23" t="s">
        <v>46</v>
      </c>
      <c r="B19" s="29"/>
      <c r="C19" s="6">
        <v>328245998</v>
      </c>
      <c r="D19" s="6">
        <v>0</v>
      </c>
      <c r="E19" s="7">
        <v>356638300</v>
      </c>
      <c r="F19" s="8">
        <v>356638300</v>
      </c>
      <c r="G19" s="8">
        <v>138658800</v>
      </c>
      <c r="H19" s="8">
        <v>-2718800</v>
      </c>
      <c r="I19" s="8">
        <v>0</v>
      </c>
      <c r="J19" s="8">
        <v>135940000</v>
      </c>
      <c r="K19" s="8">
        <v>192000</v>
      </c>
      <c r="L19" s="8">
        <v>12486799</v>
      </c>
      <c r="M19" s="8">
        <v>108752000</v>
      </c>
      <c r="N19" s="8">
        <v>121430799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257370799</v>
      </c>
      <c r="X19" s="8">
        <v>268006200</v>
      </c>
      <c r="Y19" s="8">
        <v>-10635401</v>
      </c>
      <c r="Z19" s="2">
        <v>-3.97</v>
      </c>
      <c r="AA19" s="6">
        <v>356638300</v>
      </c>
    </row>
    <row r="20" spans="1:27" ht="13.5">
      <c r="A20" s="23" t="s">
        <v>47</v>
      </c>
      <c r="B20" s="29"/>
      <c r="C20" s="6">
        <v>156895294</v>
      </c>
      <c r="D20" s="6">
        <v>0</v>
      </c>
      <c r="E20" s="7">
        <v>43819000</v>
      </c>
      <c r="F20" s="26">
        <v>43819000</v>
      </c>
      <c r="G20" s="26">
        <v>21040167</v>
      </c>
      <c r="H20" s="26">
        <v>-20046943</v>
      </c>
      <c r="I20" s="26">
        <v>1845422</v>
      </c>
      <c r="J20" s="26">
        <v>2838646</v>
      </c>
      <c r="K20" s="26">
        <v>-329811</v>
      </c>
      <c r="L20" s="26">
        <v>1998400</v>
      </c>
      <c r="M20" s="26">
        <v>1841978</v>
      </c>
      <c r="N20" s="26">
        <v>3510567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6349213</v>
      </c>
      <c r="X20" s="26">
        <v>24145900</v>
      </c>
      <c r="Y20" s="26">
        <v>-17796687</v>
      </c>
      <c r="Z20" s="27">
        <v>-73.7</v>
      </c>
      <c r="AA20" s="28">
        <v>43819000</v>
      </c>
    </row>
    <row r="21" spans="1:27" ht="13.5">
      <c r="A21" s="23" t="s">
        <v>48</v>
      </c>
      <c r="B21" s="29"/>
      <c r="C21" s="6">
        <v>2405374</v>
      </c>
      <c r="D21" s="6">
        <v>0</v>
      </c>
      <c r="E21" s="7">
        <v>0</v>
      </c>
      <c r="F21" s="8">
        <v>0</v>
      </c>
      <c r="G21" s="8">
        <v>1086998</v>
      </c>
      <c r="H21" s="8">
        <v>-15315</v>
      </c>
      <c r="I21" s="30">
        <v>-98985</v>
      </c>
      <c r="J21" s="8">
        <v>972698</v>
      </c>
      <c r="K21" s="8">
        <v>5133526</v>
      </c>
      <c r="L21" s="8">
        <v>-305497</v>
      </c>
      <c r="M21" s="8">
        <v>-4252736</v>
      </c>
      <c r="N21" s="8">
        <v>575293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1547991</v>
      </c>
      <c r="X21" s="8"/>
      <c r="Y21" s="8">
        <v>1547991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2874711893</v>
      </c>
      <c r="D22" s="33">
        <f>SUM(D5:D21)</f>
        <v>0</v>
      </c>
      <c r="E22" s="34">
        <f t="shared" si="0"/>
        <v>3054873500</v>
      </c>
      <c r="F22" s="35">
        <f t="shared" si="0"/>
        <v>3054873500</v>
      </c>
      <c r="G22" s="35">
        <f t="shared" si="0"/>
        <v>461124247</v>
      </c>
      <c r="H22" s="35">
        <f t="shared" si="0"/>
        <v>203907811</v>
      </c>
      <c r="I22" s="35">
        <f t="shared" si="0"/>
        <v>239145939</v>
      </c>
      <c r="J22" s="35">
        <f t="shared" si="0"/>
        <v>904177997</v>
      </c>
      <c r="K22" s="35">
        <f t="shared" si="0"/>
        <v>179477563</v>
      </c>
      <c r="L22" s="35">
        <f t="shared" si="0"/>
        <v>215169046</v>
      </c>
      <c r="M22" s="35">
        <f t="shared" si="0"/>
        <v>309275387</v>
      </c>
      <c r="N22" s="35">
        <f t="shared" si="0"/>
        <v>703921996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1608099993</v>
      </c>
      <c r="X22" s="35">
        <f t="shared" si="0"/>
        <v>1616468000</v>
      </c>
      <c r="Y22" s="35">
        <f t="shared" si="0"/>
        <v>-8368007</v>
      </c>
      <c r="Z22" s="36">
        <f>+IF(X22&lt;&gt;0,+(Y22/X22)*100,0)</f>
        <v>-0.5176722953995996</v>
      </c>
      <c r="AA22" s="33">
        <f>SUM(AA5:AA21)</f>
        <v>3054873500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701054209</v>
      </c>
      <c r="D25" s="6">
        <v>0</v>
      </c>
      <c r="E25" s="7">
        <v>812123200</v>
      </c>
      <c r="F25" s="8">
        <v>812123200</v>
      </c>
      <c r="G25" s="8">
        <v>56959856</v>
      </c>
      <c r="H25" s="8">
        <v>57978319</v>
      </c>
      <c r="I25" s="8">
        <v>67447240</v>
      </c>
      <c r="J25" s="8">
        <v>182385415</v>
      </c>
      <c r="K25" s="8">
        <v>61445436</v>
      </c>
      <c r="L25" s="8">
        <v>62440024</v>
      </c>
      <c r="M25" s="8">
        <v>67926433</v>
      </c>
      <c r="N25" s="8">
        <v>191811893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374197308</v>
      </c>
      <c r="X25" s="8">
        <v>398964300</v>
      </c>
      <c r="Y25" s="8">
        <v>-24766992</v>
      </c>
      <c r="Z25" s="2">
        <v>-6.21</v>
      </c>
      <c r="AA25" s="6">
        <v>812123200</v>
      </c>
    </row>
    <row r="26" spans="1:27" ht="13.5">
      <c r="A26" s="25" t="s">
        <v>52</v>
      </c>
      <c r="B26" s="24"/>
      <c r="C26" s="6">
        <v>29341691</v>
      </c>
      <c r="D26" s="6">
        <v>0</v>
      </c>
      <c r="E26" s="7">
        <v>31880800</v>
      </c>
      <c r="F26" s="8">
        <v>31880800</v>
      </c>
      <c r="G26" s="8">
        <v>2411655</v>
      </c>
      <c r="H26" s="8">
        <v>2402628</v>
      </c>
      <c r="I26" s="8">
        <v>2416586</v>
      </c>
      <c r="J26" s="8">
        <v>7230869</v>
      </c>
      <c r="K26" s="8">
        <v>2461085</v>
      </c>
      <c r="L26" s="8">
        <v>2461085</v>
      </c>
      <c r="M26" s="8">
        <v>2461085</v>
      </c>
      <c r="N26" s="8">
        <v>7383255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14614124</v>
      </c>
      <c r="X26" s="8">
        <v>14508000</v>
      </c>
      <c r="Y26" s="8">
        <v>106124</v>
      </c>
      <c r="Z26" s="2">
        <v>0.73</v>
      </c>
      <c r="AA26" s="6">
        <v>31880800</v>
      </c>
    </row>
    <row r="27" spans="1:27" ht="13.5">
      <c r="A27" s="25" t="s">
        <v>53</v>
      </c>
      <c r="B27" s="24"/>
      <c r="C27" s="6">
        <v>27153876</v>
      </c>
      <c r="D27" s="6">
        <v>0</v>
      </c>
      <c r="E27" s="7">
        <v>26512500</v>
      </c>
      <c r="F27" s="8">
        <v>26512500</v>
      </c>
      <c r="G27" s="8">
        <v>500546</v>
      </c>
      <c r="H27" s="8">
        <v>3918204</v>
      </c>
      <c r="I27" s="8">
        <v>2209376</v>
      </c>
      <c r="J27" s="8">
        <v>6628126</v>
      </c>
      <c r="K27" s="8">
        <v>3521780</v>
      </c>
      <c r="L27" s="8">
        <v>2209376</v>
      </c>
      <c r="M27" s="8">
        <v>2817096</v>
      </c>
      <c r="N27" s="8">
        <v>8548252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15176378</v>
      </c>
      <c r="X27" s="8">
        <v>13256400</v>
      </c>
      <c r="Y27" s="8">
        <v>1919978</v>
      </c>
      <c r="Z27" s="2">
        <v>14.48</v>
      </c>
      <c r="AA27" s="6">
        <v>26512500</v>
      </c>
    </row>
    <row r="28" spans="1:27" ht="13.5">
      <c r="A28" s="25" t="s">
        <v>54</v>
      </c>
      <c r="B28" s="24"/>
      <c r="C28" s="6">
        <v>350036546</v>
      </c>
      <c r="D28" s="6">
        <v>0</v>
      </c>
      <c r="E28" s="7">
        <v>376066000</v>
      </c>
      <c r="F28" s="8">
        <v>376066000</v>
      </c>
      <c r="G28" s="8">
        <v>31338833</v>
      </c>
      <c r="H28" s="8">
        <v>31338834</v>
      </c>
      <c r="I28" s="8">
        <v>31338834</v>
      </c>
      <c r="J28" s="8">
        <v>94016501</v>
      </c>
      <c r="K28" s="8">
        <v>31338834</v>
      </c>
      <c r="L28" s="8">
        <v>31338834</v>
      </c>
      <c r="M28" s="8">
        <v>31338834</v>
      </c>
      <c r="N28" s="8">
        <v>94016502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188033003</v>
      </c>
      <c r="X28" s="8">
        <v>188041200</v>
      </c>
      <c r="Y28" s="8">
        <v>-8197</v>
      </c>
      <c r="Z28" s="2">
        <v>0</v>
      </c>
      <c r="AA28" s="6">
        <v>376066000</v>
      </c>
    </row>
    <row r="29" spans="1:27" ht="13.5">
      <c r="A29" s="25" t="s">
        <v>55</v>
      </c>
      <c r="B29" s="24"/>
      <c r="C29" s="6">
        <v>67690845</v>
      </c>
      <c r="D29" s="6">
        <v>0</v>
      </c>
      <c r="E29" s="7">
        <v>67884000</v>
      </c>
      <c r="F29" s="8">
        <v>67884000</v>
      </c>
      <c r="G29" s="8">
        <v>5657001</v>
      </c>
      <c r="H29" s="8">
        <v>5657001</v>
      </c>
      <c r="I29" s="8">
        <v>5657001</v>
      </c>
      <c r="J29" s="8">
        <v>16971003</v>
      </c>
      <c r="K29" s="8">
        <v>5657001</v>
      </c>
      <c r="L29" s="8">
        <v>5657001</v>
      </c>
      <c r="M29" s="8">
        <v>5657001</v>
      </c>
      <c r="N29" s="8">
        <v>16971003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33942006</v>
      </c>
      <c r="X29" s="8">
        <v>33942000</v>
      </c>
      <c r="Y29" s="8">
        <v>6</v>
      </c>
      <c r="Z29" s="2">
        <v>0</v>
      </c>
      <c r="AA29" s="6">
        <v>67884000</v>
      </c>
    </row>
    <row r="30" spans="1:27" ht="13.5">
      <c r="A30" s="25" t="s">
        <v>56</v>
      </c>
      <c r="B30" s="24"/>
      <c r="C30" s="6">
        <v>927273710</v>
      </c>
      <c r="D30" s="6">
        <v>0</v>
      </c>
      <c r="E30" s="7">
        <v>1000945200</v>
      </c>
      <c r="F30" s="8">
        <v>1000945200</v>
      </c>
      <c r="G30" s="8">
        <v>98306698</v>
      </c>
      <c r="H30" s="8">
        <v>124434873</v>
      </c>
      <c r="I30" s="8">
        <v>107454434</v>
      </c>
      <c r="J30" s="8">
        <v>330196005</v>
      </c>
      <c r="K30" s="8">
        <v>31329489</v>
      </c>
      <c r="L30" s="8">
        <v>77020719</v>
      </c>
      <c r="M30" s="8">
        <v>74699056</v>
      </c>
      <c r="N30" s="8">
        <v>183049264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513245269</v>
      </c>
      <c r="X30" s="8">
        <v>507973400</v>
      </c>
      <c r="Y30" s="8">
        <v>5271869</v>
      </c>
      <c r="Z30" s="2">
        <v>1.04</v>
      </c>
      <c r="AA30" s="6">
        <v>1000945200</v>
      </c>
    </row>
    <row r="31" spans="1:27" ht="13.5">
      <c r="A31" s="25" t="s">
        <v>57</v>
      </c>
      <c r="B31" s="24"/>
      <c r="C31" s="6">
        <v>105039044</v>
      </c>
      <c r="D31" s="6">
        <v>0</v>
      </c>
      <c r="E31" s="7">
        <v>114232700</v>
      </c>
      <c r="F31" s="8">
        <v>114232700</v>
      </c>
      <c r="G31" s="8">
        <v>4366168</v>
      </c>
      <c r="H31" s="8">
        <v>11220502</v>
      </c>
      <c r="I31" s="8">
        <v>13849644</v>
      </c>
      <c r="J31" s="8">
        <v>29436314</v>
      </c>
      <c r="K31" s="8">
        <v>9594710</v>
      </c>
      <c r="L31" s="8">
        <v>25179470</v>
      </c>
      <c r="M31" s="8">
        <v>-4256719</v>
      </c>
      <c r="N31" s="8">
        <v>30517461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59953775</v>
      </c>
      <c r="X31" s="8">
        <v>47835000</v>
      </c>
      <c r="Y31" s="8">
        <v>12118775</v>
      </c>
      <c r="Z31" s="2">
        <v>25.33</v>
      </c>
      <c r="AA31" s="6">
        <v>114232700</v>
      </c>
    </row>
    <row r="32" spans="1:27" ht="13.5">
      <c r="A32" s="25" t="s">
        <v>58</v>
      </c>
      <c r="B32" s="24"/>
      <c r="C32" s="6">
        <v>338646921</v>
      </c>
      <c r="D32" s="6">
        <v>0</v>
      </c>
      <c r="E32" s="7">
        <v>312731000</v>
      </c>
      <c r="F32" s="8">
        <v>312731000</v>
      </c>
      <c r="G32" s="8">
        <v>20303321</v>
      </c>
      <c r="H32" s="8">
        <v>27218616</v>
      </c>
      <c r="I32" s="8">
        <v>31700193</v>
      </c>
      <c r="J32" s="8">
        <v>79222130</v>
      </c>
      <c r="K32" s="8">
        <v>20555516</v>
      </c>
      <c r="L32" s="8">
        <v>30946945</v>
      </c>
      <c r="M32" s="8">
        <v>24951550</v>
      </c>
      <c r="N32" s="8">
        <v>76454011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155676141</v>
      </c>
      <c r="X32" s="8">
        <v>121412900</v>
      </c>
      <c r="Y32" s="8">
        <v>34263241</v>
      </c>
      <c r="Z32" s="2">
        <v>28.22</v>
      </c>
      <c r="AA32" s="6">
        <v>312731000</v>
      </c>
    </row>
    <row r="33" spans="1:27" ht="13.5">
      <c r="A33" s="25" t="s">
        <v>59</v>
      </c>
      <c r="B33" s="24"/>
      <c r="C33" s="6">
        <v>11517223</v>
      </c>
      <c r="D33" s="6">
        <v>0</v>
      </c>
      <c r="E33" s="7">
        <v>12533600</v>
      </c>
      <c r="F33" s="8">
        <v>12533600</v>
      </c>
      <c r="G33" s="8">
        <v>4678515</v>
      </c>
      <c r="H33" s="8">
        <v>1059554</v>
      </c>
      <c r="I33" s="8">
        <v>816509</v>
      </c>
      <c r="J33" s="8">
        <v>6554578</v>
      </c>
      <c r="K33" s="8">
        <v>1321763</v>
      </c>
      <c r="L33" s="8">
        <v>1053446</v>
      </c>
      <c r="M33" s="8">
        <v>477058</v>
      </c>
      <c r="N33" s="8">
        <v>2852267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9406845</v>
      </c>
      <c r="X33" s="8">
        <v>6119200</v>
      </c>
      <c r="Y33" s="8">
        <v>3287645</v>
      </c>
      <c r="Z33" s="2">
        <v>53.73</v>
      </c>
      <c r="AA33" s="6">
        <v>12533600</v>
      </c>
    </row>
    <row r="34" spans="1:27" ht="13.5">
      <c r="A34" s="25" t="s">
        <v>60</v>
      </c>
      <c r="B34" s="24"/>
      <c r="C34" s="6">
        <v>164942274</v>
      </c>
      <c r="D34" s="6">
        <v>0</v>
      </c>
      <c r="E34" s="7">
        <v>261587500</v>
      </c>
      <c r="F34" s="8">
        <v>261587500</v>
      </c>
      <c r="G34" s="8">
        <v>12117057</v>
      </c>
      <c r="H34" s="8">
        <v>18348066</v>
      </c>
      <c r="I34" s="8">
        <v>15512250</v>
      </c>
      <c r="J34" s="8">
        <v>45977373</v>
      </c>
      <c r="K34" s="8">
        <v>19739231</v>
      </c>
      <c r="L34" s="8">
        <v>18409511</v>
      </c>
      <c r="M34" s="8">
        <v>18030498</v>
      </c>
      <c r="N34" s="8">
        <v>56179240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102156613</v>
      </c>
      <c r="X34" s="8">
        <v>104127500</v>
      </c>
      <c r="Y34" s="8">
        <v>-1970887</v>
      </c>
      <c r="Z34" s="2">
        <v>-1.89</v>
      </c>
      <c r="AA34" s="6">
        <v>261587500</v>
      </c>
    </row>
    <row r="35" spans="1:27" ht="13.5">
      <c r="A35" s="23" t="s">
        <v>61</v>
      </c>
      <c r="B35" s="29"/>
      <c r="C35" s="6">
        <v>1449010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2724145349</v>
      </c>
      <c r="D36" s="33">
        <f>SUM(D25:D35)</f>
        <v>0</v>
      </c>
      <c r="E36" s="34">
        <f t="shared" si="1"/>
        <v>3016496500</v>
      </c>
      <c r="F36" s="35">
        <f t="shared" si="1"/>
        <v>3016496500</v>
      </c>
      <c r="G36" s="35">
        <f t="shared" si="1"/>
        <v>236639650</v>
      </c>
      <c r="H36" s="35">
        <f t="shared" si="1"/>
        <v>283576597</v>
      </c>
      <c r="I36" s="35">
        <f t="shared" si="1"/>
        <v>278402067</v>
      </c>
      <c r="J36" s="35">
        <f t="shared" si="1"/>
        <v>798618314</v>
      </c>
      <c r="K36" s="35">
        <f t="shared" si="1"/>
        <v>186964845</v>
      </c>
      <c r="L36" s="35">
        <f t="shared" si="1"/>
        <v>256716411</v>
      </c>
      <c r="M36" s="35">
        <f t="shared" si="1"/>
        <v>224101892</v>
      </c>
      <c r="N36" s="35">
        <f t="shared" si="1"/>
        <v>667783148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1466401462</v>
      </c>
      <c r="X36" s="35">
        <f t="shared" si="1"/>
        <v>1436179900</v>
      </c>
      <c r="Y36" s="35">
        <f t="shared" si="1"/>
        <v>30221562</v>
      </c>
      <c r="Z36" s="36">
        <f>+IF(X36&lt;&gt;0,+(Y36/X36)*100,0)</f>
        <v>2.104301974982382</v>
      </c>
      <c r="AA36" s="33">
        <f>SUM(AA25:AA35)</f>
        <v>3016496500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150566544</v>
      </c>
      <c r="D38" s="46">
        <f>+D22-D36</f>
        <v>0</v>
      </c>
      <c r="E38" s="47">
        <f t="shared" si="2"/>
        <v>38377000</v>
      </c>
      <c r="F38" s="48">
        <f t="shared" si="2"/>
        <v>38377000</v>
      </c>
      <c r="G38" s="48">
        <f t="shared" si="2"/>
        <v>224484597</v>
      </c>
      <c r="H38" s="48">
        <f t="shared" si="2"/>
        <v>-79668786</v>
      </c>
      <c r="I38" s="48">
        <f t="shared" si="2"/>
        <v>-39256128</v>
      </c>
      <c r="J38" s="48">
        <f t="shared" si="2"/>
        <v>105559683</v>
      </c>
      <c r="K38" s="48">
        <f t="shared" si="2"/>
        <v>-7487282</v>
      </c>
      <c r="L38" s="48">
        <f t="shared" si="2"/>
        <v>-41547365</v>
      </c>
      <c r="M38" s="48">
        <f t="shared" si="2"/>
        <v>85173495</v>
      </c>
      <c r="N38" s="48">
        <f t="shared" si="2"/>
        <v>36138848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141698531</v>
      </c>
      <c r="X38" s="48">
        <f>IF(F22=F36,0,X22-X36)</f>
        <v>180288100</v>
      </c>
      <c r="Y38" s="48">
        <f t="shared" si="2"/>
        <v>-38589569</v>
      </c>
      <c r="Z38" s="49">
        <f>+IF(X38&lt;&gt;0,+(Y38/X38)*100,0)</f>
        <v>-21.40439052827114</v>
      </c>
      <c r="AA38" s="46">
        <f>+AA22-AA36</f>
        <v>38377000</v>
      </c>
    </row>
    <row r="39" spans="1:27" ht="13.5">
      <c r="A39" s="23" t="s">
        <v>64</v>
      </c>
      <c r="B39" s="29"/>
      <c r="C39" s="6">
        <v>139053942</v>
      </c>
      <c r="D39" s="6">
        <v>0</v>
      </c>
      <c r="E39" s="7">
        <v>129223800</v>
      </c>
      <c r="F39" s="8">
        <v>129223800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2079219</v>
      </c>
      <c r="M39" s="8">
        <v>0</v>
      </c>
      <c r="N39" s="8">
        <v>2079219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2079219</v>
      </c>
      <c r="X39" s="8">
        <v>71244300</v>
      </c>
      <c r="Y39" s="8">
        <v>-69165081</v>
      </c>
      <c r="Z39" s="2">
        <v>-97.08</v>
      </c>
      <c r="AA39" s="6">
        <v>129223800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289620486</v>
      </c>
      <c r="D42" s="55">
        <f>SUM(D38:D41)</f>
        <v>0</v>
      </c>
      <c r="E42" s="56">
        <f t="shared" si="3"/>
        <v>167600800</v>
      </c>
      <c r="F42" s="57">
        <f t="shared" si="3"/>
        <v>167600800</v>
      </c>
      <c r="G42" s="57">
        <f t="shared" si="3"/>
        <v>224484597</v>
      </c>
      <c r="H42" s="57">
        <f t="shared" si="3"/>
        <v>-79668786</v>
      </c>
      <c r="I42" s="57">
        <f t="shared" si="3"/>
        <v>-39256128</v>
      </c>
      <c r="J42" s="57">
        <f t="shared" si="3"/>
        <v>105559683</v>
      </c>
      <c r="K42" s="57">
        <f t="shared" si="3"/>
        <v>-7487282</v>
      </c>
      <c r="L42" s="57">
        <f t="shared" si="3"/>
        <v>-39468146</v>
      </c>
      <c r="M42" s="57">
        <f t="shared" si="3"/>
        <v>85173495</v>
      </c>
      <c r="N42" s="57">
        <f t="shared" si="3"/>
        <v>38218067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143777750</v>
      </c>
      <c r="X42" s="57">
        <f t="shared" si="3"/>
        <v>251532400</v>
      </c>
      <c r="Y42" s="57">
        <f t="shared" si="3"/>
        <v>-107754650</v>
      </c>
      <c r="Z42" s="58">
        <f>+IF(X42&lt;&gt;0,+(Y42/X42)*100,0)</f>
        <v>-42.83927239592196</v>
      </c>
      <c r="AA42" s="55">
        <f>SUM(AA38:AA41)</f>
        <v>167600800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289620486</v>
      </c>
      <c r="D44" s="63">
        <f>+D42-D43</f>
        <v>0</v>
      </c>
      <c r="E44" s="64">
        <f t="shared" si="4"/>
        <v>167600800</v>
      </c>
      <c r="F44" s="65">
        <f t="shared" si="4"/>
        <v>167600800</v>
      </c>
      <c r="G44" s="65">
        <f t="shared" si="4"/>
        <v>224484597</v>
      </c>
      <c r="H44" s="65">
        <f t="shared" si="4"/>
        <v>-79668786</v>
      </c>
      <c r="I44" s="65">
        <f t="shared" si="4"/>
        <v>-39256128</v>
      </c>
      <c r="J44" s="65">
        <f t="shared" si="4"/>
        <v>105559683</v>
      </c>
      <c r="K44" s="65">
        <f t="shared" si="4"/>
        <v>-7487282</v>
      </c>
      <c r="L44" s="65">
        <f t="shared" si="4"/>
        <v>-39468146</v>
      </c>
      <c r="M44" s="65">
        <f t="shared" si="4"/>
        <v>85173495</v>
      </c>
      <c r="N44" s="65">
        <f t="shared" si="4"/>
        <v>38218067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143777750</v>
      </c>
      <c r="X44" s="65">
        <f t="shared" si="4"/>
        <v>251532400</v>
      </c>
      <c r="Y44" s="65">
        <f t="shared" si="4"/>
        <v>-107754650</v>
      </c>
      <c r="Z44" s="66">
        <f>+IF(X44&lt;&gt;0,+(Y44/X44)*100,0)</f>
        <v>-42.83927239592196</v>
      </c>
      <c r="AA44" s="63">
        <f>+AA42-AA43</f>
        <v>167600800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289620486</v>
      </c>
      <c r="D46" s="55">
        <f>SUM(D44:D45)</f>
        <v>0</v>
      </c>
      <c r="E46" s="56">
        <f t="shared" si="5"/>
        <v>167600800</v>
      </c>
      <c r="F46" s="57">
        <f t="shared" si="5"/>
        <v>167600800</v>
      </c>
      <c r="G46" s="57">
        <f t="shared" si="5"/>
        <v>224484597</v>
      </c>
      <c r="H46" s="57">
        <f t="shared" si="5"/>
        <v>-79668786</v>
      </c>
      <c r="I46" s="57">
        <f t="shared" si="5"/>
        <v>-39256128</v>
      </c>
      <c r="J46" s="57">
        <f t="shared" si="5"/>
        <v>105559683</v>
      </c>
      <c r="K46" s="57">
        <f t="shared" si="5"/>
        <v>-7487282</v>
      </c>
      <c r="L46" s="57">
        <f t="shared" si="5"/>
        <v>-39468146</v>
      </c>
      <c r="M46" s="57">
        <f t="shared" si="5"/>
        <v>85173495</v>
      </c>
      <c r="N46" s="57">
        <f t="shared" si="5"/>
        <v>38218067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143777750</v>
      </c>
      <c r="X46" s="57">
        <f t="shared" si="5"/>
        <v>251532400</v>
      </c>
      <c r="Y46" s="57">
        <f t="shared" si="5"/>
        <v>-107754650</v>
      </c>
      <c r="Z46" s="58">
        <f>+IF(X46&lt;&gt;0,+(Y46/X46)*100,0)</f>
        <v>-42.83927239592196</v>
      </c>
      <c r="AA46" s="55">
        <f>SUM(AA44:AA45)</f>
        <v>167600800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289620486</v>
      </c>
      <c r="D48" s="71">
        <f>SUM(D46:D47)</f>
        <v>0</v>
      </c>
      <c r="E48" s="72">
        <f t="shared" si="6"/>
        <v>167600800</v>
      </c>
      <c r="F48" s="73">
        <f t="shared" si="6"/>
        <v>167600800</v>
      </c>
      <c r="G48" s="73">
        <f t="shared" si="6"/>
        <v>224484597</v>
      </c>
      <c r="H48" s="74">
        <f t="shared" si="6"/>
        <v>-79668786</v>
      </c>
      <c r="I48" s="74">
        <f t="shared" si="6"/>
        <v>-39256128</v>
      </c>
      <c r="J48" s="74">
        <f t="shared" si="6"/>
        <v>105559683</v>
      </c>
      <c r="K48" s="74">
        <f t="shared" si="6"/>
        <v>-7487282</v>
      </c>
      <c r="L48" s="74">
        <f t="shared" si="6"/>
        <v>-39468146</v>
      </c>
      <c r="M48" s="73">
        <f t="shared" si="6"/>
        <v>85173495</v>
      </c>
      <c r="N48" s="73">
        <f t="shared" si="6"/>
        <v>38218067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143777750</v>
      </c>
      <c r="X48" s="74">
        <f t="shared" si="6"/>
        <v>251532400</v>
      </c>
      <c r="Y48" s="74">
        <f t="shared" si="6"/>
        <v>-107754650</v>
      </c>
      <c r="Z48" s="75">
        <f>+IF(X48&lt;&gt;0,+(Y48/X48)*100,0)</f>
        <v>-42.83927239592196</v>
      </c>
      <c r="AA48" s="76">
        <f>SUM(AA46:AA47)</f>
        <v>167600800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47696476</v>
      </c>
      <c r="D5" s="6">
        <v>0</v>
      </c>
      <c r="E5" s="7">
        <v>52039800</v>
      </c>
      <c r="F5" s="8">
        <v>52039800</v>
      </c>
      <c r="G5" s="8">
        <v>38030878</v>
      </c>
      <c r="H5" s="8">
        <v>4029580</v>
      </c>
      <c r="I5" s="8">
        <v>-127700</v>
      </c>
      <c r="J5" s="8">
        <v>41932758</v>
      </c>
      <c r="K5" s="8">
        <v>110</v>
      </c>
      <c r="L5" s="8">
        <v>-3082340</v>
      </c>
      <c r="M5" s="8">
        <v>1794480</v>
      </c>
      <c r="N5" s="8">
        <v>-1287750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40645008</v>
      </c>
      <c r="X5" s="8">
        <v>27806604</v>
      </c>
      <c r="Y5" s="8">
        <v>12838404</v>
      </c>
      <c r="Z5" s="2">
        <v>46.17</v>
      </c>
      <c r="AA5" s="6">
        <v>52039800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67479021</v>
      </c>
      <c r="D7" s="6">
        <v>0</v>
      </c>
      <c r="E7" s="7">
        <v>64342810</v>
      </c>
      <c r="F7" s="8">
        <v>64342810</v>
      </c>
      <c r="G7" s="8">
        <v>5697842</v>
      </c>
      <c r="H7" s="8">
        <v>7804880</v>
      </c>
      <c r="I7" s="8">
        <v>71290</v>
      </c>
      <c r="J7" s="8">
        <v>13574012</v>
      </c>
      <c r="K7" s="8">
        <v>8139530</v>
      </c>
      <c r="L7" s="8">
        <v>4380040</v>
      </c>
      <c r="M7" s="8">
        <v>6841520</v>
      </c>
      <c r="N7" s="8">
        <v>19361090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32935102</v>
      </c>
      <c r="X7" s="8">
        <v>32171406</v>
      </c>
      <c r="Y7" s="8">
        <v>763696</v>
      </c>
      <c r="Z7" s="2">
        <v>2.37</v>
      </c>
      <c r="AA7" s="6">
        <v>64342810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11355088</v>
      </c>
      <c r="D10" s="6">
        <v>0</v>
      </c>
      <c r="E10" s="7">
        <v>11005090</v>
      </c>
      <c r="F10" s="26">
        <v>11005090</v>
      </c>
      <c r="G10" s="26">
        <v>1078362</v>
      </c>
      <c r="H10" s="26">
        <v>2150740</v>
      </c>
      <c r="I10" s="26">
        <v>9190</v>
      </c>
      <c r="J10" s="26">
        <v>3238292</v>
      </c>
      <c r="K10" s="26">
        <v>1291420</v>
      </c>
      <c r="L10" s="26">
        <v>1090910</v>
      </c>
      <c r="M10" s="26">
        <v>1090770</v>
      </c>
      <c r="N10" s="26">
        <v>3473100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6711392</v>
      </c>
      <c r="X10" s="26">
        <v>5502546</v>
      </c>
      <c r="Y10" s="26">
        <v>1208846</v>
      </c>
      <c r="Z10" s="27">
        <v>21.97</v>
      </c>
      <c r="AA10" s="28">
        <v>11005090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1623406</v>
      </c>
      <c r="D12" s="6">
        <v>0</v>
      </c>
      <c r="E12" s="7">
        <v>1378040</v>
      </c>
      <c r="F12" s="8">
        <v>1378040</v>
      </c>
      <c r="G12" s="8">
        <v>-199411</v>
      </c>
      <c r="H12" s="8">
        <v>1027390</v>
      </c>
      <c r="I12" s="8">
        <v>-135900</v>
      </c>
      <c r="J12" s="8">
        <v>692079</v>
      </c>
      <c r="K12" s="8">
        <v>111450</v>
      </c>
      <c r="L12" s="8">
        <v>45900</v>
      </c>
      <c r="M12" s="8">
        <v>27460</v>
      </c>
      <c r="N12" s="8">
        <v>184810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876889</v>
      </c>
      <c r="X12" s="8">
        <v>689022</v>
      </c>
      <c r="Y12" s="8">
        <v>187867</v>
      </c>
      <c r="Z12" s="2">
        <v>27.27</v>
      </c>
      <c r="AA12" s="6">
        <v>1378040</v>
      </c>
    </row>
    <row r="13" spans="1:27" ht="13.5">
      <c r="A13" s="23" t="s">
        <v>40</v>
      </c>
      <c r="B13" s="29"/>
      <c r="C13" s="6">
        <v>4228990</v>
      </c>
      <c r="D13" s="6">
        <v>0</v>
      </c>
      <c r="E13" s="7">
        <v>7790990</v>
      </c>
      <c r="F13" s="8">
        <v>7790990</v>
      </c>
      <c r="G13" s="8">
        <v>40323</v>
      </c>
      <c r="H13" s="8">
        <v>848060</v>
      </c>
      <c r="I13" s="8">
        <v>312310</v>
      </c>
      <c r="J13" s="8">
        <v>1200693</v>
      </c>
      <c r="K13" s="8">
        <v>376710</v>
      </c>
      <c r="L13" s="8">
        <v>249100</v>
      </c>
      <c r="M13" s="8">
        <v>49430</v>
      </c>
      <c r="N13" s="8">
        <v>675240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1875933</v>
      </c>
      <c r="X13" s="8">
        <v>3895494</v>
      </c>
      <c r="Y13" s="8">
        <v>-2019561</v>
      </c>
      <c r="Z13" s="2">
        <v>-51.84</v>
      </c>
      <c r="AA13" s="6">
        <v>7790990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314315</v>
      </c>
      <c r="Y14" s="8">
        <v>-314315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52829149</v>
      </c>
      <c r="D16" s="6">
        <v>0</v>
      </c>
      <c r="E16" s="7">
        <v>43717280</v>
      </c>
      <c r="F16" s="8">
        <v>43717280</v>
      </c>
      <c r="G16" s="8">
        <v>266905</v>
      </c>
      <c r="H16" s="8">
        <v>1016900</v>
      </c>
      <c r="I16" s="8">
        <v>-21250</v>
      </c>
      <c r="J16" s="8">
        <v>1262555</v>
      </c>
      <c r="K16" s="8">
        <v>16620560</v>
      </c>
      <c r="L16" s="8">
        <v>210350</v>
      </c>
      <c r="M16" s="8">
        <v>6318900</v>
      </c>
      <c r="N16" s="8">
        <v>23149810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24412365</v>
      </c>
      <c r="X16" s="8">
        <v>19757623</v>
      </c>
      <c r="Y16" s="8">
        <v>4654742</v>
      </c>
      <c r="Z16" s="2">
        <v>23.56</v>
      </c>
      <c r="AA16" s="6">
        <v>43717280</v>
      </c>
    </row>
    <row r="17" spans="1:27" ht="13.5">
      <c r="A17" s="23" t="s">
        <v>44</v>
      </c>
      <c r="B17" s="29"/>
      <c r="C17" s="6">
        <v>33621</v>
      </c>
      <c r="D17" s="6">
        <v>0</v>
      </c>
      <c r="E17" s="7">
        <v>77040</v>
      </c>
      <c r="F17" s="8">
        <v>77040</v>
      </c>
      <c r="G17" s="8">
        <v>2174</v>
      </c>
      <c r="H17" s="8">
        <v>5220</v>
      </c>
      <c r="I17" s="8">
        <v>1270</v>
      </c>
      <c r="J17" s="8">
        <v>8664</v>
      </c>
      <c r="K17" s="8">
        <v>850</v>
      </c>
      <c r="L17" s="8">
        <v>660</v>
      </c>
      <c r="M17" s="8">
        <v>0</v>
      </c>
      <c r="N17" s="8">
        <v>1510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10174</v>
      </c>
      <c r="X17" s="8">
        <v>38520</v>
      </c>
      <c r="Y17" s="8">
        <v>-28346</v>
      </c>
      <c r="Z17" s="2">
        <v>-73.59</v>
      </c>
      <c r="AA17" s="6">
        <v>77040</v>
      </c>
    </row>
    <row r="18" spans="1:27" ht="13.5">
      <c r="A18" s="25" t="s">
        <v>45</v>
      </c>
      <c r="B18" s="24"/>
      <c r="C18" s="6">
        <v>3105284</v>
      </c>
      <c r="D18" s="6">
        <v>0</v>
      </c>
      <c r="E18" s="7">
        <v>3934690</v>
      </c>
      <c r="F18" s="8">
        <v>3934690</v>
      </c>
      <c r="G18" s="8">
        <v>173106</v>
      </c>
      <c r="H18" s="8">
        <v>330330</v>
      </c>
      <c r="I18" s="8">
        <v>389190</v>
      </c>
      <c r="J18" s="8">
        <v>892626</v>
      </c>
      <c r="K18" s="8">
        <v>290180</v>
      </c>
      <c r="L18" s="8">
        <v>262540</v>
      </c>
      <c r="M18" s="8">
        <v>287210</v>
      </c>
      <c r="N18" s="8">
        <v>839930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1732556</v>
      </c>
      <c r="X18" s="8">
        <v>1967346</v>
      </c>
      <c r="Y18" s="8">
        <v>-234790</v>
      </c>
      <c r="Z18" s="2">
        <v>-11.93</v>
      </c>
      <c r="AA18" s="6">
        <v>3934690</v>
      </c>
    </row>
    <row r="19" spans="1:27" ht="13.5">
      <c r="A19" s="23" t="s">
        <v>46</v>
      </c>
      <c r="B19" s="29"/>
      <c r="C19" s="6">
        <v>176200118</v>
      </c>
      <c r="D19" s="6">
        <v>0</v>
      </c>
      <c r="E19" s="7">
        <v>172280980</v>
      </c>
      <c r="F19" s="8">
        <v>172280980</v>
      </c>
      <c r="G19" s="8">
        <v>68908000</v>
      </c>
      <c r="H19" s="8">
        <v>0</v>
      </c>
      <c r="I19" s="8">
        <v>0</v>
      </c>
      <c r="J19" s="8">
        <v>68908000</v>
      </c>
      <c r="K19" s="8">
        <v>4978000</v>
      </c>
      <c r="L19" s="8">
        <v>10205230</v>
      </c>
      <c r="M19" s="8">
        <v>628500</v>
      </c>
      <c r="N19" s="8">
        <v>15811730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84719730</v>
      </c>
      <c r="X19" s="8">
        <v>85138408</v>
      </c>
      <c r="Y19" s="8">
        <v>-418678</v>
      </c>
      <c r="Z19" s="2">
        <v>-0.49</v>
      </c>
      <c r="AA19" s="6">
        <v>172280980</v>
      </c>
    </row>
    <row r="20" spans="1:27" ht="13.5">
      <c r="A20" s="23" t="s">
        <v>47</v>
      </c>
      <c r="B20" s="29"/>
      <c r="C20" s="6">
        <v>1461437</v>
      </c>
      <c r="D20" s="6">
        <v>0</v>
      </c>
      <c r="E20" s="7">
        <v>2134170</v>
      </c>
      <c r="F20" s="26">
        <v>2134170</v>
      </c>
      <c r="G20" s="26">
        <v>48676</v>
      </c>
      <c r="H20" s="26">
        <v>123980</v>
      </c>
      <c r="I20" s="26">
        <v>83190</v>
      </c>
      <c r="J20" s="26">
        <v>255846</v>
      </c>
      <c r="K20" s="26">
        <v>99650</v>
      </c>
      <c r="L20" s="26">
        <v>107830</v>
      </c>
      <c r="M20" s="26">
        <v>115600</v>
      </c>
      <c r="N20" s="26">
        <v>323080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578926</v>
      </c>
      <c r="X20" s="26">
        <v>1067058</v>
      </c>
      <c r="Y20" s="26">
        <v>-488132</v>
      </c>
      <c r="Z20" s="27">
        <v>-45.75</v>
      </c>
      <c r="AA20" s="28">
        <v>2134170</v>
      </c>
    </row>
    <row r="21" spans="1:27" ht="13.5">
      <c r="A21" s="23" t="s">
        <v>48</v>
      </c>
      <c r="B21" s="29"/>
      <c r="C21" s="6">
        <v>1644877</v>
      </c>
      <c r="D21" s="6">
        <v>0</v>
      </c>
      <c r="E21" s="7">
        <v>1500000</v>
      </c>
      <c r="F21" s="8">
        <v>1500000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750000</v>
      </c>
      <c r="Y21" s="8">
        <v>-750000</v>
      </c>
      <c r="Z21" s="2">
        <v>-100</v>
      </c>
      <c r="AA21" s="6">
        <v>1500000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367657467</v>
      </c>
      <c r="D22" s="33">
        <f>SUM(D5:D21)</f>
        <v>0</v>
      </c>
      <c r="E22" s="34">
        <f t="shared" si="0"/>
        <v>360200890</v>
      </c>
      <c r="F22" s="35">
        <f t="shared" si="0"/>
        <v>360200890</v>
      </c>
      <c r="G22" s="35">
        <f t="shared" si="0"/>
        <v>114046855</v>
      </c>
      <c r="H22" s="35">
        <f t="shared" si="0"/>
        <v>17337080</v>
      </c>
      <c r="I22" s="35">
        <f t="shared" si="0"/>
        <v>581590</v>
      </c>
      <c r="J22" s="35">
        <f t="shared" si="0"/>
        <v>131965525</v>
      </c>
      <c r="K22" s="35">
        <f t="shared" si="0"/>
        <v>31908460</v>
      </c>
      <c r="L22" s="35">
        <f t="shared" si="0"/>
        <v>13470220</v>
      </c>
      <c r="M22" s="35">
        <f t="shared" si="0"/>
        <v>17153870</v>
      </c>
      <c r="N22" s="35">
        <f t="shared" si="0"/>
        <v>62532550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194498075</v>
      </c>
      <c r="X22" s="35">
        <f t="shared" si="0"/>
        <v>179098342</v>
      </c>
      <c r="Y22" s="35">
        <f t="shared" si="0"/>
        <v>15399733</v>
      </c>
      <c r="Z22" s="36">
        <f>+IF(X22&lt;&gt;0,+(Y22/X22)*100,0)</f>
        <v>8.598478817855277</v>
      </c>
      <c r="AA22" s="33">
        <f>SUM(AA5:AA21)</f>
        <v>360200890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107781822</v>
      </c>
      <c r="D25" s="6">
        <v>0</v>
      </c>
      <c r="E25" s="7">
        <v>121724550</v>
      </c>
      <c r="F25" s="8">
        <v>121724550</v>
      </c>
      <c r="G25" s="8">
        <v>9735353</v>
      </c>
      <c r="H25" s="8">
        <v>8894130</v>
      </c>
      <c r="I25" s="8">
        <v>10904530</v>
      </c>
      <c r="J25" s="8">
        <v>29534013</v>
      </c>
      <c r="K25" s="8">
        <v>9968030</v>
      </c>
      <c r="L25" s="8">
        <v>10673500</v>
      </c>
      <c r="M25" s="8">
        <v>14135680</v>
      </c>
      <c r="N25" s="8">
        <v>34777210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64311223</v>
      </c>
      <c r="X25" s="8">
        <v>58311678</v>
      </c>
      <c r="Y25" s="8">
        <v>5999545</v>
      </c>
      <c r="Z25" s="2">
        <v>10.29</v>
      </c>
      <c r="AA25" s="6">
        <v>121724550</v>
      </c>
    </row>
    <row r="26" spans="1:27" ht="13.5">
      <c r="A26" s="25" t="s">
        <v>52</v>
      </c>
      <c r="B26" s="24"/>
      <c r="C26" s="6">
        <v>20041006</v>
      </c>
      <c r="D26" s="6">
        <v>0</v>
      </c>
      <c r="E26" s="7">
        <v>21657720</v>
      </c>
      <c r="F26" s="8">
        <v>21657720</v>
      </c>
      <c r="G26" s="8">
        <v>1677178</v>
      </c>
      <c r="H26" s="8">
        <v>1699650</v>
      </c>
      <c r="I26" s="8">
        <v>1706000</v>
      </c>
      <c r="J26" s="8">
        <v>5082828</v>
      </c>
      <c r="K26" s="8">
        <v>1692130</v>
      </c>
      <c r="L26" s="8">
        <v>1690940</v>
      </c>
      <c r="M26" s="8">
        <v>1696360</v>
      </c>
      <c r="N26" s="8">
        <v>5079430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10162258</v>
      </c>
      <c r="X26" s="8">
        <v>10828860</v>
      </c>
      <c r="Y26" s="8">
        <v>-666602</v>
      </c>
      <c r="Z26" s="2">
        <v>-6.16</v>
      </c>
      <c r="AA26" s="6">
        <v>21657720</v>
      </c>
    </row>
    <row r="27" spans="1:27" ht="13.5">
      <c r="A27" s="25" t="s">
        <v>53</v>
      </c>
      <c r="B27" s="24"/>
      <c r="C27" s="6">
        <v>51121242</v>
      </c>
      <c r="D27" s="6">
        <v>0</v>
      </c>
      <c r="E27" s="7">
        <v>46797670</v>
      </c>
      <c r="F27" s="8">
        <v>46797670</v>
      </c>
      <c r="G27" s="8">
        <v>0</v>
      </c>
      <c r="H27" s="8">
        <v>0</v>
      </c>
      <c r="I27" s="8">
        <v>11699420</v>
      </c>
      <c r="J27" s="8">
        <v>11699420</v>
      </c>
      <c r="K27" s="8">
        <v>0</v>
      </c>
      <c r="L27" s="8">
        <v>7799600</v>
      </c>
      <c r="M27" s="8">
        <v>3899800</v>
      </c>
      <c r="N27" s="8">
        <v>11699400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23398820</v>
      </c>
      <c r="X27" s="8">
        <v>23398836</v>
      </c>
      <c r="Y27" s="8">
        <v>-16</v>
      </c>
      <c r="Z27" s="2">
        <v>0</v>
      </c>
      <c r="AA27" s="6">
        <v>46797670</v>
      </c>
    </row>
    <row r="28" spans="1:27" ht="13.5">
      <c r="A28" s="25" t="s">
        <v>54</v>
      </c>
      <c r="B28" s="24"/>
      <c r="C28" s="6">
        <v>50419344</v>
      </c>
      <c r="D28" s="6">
        <v>0</v>
      </c>
      <c r="E28" s="7">
        <v>47306280</v>
      </c>
      <c r="F28" s="8">
        <v>47306280</v>
      </c>
      <c r="G28" s="8">
        <v>0</v>
      </c>
      <c r="H28" s="8">
        <v>0</v>
      </c>
      <c r="I28" s="8">
        <v>0</v>
      </c>
      <c r="J28" s="8">
        <v>0</v>
      </c>
      <c r="K28" s="8">
        <v>11640150</v>
      </c>
      <c r="L28" s="8">
        <v>3922230</v>
      </c>
      <c r="M28" s="8">
        <v>7968330</v>
      </c>
      <c r="N28" s="8">
        <v>23530710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23530710</v>
      </c>
      <c r="X28" s="8">
        <v>23653140</v>
      </c>
      <c r="Y28" s="8">
        <v>-122430</v>
      </c>
      <c r="Z28" s="2">
        <v>-0.52</v>
      </c>
      <c r="AA28" s="6">
        <v>47306280</v>
      </c>
    </row>
    <row r="29" spans="1:27" ht="13.5">
      <c r="A29" s="25" t="s">
        <v>55</v>
      </c>
      <c r="B29" s="24"/>
      <c r="C29" s="6">
        <v>490496</v>
      </c>
      <c r="D29" s="6">
        <v>0</v>
      </c>
      <c r="E29" s="7">
        <v>343000</v>
      </c>
      <c r="F29" s="8">
        <v>343000</v>
      </c>
      <c r="G29" s="8">
        <v>0</v>
      </c>
      <c r="H29" s="8">
        <v>0</v>
      </c>
      <c r="I29" s="8">
        <v>118070</v>
      </c>
      <c r="J29" s="8">
        <v>118070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118070</v>
      </c>
      <c r="X29" s="8">
        <v>171498</v>
      </c>
      <c r="Y29" s="8">
        <v>-53428</v>
      </c>
      <c r="Z29" s="2">
        <v>-31.15</v>
      </c>
      <c r="AA29" s="6">
        <v>343000</v>
      </c>
    </row>
    <row r="30" spans="1:27" ht="13.5">
      <c r="A30" s="25" t="s">
        <v>56</v>
      </c>
      <c r="B30" s="24"/>
      <c r="C30" s="6">
        <v>47180522</v>
      </c>
      <c r="D30" s="6">
        <v>0</v>
      </c>
      <c r="E30" s="7">
        <v>50729000</v>
      </c>
      <c r="F30" s="8">
        <v>50729000</v>
      </c>
      <c r="G30" s="8">
        <v>0</v>
      </c>
      <c r="H30" s="8">
        <v>6670540</v>
      </c>
      <c r="I30" s="8">
        <v>6352390</v>
      </c>
      <c r="J30" s="8">
        <v>13022930</v>
      </c>
      <c r="K30" s="8">
        <v>3160160</v>
      </c>
      <c r="L30" s="8">
        <v>3659410</v>
      </c>
      <c r="M30" s="8">
        <v>3306610</v>
      </c>
      <c r="N30" s="8">
        <v>10126180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23149110</v>
      </c>
      <c r="X30" s="8">
        <v>25364502</v>
      </c>
      <c r="Y30" s="8">
        <v>-2215392</v>
      </c>
      <c r="Z30" s="2">
        <v>-8.73</v>
      </c>
      <c r="AA30" s="6">
        <v>50729000</v>
      </c>
    </row>
    <row r="31" spans="1:27" ht="13.5">
      <c r="A31" s="25" t="s">
        <v>57</v>
      </c>
      <c r="B31" s="24"/>
      <c r="C31" s="6">
        <v>9418690</v>
      </c>
      <c r="D31" s="6">
        <v>0</v>
      </c>
      <c r="E31" s="7">
        <v>10313130</v>
      </c>
      <c r="F31" s="8">
        <v>10313130</v>
      </c>
      <c r="G31" s="8">
        <v>495119</v>
      </c>
      <c r="H31" s="8">
        <v>667750</v>
      </c>
      <c r="I31" s="8">
        <v>951060</v>
      </c>
      <c r="J31" s="8">
        <v>2113929</v>
      </c>
      <c r="K31" s="8">
        <v>948970</v>
      </c>
      <c r="L31" s="8">
        <v>1438390</v>
      </c>
      <c r="M31" s="8">
        <v>416540</v>
      </c>
      <c r="N31" s="8">
        <v>2803900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4917829</v>
      </c>
      <c r="X31" s="8">
        <v>5184028</v>
      </c>
      <c r="Y31" s="8">
        <v>-266199</v>
      </c>
      <c r="Z31" s="2">
        <v>-5.13</v>
      </c>
      <c r="AA31" s="6">
        <v>10313130</v>
      </c>
    </row>
    <row r="32" spans="1:27" ht="13.5">
      <c r="A32" s="25" t="s">
        <v>58</v>
      </c>
      <c r="B32" s="24"/>
      <c r="C32" s="6">
        <v>66998051</v>
      </c>
      <c r="D32" s="6">
        <v>0</v>
      </c>
      <c r="E32" s="7">
        <v>68075610</v>
      </c>
      <c r="F32" s="8">
        <v>68075610</v>
      </c>
      <c r="G32" s="8">
        <v>6546060</v>
      </c>
      <c r="H32" s="8">
        <v>4272910</v>
      </c>
      <c r="I32" s="8">
        <v>4866310</v>
      </c>
      <c r="J32" s="8">
        <v>15685280</v>
      </c>
      <c r="K32" s="8">
        <v>6135060</v>
      </c>
      <c r="L32" s="8">
        <v>4527700</v>
      </c>
      <c r="M32" s="8">
        <v>4137060</v>
      </c>
      <c r="N32" s="8">
        <v>14799820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30485100</v>
      </c>
      <c r="X32" s="8">
        <v>35487844</v>
      </c>
      <c r="Y32" s="8">
        <v>-5002744</v>
      </c>
      <c r="Z32" s="2">
        <v>-14.1</v>
      </c>
      <c r="AA32" s="6">
        <v>68075610</v>
      </c>
    </row>
    <row r="33" spans="1:27" ht="13.5">
      <c r="A33" s="25" t="s">
        <v>59</v>
      </c>
      <c r="B33" s="24"/>
      <c r="C33" s="6">
        <v>3321638</v>
      </c>
      <c r="D33" s="6">
        <v>0</v>
      </c>
      <c r="E33" s="7">
        <v>3900600</v>
      </c>
      <c r="F33" s="8">
        <v>3900600</v>
      </c>
      <c r="G33" s="8">
        <v>6051</v>
      </c>
      <c r="H33" s="8">
        <v>105080</v>
      </c>
      <c r="I33" s="8">
        <v>56520</v>
      </c>
      <c r="J33" s="8">
        <v>167651</v>
      </c>
      <c r="K33" s="8">
        <v>149640</v>
      </c>
      <c r="L33" s="8">
        <v>913540</v>
      </c>
      <c r="M33" s="8">
        <v>151890</v>
      </c>
      <c r="N33" s="8">
        <v>1215070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1382721</v>
      </c>
      <c r="X33" s="8">
        <v>1958665</v>
      </c>
      <c r="Y33" s="8">
        <v>-575944</v>
      </c>
      <c r="Z33" s="2">
        <v>-29.4</v>
      </c>
      <c r="AA33" s="6">
        <v>3900600</v>
      </c>
    </row>
    <row r="34" spans="1:27" ht="13.5">
      <c r="A34" s="25" t="s">
        <v>60</v>
      </c>
      <c r="B34" s="24"/>
      <c r="C34" s="6">
        <v>33245747</v>
      </c>
      <c r="D34" s="6">
        <v>0</v>
      </c>
      <c r="E34" s="7">
        <v>35501750</v>
      </c>
      <c r="F34" s="8">
        <v>35501750</v>
      </c>
      <c r="G34" s="8">
        <v>2123167</v>
      </c>
      <c r="H34" s="8">
        <v>3022690</v>
      </c>
      <c r="I34" s="8">
        <v>3109340</v>
      </c>
      <c r="J34" s="8">
        <v>8255197</v>
      </c>
      <c r="K34" s="8">
        <v>4262430</v>
      </c>
      <c r="L34" s="8">
        <v>2930840</v>
      </c>
      <c r="M34" s="8">
        <v>2249660</v>
      </c>
      <c r="N34" s="8">
        <v>9442930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17698127</v>
      </c>
      <c r="X34" s="8">
        <v>18190008</v>
      </c>
      <c r="Y34" s="8">
        <v>-491881</v>
      </c>
      <c r="Z34" s="2">
        <v>-2.7</v>
      </c>
      <c r="AA34" s="6">
        <v>35501750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390018558</v>
      </c>
      <c r="D36" s="33">
        <f>SUM(D25:D35)</f>
        <v>0</v>
      </c>
      <c r="E36" s="34">
        <f t="shared" si="1"/>
        <v>406349310</v>
      </c>
      <c r="F36" s="35">
        <f t="shared" si="1"/>
        <v>406349310</v>
      </c>
      <c r="G36" s="35">
        <f t="shared" si="1"/>
        <v>20582928</v>
      </c>
      <c r="H36" s="35">
        <f t="shared" si="1"/>
        <v>25332750</v>
      </c>
      <c r="I36" s="35">
        <f t="shared" si="1"/>
        <v>39763640</v>
      </c>
      <c r="J36" s="35">
        <f t="shared" si="1"/>
        <v>85679318</v>
      </c>
      <c r="K36" s="35">
        <f t="shared" si="1"/>
        <v>37956570</v>
      </c>
      <c r="L36" s="35">
        <f t="shared" si="1"/>
        <v>37556150</v>
      </c>
      <c r="M36" s="35">
        <f t="shared" si="1"/>
        <v>37961930</v>
      </c>
      <c r="N36" s="35">
        <f t="shared" si="1"/>
        <v>113474650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199153968</v>
      </c>
      <c r="X36" s="35">
        <f t="shared" si="1"/>
        <v>202549059</v>
      </c>
      <c r="Y36" s="35">
        <f t="shared" si="1"/>
        <v>-3395091</v>
      </c>
      <c r="Z36" s="36">
        <f>+IF(X36&lt;&gt;0,+(Y36/X36)*100,0)</f>
        <v>-1.6761820651065085</v>
      </c>
      <c r="AA36" s="33">
        <f>SUM(AA25:AA35)</f>
        <v>406349310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-22361091</v>
      </c>
      <c r="D38" s="46">
        <f>+D22-D36</f>
        <v>0</v>
      </c>
      <c r="E38" s="47">
        <f t="shared" si="2"/>
        <v>-46148420</v>
      </c>
      <c r="F38" s="48">
        <f t="shared" si="2"/>
        <v>-46148420</v>
      </c>
      <c r="G38" s="48">
        <f t="shared" si="2"/>
        <v>93463927</v>
      </c>
      <c r="H38" s="48">
        <f t="shared" si="2"/>
        <v>-7995670</v>
      </c>
      <c r="I38" s="48">
        <f t="shared" si="2"/>
        <v>-39182050</v>
      </c>
      <c r="J38" s="48">
        <f t="shared" si="2"/>
        <v>46286207</v>
      </c>
      <c r="K38" s="48">
        <f t="shared" si="2"/>
        <v>-6048110</v>
      </c>
      <c r="L38" s="48">
        <f t="shared" si="2"/>
        <v>-24085930</v>
      </c>
      <c r="M38" s="48">
        <f t="shared" si="2"/>
        <v>-20808060</v>
      </c>
      <c r="N38" s="48">
        <f t="shared" si="2"/>
        <v>-50942100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-4655893</v>
      </c>
      <c r="X38" s="48">
        <f>IF(F22=F36,0,X22-X36)</f>
        <v>-23450717</v>
      </c>
      <c r="Y38" s="48">
        <f t="shared" si="2"/>
        <v>18794824</v>
      </c>
      <c r="Z38" s="49">
        <f>+IF(X38&lt;&gt;0,+(Y38/X38)*100,0)</f>
        <v>-80.14605267719533</v>
      </c>
      <c r="AA38" s="46">
        <f>+AA22-AA36</f>
        <v>-46148420</v>
      </c>
    </row>
    <row r="39" spans="1:27" ht="13.5">
      <c r="A39" s="23" t="s">
        <v>64</v>
      </c>
      <c r="B39" s="29"/>
      <c r="C39" s="6">
        <v>39333472</v>
      </c>
      <c r="D39" s="6">
        <v>0</v>
      </c>
      <c r="E39" s="7">
        <v>59648000</v>
      </c>
      <c r="F39" s="8">
        <v>59648000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16488790</v>
      </c>
      <c r="M39" s="8">
        <v>3704630</v>
      </c>
      <c r="N39" s="8">
        <v>20193420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20193420</v>
      </c>
      <c r="X39" s="8">
        <v>31105252</v>
      </c>
      <c r="Y39" s="8">
        <v>-10911832</v>
      </c>
      <c r="Z39" s="2">
        <v>-35.08</v>
      </c>
      <c r="AA39" s="6">
        <v>59648000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26134585</v>
      </c>
      <c r="Y40" s="26">
        <v>-26134585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16972381</v>
      </c>
      <c r="D42" s="55">
        <f>SUM(D38:D41)</f>
        <v>0</v>
      </c>
      <c r="E42" s="56">
        <f t="shared" si="3"/>
        <v>13499580</v>
      </c>
      <c r="F42" s="57">
        <f t="shared" si="3"/>
        <v>13499580</v>
      </c>
      <c r="G42" s="57">
        <f t="shared" si="3"/>
        <v>93463927</v>
      </c>
      <c r="H42" s="57">
        <f t="shared" si="3"/>
        <v>-7995670</v>
      </c>
      <c r="I42" s="57">
        <f t="shared" si="3"/>
        <v>-39182050</v>
      </c>
      <c r="J42" s="57">
        <f t="shared" si="3"/>
        <v>46286207</v>
      </c>
      <c r="K42" s="57">
        <f t="shared" si="3"/>
        <v>-6048110</v>
      </c>
      <c r="L42" s="57">
        <f t="shared" si="3"/>
        <v>-7597140</v>
      </c>
      <c r="M42" s="57">
        <f t="shared" si="3"/>
        <v>-17103430</v>
      </c>
      <c r="N42" s="57">
        <f t="shared" si="3"/>
        <v>-30748680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15537527</v>
      </c>
      <c r="X42" s="57">
        <f t="shared" si="3"/>
        <v>33789120</v>
      </c>
      <c r="Y42" s="57">
        <f t="shared" si="3"/>
        <v>-18251593</v>
      </c>
      <c r="Z42" s="58">
        <f>+IF(X42&lt;&gt;0,+(Y42/X42)*100,0)</f>
        <v>-54.0161833158129</v>
      </c>
      <c r="AA42" s="55">
        <f>SUM(AA38:AA41)</f>
        <v>13499580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16972381</v>
      </c>
      <c r="D44" s="63">
        <f>+D42-D43</f>
        <v>0</v>
      </c>
      <c r="E44" s="64">
        <f t="shared" si="4"/>
        <v>13499580</v>
      </c>
      <c r="F44" s="65">
        <f t="shared" si="4"/>
        <v>13499580</v>
      </c>
      <c r="G44" s="65">
        <f t="shared" si="4"/>
        <v>93463927</v>
      </c>
      <c r="H44" s="65">
        <f t="shared" si="4"/>
        <v>-7995670</v>
      </c>
      <c r="I44" s="65">
        <f t="shared" si="4"/>
        <v>-39182050</v>
      </c>
      <c r="J44" s="65">
        <f t="shared" si="4"/>
        <v>46286207</v>
      </c>
      <c r="K44" s="65">
        <f t="shared" si="4"/>
        <v>-6048110</v>
      </c>
      <c r="L44" s="65">
        <f t="shared" si="4"/>
        <v>-7597140</v>
      </c>
      <c r="M44" s="65">
        <f t="shared" si="4"/>
        <v>-17103430</v>
      </c>
      <c r="N44" s="65">
        <f t="shared" si="4"/>
        <v>-30748680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15537527</v>
      </c>
      <c r="X44" s="65">
        <f t="shared" si="4"/>
        <v>33789120</v>
      </c>
      <c r="Y44" s="65">
        <f t="shared" si="4"/>
        <v>-18251593</v>
      </c>
      <c r="Z44" s="66">
        <f>+IF(X44&lt;&gt;0,+(Y44/X44)*100,0)</f>
        <v>-54.0161833158129</v>
      </c>
      <c r="AA44" s="63">
        <f>+AA42-AA43</f>
        <v>13499580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16972381</v>
      </c>
      <c r="D46" s="55">
        <f>SUM(D44:D45)</f>
        <v>0</v>
      </c>
      <c r="E46" s="56">
        <f t="shared" si="5"/>
        <v>13499580</v>
      </c>
      <c r="F46" s="57">
        <f t="shared" si="5"/>
        <v>13499580</v>
      </c>
      <c r="G46" s="57">
        <f t="shared" si="5"/>
        <v>93463927</v>
      </c>
      <c r="H46" s="57">
        <f t="shared" si="5"/>
        <v>-7995670</v>
      </c>
      <c r="I46" s="57">
        <f t="shared" si="5"/>
        <v>-39182050</v>
      </c>
      <c r="J46" s="57">
        <f t="shared" si="5"/>
        <v>46286207</v>
      </c>
      <c r="K46" s="57">
        <f t="shared" si="5"/>
        <v>-6048110</v>
      </c>
      <c r="L46" s="57">
        <f t="shared" si="5"/>
        <v>-7597140</v>
      </c>
      <c r="M46" s="57">
        <f t="shared" si="5"/>
        <v>-17103430</v>
      </c>
      <c r="N46" s="57">
        <f t="shared" si="5"/>
        <v>-30748680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15537527</v>
      </c>
      <c r="X46" s="57">
        <f t="shared" si="5"/>
        <v>33789120</v>
      </c>
      <c r="Y46" s="57">
        <f t="shared" si="5"/>
        <v>-18251593</v>
      </c>
      <c r="Z46" s="58">
        <f>+IF(X46&lt;&gt;0,+(Y46/X46)*100,0)</f>
        <v>-54.0161833158129</v>
      </c>
      <c r="AA46" s="55">
        <f>SUM(AA44:AA45)</f>
        <v>13499580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16972381</v>
      </c>
      <c r="D48" s="71">
        <f>SUM(D46:D47)</f>
        <v>0</v>
      </c>
      <c r="E48" s="72">
        <f t="shared" si="6"/>
        <v>13499580</v>
      </c>
      <c r="F48" s="73">
        <f t="shared" si="6"/>
        <v>13499580</v>
      </c>
      <c r="G48" s="73">
        <f t="shared" si="6"/>
        <v>93463927</v>
      </c>
      <c r="H48" s="74">
        <f t="shared" si="6"/>
        <v>-7995670</v>
      </c>
      <c r="I48" s="74">
        <f t="shared" si="6"/>
        <v>-39182050</v>
      </c>
      <c r="J48" s="74">
        <f t="shared" si="6"/>
        <v>46286207</v>
      </c>
      <c r="K48" s="74">
        <f t="shared" si="6"/>
        <v>-6048110</v>
      </c>
      <c r="L48" s="74">
        <f t="shared" si="6"/>
        <v>-7597140</v>
      </c>
      <c r="M48" s="73">
        <f t="shared" si="6"/>
        <v>-17103430</v>
      </c>
      <c r="N48" s="73">
        <f t="shared" si="6"/>
        <v>-30748680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15537527</v>
      </c>
      <c r="X48" s="74">
        <f t="shared" si="6"/>
        <v>33789120</v>
      </c>
      <c r="Y48" s="74">
        <f t="shared" si="6"/>
        <v>-18251593</v>
      </c>
      <c r="Z48" s="75">
        <f>+IF(X48&lt;&gt;0,+(Y48/X48)*100,0)</f>
        <v>-54.0161833158129</v>
      </c>
      <c r="AA48" s="76">
        <f>SUM(AA46:AA47)</f>
        <v>13499580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11431084</v>
      </c>
      <c r="D5" s="6">
        <v>0</v>
      </c>
      <c r="E5" s="7">
        <v>13849654</v>
      </c>
      <c r="F5" s="8">
        <v>13849654</v>
      </c>
      <c r="G5" s="8">
        <v>4778077</v>
      </c>
      <c r="H5" s="8">
        <v>703781</v>
      </c>
      <c r="I5" s="8">
        <v>1123144</v>
      </c>
      <c r="J5" s="8">
        <v>6605002</v>
      </c>
      <c r="K5" s="8">
        <v>794811</v>
      </c>
      <c r="L5" s="8">
        <v>800826</v>
      </c>
      <c r="M5" s="8">
        <v>52374</v>
      </c>
      <c r="N5" s="8">
        <v>1648011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8253013</v>
      </c>
      <c r="X5" s="8"/>
      <c r="Y5" s="8">
        <v>8253013</v>
      </c>
      <c r="Z5" s="2">
        <v>0</v>
      </c>
      <c r="AA5" s="6">
        <v>13849654</v>
      </c>
    </row>
    <row r="6" spans="1:27" ht="13.5">
      <c r="A6" s="23" t="s">
        <v>33</v>
      </c>
      <c r="B6" s="24"/>
      <c r="C6" s="6">
        <v>1158439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20488989</v>
      </c>
      <c r="D7" s="6">
        <v>0</v>
      </c>
      <c r="E7" s="7">
        <v>25511586</v>
      </c>
      <c r="F7" s="8">
        <v>25511586</v>
      </c>
      <c r="G7" s="8">
        <v>1350492</v>
      </c>
      <c r="H7" s="8">
        <v>2410515</v>
      </c>
      <c r="I7" s="8">
        <v>1310871</v>
      </c>
      <c r="J7" s="8">
        <v>5071878</v>
      </c>
      <c r="K7" s="8">
        <v>1384359</v>
      </c>
      <c r="L7" s="8">
        <v>1649093</v>
      </c>
      <c r="M7" s="8">
        <v>1726145</v>
      </c>
      <c r="N7" s="8">
        <v>4759597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9831475</v>
      </c>
      <c r="X7" s="8"/>
      <c r="Y7" s="8">
        <v>9831475</v>
      </c>
      <c r="Z7" s="2">
        <v>0</v>
      </c>
      <c r="AA7" s="6">
        <v>25511586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1495553</v>
      </c>
      <c r="D10" s="6">
        <v>0</v>
      </c>
      <c r="E10" s="7">
        <v>1802543</v>
      </c>
      <c r="F10" s="26">
        <v>1802543</v>
      </c>
      <c r="G10" s="26">
        <v>129634</v>
      </c>
      <c r="H10" s="26">
        <v>131174</v>
      </c>
      <c r="I10" s="26">
        <v>131174</v>
      </c>
      <c r="J10" s="26">
        <v>391982</v>
      </c>
      <c r="K10" s="26">
        <v>131352</v>
      </c>
      <c r="L10" s="26">
        <v>134297</v>
      </c>
      <c r="M10" s="26">
        <v>132092</v>
      </c>
      <c r="N10" s="26">
        <v>397741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789723</v>
      </c>
      <c r="X10" s="26"/>
      <c r="Y10" s="26">
        <v>789723</v>
      </c>
      <c r="Z10" s="27">
        <v>0</v>
      </c>
      <c r="AA10" s="28">
        <v>1802543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537331</v>
      </c>
      <c r="L11" s="8">
        <v>0</v>
      </c>
      <c r="M11" s="8">
        <v>0</v>
      </c>
      <c r="N11" s="8">
        <v>537331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537331</v>
      </c>
      <c r="X11" s="8"/>
      <c r="Y11" s="8">
        <v>537331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226610</v>
      </c>
      <c r="D12" s="6">
        <v>0</v>
      </c>
      <c r="E12" s="7">
        <v>170836</v>
      </c>
      <c r="F12" s="8">
        <v>170836</v>
      </c>
      <c r="G12" s="8">
        <v>14395</v>
      </c>
      <c r="H12" s="8">
        <v>12969</v>
      </c>
      <c r="I12" s="8">
        <v>13388</v>
      </c>
      <c r="J12" s="8">
        <v>40752</v>
      </c>
      <c r="K12" s="8">
        <v>0</v>
      </c>
      <c r="L12" s="8">
        <v>11459</v>
      </c>
      <c r="M12" s="8">
        <v>17052</v>
      </c>
      <c r="N12" s="8">
        <v>28511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69263</v>
      </c>
      <c r="X12" s="8"/>
      <c r="Y12" s="8">
        <v>69263</v>
      </c>
      <c r="Z12" s="2">
        <v>0</v>
      </c>
      <c r="AA12" s="6">
        <v>170836</v>
      </c>
    </row>
    <row r="13" spans="1:27" ht="13.5">
      <c r="A13" s="23" t="s">
        <v>40</v>
      </c>
      <c r="B13" s="29"/>
      <c r="C13" s="6">
        <v>1367140</v>
      </c>
      <c r="D13" s="6">
        <v>0</v>
      </c>
      <c r="E13" s="7">
        <v>1200000</v>
      </c>
      <c r="F13" s="8">
        <v>1200000</v>
      </c>
      <c r="G13" s="8">
        <v>94811</v>
      </c>
      <c r="H13" s="8">
        <v>63704</v>
      </c>
      <c r="I13" s="8">
        <v>13157</v>
      </c>
      <c r="J13" s="8">
        <v>171672</v>
      </c>
      <c r="K13" s="8">
        <v>1641</v>
      </c>
      <c r="L13" s="8">
        <v>0</v>
      </c>
      <c r="M13" s="8">
        <v>803334</v>
      </c>
      <c r="N13" s="8">
        <v>804975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976647</v>
      </c>
      <c r="X13" s="8"/>
      <c r="Y13" s="8">
        <v>976647</v>
      </c>
      <c r="Z13" s="2">
        <v>0</v>
      </c>
      <c r="AA13" s="6">
        <v>1200000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64902</v>
      </c>
      <c r="I14" s="8">
        <v>0</v>
      </c>
      <c r="J14" s="8">
        <v>64902</v>
      </c>
      <c r="K14" s="8">
        <v>125655</v>
      </c>
      <c r="L14" s="8">
        <v>0</v>
      </c>
      <c r="M14" s="8">
        <v>132158</v>
      </c>
      <c r="N14" s="8">
        <v>257813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322715</v>
      </c>
      <c r="X14" s="8"/>
      <c r="Y14" s="8">
        <v>322715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9006350</v>
      </c>
      <c r="D16" s="6">
        <v>0</v>
      </c>
      <c r="E16" s="7">
        <v>5000000</v>
      </c>
      <c r="F16" s="8">
        <v>5000000</v>
      </c>
      <c r="G16" s="8">
        <v>50</v>
      </c>
      <c r="H16" s="8">
        <v>16</v>
      </c>
      <c r="I16" s="8">
        <v>88</v>
      </c>
      <c r="J16" s="8">
        <v>154</v>
      </c>
      <c r="K16" s="8">
        <v>13</v>
      </c>
      <c r="L16" s="8">
        <v>39</v>
      </c>
      <c r="M16" s="8">
        <v>24</v>
      </c>
      <c r="N16" s="8">
        <v>76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230</v>
      </c>
      <c r="X16" s="8"/>
      <c r="Y16" s="8">
        <v>230</v>
      </c>
      <c r="Z16" s="2">
        <v>0</v>
      </c>
      <c r="AA16" s="6">
        <v>5000000</v>
      </c>
    </row>
    <row r="17" spans="1:27" ht="13.5">
      <c r="A17" s="23" t="s">
        <v>44</v>
      </c>
      <c r="B17" s="29"/>
      <c r="C17" s="6">
        <v>1671732</v>
      </c>
      <c r="D17" s="6">
        <v>0</v>
      </c>
      <c r="E17" s="7">
        <v>2881069</v>
      </c>
      <c r="F17" s="8">
        <v>2881069</v>
      </c>
      <c r="G17" s="8">
        <v>138114</v>
      </c>
      <c r="H17" s="8">
        <v>130265</v>
      </c>
      <c r="I17" s="8">
        <v>108666</v>
      </c>
      <c r="J17" s="8">
        <v>377045</v>
      </c>
      <c r="K17" s="8">
        <v>145772</v>
      </c>
      <c r="L17" s="8">
        <v>125054</v>
      </c>
      <c r="M17" s="8">
        <v>63416</v>
      </c>
      <c r="N17" s="8">
        <v>334242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711287</v>
      </c>
      <c r="X17" s="8"/>
      <c r="Y17" s="8">
        <v>711287</v>
      </c>
      <c r="Z17" s="2">
        <v>0</v>
      </c>
      <c r="AA17" s="6">
        <v>2881069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79370000</v>
      </c>
      <c r="D19" s="6">
        <v>0</v>
      </c>
      <c r="E19" s="7">
        <v>76672000</v>
      </c>
      <c r="F19" s="8">
        <v>76672000</v>
      </c>
      <c r="G19" s="8">
        <v>29575000</v>
      </c>
      <c r="H19" s="8">
        <v>0</v>
      </c>
      <c r="I19" s="8">
        <v>0</v>
      </c>
      <c r="J19" s="8">
        <v>29575000</v>
      </c>
      <c r="K19" s="8">
        <v>2249951</v>
      </c>
      <c r="L19" s="8">
        <v>0</v>
      </c>
      <c r="M19" s="8">
        <v>25389551</v>
      </c>
      <c r="N19" s="8">
        <v>27639502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57214502</v>
      </c>
      <c r="X19" s="8"/>
      <c r="Y19" s="8">
        <v>57214502</v>
      </c>
      <c r="Z19" s="2">
        <v>0</v>
      </c>
      <c r="AA19" s="6">
        <v>76672000</v>
      </c>
    </row>
    <row r="20" spans="1:27" ht="13.5">
      <c r="A20" s="23" t="s">
        <v>47</v>
      </c>
      <c r="B20" s="29"/>
      <c r="C20" s="6">
        <v>1065676</v>
      </c>
      <c r="D20" s="6">
        <v>0</v>
      </c>
      <c r="E20" s="7">
        <v>1132948</v>
      </c>
      <c r="F20" s="26">
        <v>1132948</v>
      </c>
      <c r="G20" s="26">
        <v>116443</v>
      </c>
      <c r="H20" s="26">
        <v>228652</v>
      </c>
      <c r="I20" s="26">
        <v>157187</v>
      </c>
      <c r="J20" s="26">
        <v>502282</v>
      </c>
      <c r="K20" s="26">
        <v>90035</v>
      </c>
      <c r="L20" s="26">
        <v>33537</v>
      </c>
      <c r="M20" s="26">
        <v>56114</v>
      </c>
      <c r="N20" s="26">
        <v>179686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681968</v>
      </c>
      <c r="X20" s="26"/>
      <c r="Y20" s="26">
        <v>681968</v>
      </c>
      <c r="Z20" s="27">
        <v>0</v>
      </c>
      <c r="AA20" s="28">
        <v>1132948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127281573</v>
      </c>
      <c r="D22" s="33">
        <f>SUM(D5:D21)</f>
        <v>0</v>
      </c>
      <c r="E22" s="34">
        <f t="shared" si="0"/>
        <v>128220636</v>
      </c>
      <c r="F22" s="35">
        <f t="shared" si="0"/>
        <v>128220636</v>
      </c>
      <c r="G22" s="35">
        <f t="shared" si="0"/>
        <v>36197016</v>
      </c>
      <c r="H22" s="35">
        <f t="shared" si="0"/>
        <v>3745978</v>
      </c>
      <c r="I22" s="35">
        <f t="shared" si="0"/>
        <v>2857675</v>
      </c>
      <c r="J22" s="35">
        <f t="shared" si="0"/>
        <v>42800669</v>
      </c>
      <c r="K22" s="35">
        <f t="shared" si="0"/>
        <v>5460920</v>
      </c>
      <c r="L22" s="35">
        <f t="shared" si="0"/>
        <v>2754305</v>
      </c>
      <c r="M22" s="35">
        <f t="shared" si="0"/>
        <v>28372260</v>
      </c>
      <c r="N22" s="35">
        <f t="shared" si="0"/>
        <v>36587485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79388154</v>
      </c>
      <c r="X22" s="35">
        <f t="shared" si="0"/>
        <v>0</v>
      </c>
      <c r="Y22" s="35">
        <f t="shared" si="0"/>
        <v>79388154</v>
      </c>
      <c r="Z22" s="36">
        <f>+IF(X22&lt;&gt;0,+(Y22/X22)*100,0)</f>
        <v>0</v>
      </c>
      <c r="AA22" s="33">
        <f>SUM(AA5:AA21)</f>
        <v>128220636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42913125</v>
      </c>
      <c r="D25" s="6">
        <v>0</v>
      </c>
      <c r="E25" s="7">
        <v>48579981</v>
      </c>
      <c r="F25" s="8">
        <v>48579981</v>
      </c>
      <c r="G25" s="8">
        <v>3504587</v>
      </c>
      <c r="H25" s="8">
        <v>3458024</v>
      </c>
      <c r="I25" s="8">
        <v>4237846</v>
      </c>
      <c r="J25" s="8">
        <v>11200457</v>
      </c>
      <c r="K25" s="8">
        <v>3829631</v>
      </c>
      <c r="L25" s="8">
        <v>3748833</v>
      </c>
      <c r="M25" s="8">
        <v>6379969</v>
      </c>
      <c r="N25" s="8">
        <v>13958433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25158890</v>
      </c>
      <c r="X25" s="8"/>
      <c r="Y25" s="8">
        <v>25158890</v>
      </c>
      <c r="Z25" s="2">
        <v>0</v>
      </c>
      <c r="AA25" s="6">
        <v>48579981</v>
      </c>
    </row>
    <row r="26" spans="1:27" ht="13.5">
      <c r="A26" s="25" t="s">
        <v>52</v>
      </c>
      <c r="B26" s="24"/>
      <c r="C26" s="6">
        <v>7637279</v>
      </c>
      <c r="D26" s="6">
        <v>0</v>
      </c>
      <c r="E26" s="7">
        <v>7885706</v>
      </c>
      <c r="F26" s="8">
        <v>7885706</v>
      </c>
      <c r="G26" s="8">
        <v>619750</v>
      </c>
      <c r="H26" s="8">
        <v>630169</v>
      </c>
      <c r="I26" s="8">
        <v>620691</v>
      </c>
      <c r="J26" s="8">
        <v>1870610</v>
      </c>
      <c r="K26" s="8">
        <v>641042</v>
      </c>
      <c r="L26" s="8">
        <v>669815</v>
      </c>
      <c r="M26" s="8">
        <v>697103</v>
      </c>
      <c r="N26" s="8">
        <v>2007960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3878570</v>
      </c>
      <c r="X26" s="8"/>
      <c r="Y26" s="8">
        <v>3878570</v>
      </c>
      <c r="Z26" s="2">
        <v>0</v>
      </c>
      <c r="AA26" s="6">
        <v>7885706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2300000</v>
      </c>
      <c r="F27" s="8">
        <v>2300000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2300000</v>
      </c>
    </row>
    <row r="28" spans="1:27" ht="13.5">
      <c r="A28" s="25" t="s">
        <v>54</v>
      </c>
      <c r="B28" s="24"/>
      <c r="C28" s="6">
        <v>15244580</v>
      </c>
      <c r="D28" s="6">
        <v>0</v>
      </c>
      <c r="E28" s="7">
        <v>5252206</v>
      </c>
      <c r="F28" s="8">
        <v>5252206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5252206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21540968</v>
      </c>
      <c r="D30" s="6">
        <v>0</v>
      </c>
      <c r="E30" s="7">
        <v>24500000</v>
      </c>
      <c r="F30" s="8">
        <v>24500000</v>
      </c>
      <c r="G30" s="8">
        <v>2377956</v>
      </c>
      <c r="H30" s="8">
        <v>2453478</v>
      </c>
      <c r="I30" s="8">
        <v>2356281</v>
      </c>
      <c r="J30" s="8">
        <v>7187715</v>
      </c>
      <c r="K30" s="8">
        <v>2152044</v>
      </c>
      <c r="L30" s="8">
        <v>1880508</v>
      </c>
      <c r="M30" s="8">
        <v>1079257</v>
      </c>
      <c r="N30" s="8">
        <v>5111809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12299524</v>
      </c>
      <c r="X30" s="8"/>
      <c r="Y30" s="8">
        <v>12299524</v>
      </c>
      <c r="Z30" s="2">
        <v>0</v>
      </c>
      <c r="AA30" s="6">
        <v>24500000</v>
      </c>
    </row>
    <row r="31" spans="1:27" ht="13.5">
      <c r="A31" s="25" t="s">
        <v>57</v>
      </c>
      <c r="B31" s="24"/>
      <c r="C31" s="6">
        <v>4769938</v>
      </c>
      <c r="D31" s="6">
        <v>0</v>
      </c>
      <c r="E31" s="7">
        <v>1252125</v>
      </c>
      <c r="F31" s="8">
        <v>1252125</v>
      </c>
      <c r="G31" s="8">
        <v>43256</v>
      </c>
      <c r="H31" s="8">
        <v>23023</v>
      </c>
      <c r="I31" s="8">
        <v>26128</v>
      </c>
      <c r="J31" s="8">
        <v>92407</v>
      </c>
      <c r="K31" s="8">
        <v>9150</v>
      </c>
      <c r="L31" s="8">
        <v>1499</v>
      </c>
      <c r="M31" s="8">
        <v>31828</v>
      </c>
      <c r="N31" s="8">
        <v>42477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134884</v>
      </c>
      <c r="X31" s="8"/>
      <c r="Y31" s="8">
        <v>134884</v>
      </c>
      <c r="Z31" s="2">
        <v>0</v>
      </c>
      <c r="AA31" s="6">
        <v>1252125</v>
      </c>
    </row>
    <row r="32" spans="1:27" ht="13.5">
      <c r="A32" s="25" t="s">
        <v>58</v>
      </c>
      <c r="B32" s="24"/>
      <c r="C32" s="6">
        <v>5787818</v>
      </c>
      <c r="D32" s="6">
        <v>0</v>
      </c>
      <c r="E32" s="7">
        <v>18093590</v>
      </c>
      <c r="F32" s="8">
        <v>18093590</v>
      </c>
      <c r="G32" s="8">
        <v>1996578</v>
      </c>
      <c r="H32" s="8">
        <v>2738833</v>
      </c>
      <c r="I32" s="8">
        <v>1869872</v>
      </c>
      <c r="J32" s="8">
        <v>6605283</v>
      </c>
      <c r="K32" s="8">
        <v>2591856</v>
      </c>
      <c r="L32" s="8">
        <v>1008125</v>
      </c>
      <c r="M32" s="8">
        <v>4786417</v>
      </c>
      <c r="N32" s="8">
        <v>8386398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14991681</v>
      </c>
      <c r="X32" s="8"/>
      <c r="Y32" s="8">
        <v>14991681</v>
      </c>
      <c r="Z32" s="2">
        <v>0</v>
      </c>
      <c r="AA32" s="6">
        <v>18093590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101790</v>
      </c>
      <c r="I33" s="8">
        <v>35794</v>
      </c>
      <c r="J33" s="8">
        <v>137584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137584</v>
      </c>
      <c r="X33" s="8"/>
      <c r="Y33" s="8">
        <v>137584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44397595</v>
      </c>
      <c r="D34" s="6">
        <v>0</v>
      </c>
      <c r="E34" s="7">
        <v>16736845</v>
      </c>
      <c r="F34" s="8">
        <v>16736845</v>
      </c>
      <c r="G34" s="8">
        <v>2540009</v>
      </c>
      <c r="H34" s="8">
        <v>1379391</v>
      </c>
      <c r="I34" s="8">
        <v>1269752</v>
      </c>
      <c r="J34" s="8">
        <v>5189152</v>
      </c>
      <c r="K34" s="8">
        <v>1238313</v>
      </c>
      <c r="L34" s="8">
        <v>957843</v>
      </c>
      <c r="M34" s="8">
        <v>4071459</v>
      </c>
      <c r="N34" s="8">
        <v>6267615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11456767</v>
      </c>
      <c r="X34" s="8"/>
      <c r="Y34" s="8">
        <v>11456767</v>
      </c>
      <c r="Z34" s="2">
        <v>0</v>
      </c>
      <c r="AA34" s="6">
        <v>16736845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142291303</v>
      </c>
      <c r="D36" s="33">
        <f>SUM(D25:D35)</f>
        <v>0</v>
      </c>
      <c r="E36" s="34">
        <f t="shared" si="1"/>
        <v>124600453</v>
      </c>
      <c r="F36" s="35">
        <f t="shared" si="1"/>
        <v>124600453</v>
      </c>
      <c r="G36" s="35">
        <f t="shared" si="1"/>
        <v>11082136</v>
      </c>
      <c r="H36" s="35">
        <f t="shared" si="1"/>
        <v>10784708</v>
      </c>
      <c r="I36" s="35">
        <f t="shared" si="1"/>
        <v>10416364</v>
      </c>
      <c r="J36" s="35">
        <f t="shared" si="1"/>
        <v>32283208</v>
      </c>
      <c r="K36" s="35">
        <f t="shared" si="1"/>
        <v>10462036</v>
      </c>
      <c r="L36" s="35">
        <f t="shared" si="1"/>
        <v>8266623</v>
      </c>
      <c r="M36" s="35">
        <f t="shared" si="1"/>
        <v>17046033</v>
      </c>
      <c r="N36" s="35">
        <f t="shared" si="1"/>
        <v>35774692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68057900</v>
      </c>
      <c r="X36" s="35">
        <f t="shared" si="1"/>
        <v>0</v>
      </c>
      <c r="Y36" s="35">
        <f t="shared" si="1"/>
        <v>68057900</v>
      </c>
      <c r="Z36" s="36">
        <f>+IF(X36&lt;&gt;0,+(Y36/X36)*100,0)</f>
        <v>0</v>
      </c>
      <c r="AA36" s="33">
        <f>SUM(AA25:AA35)</f>
        <v>124600453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-15009730</v>
      </c>
      <c r="D38" s="46">
        <f>+D22-D36</f>
        <v>0</v>
      </c>
      <c r="E38" s="47">
        <f t="shared" si="2"/>
        <v>3620183</v>
      </c>
      <c r="F38" s="48">
        <f t="shared" si="2"/>
        <v>3620183</v>
      </c>
      <c r="G38" s="48">
        <f t="shared" si="2"/>
        <v>25114880</v>
      </c>
      <c r="H38" s="48">
        <f t="shared" si="2"/>
        <v>-7038730</v>
      </c>
      <c r="I38" s="48">
        <f t="shared" si="2"/>
        <v>-7558689</v>
      </c>
      <c r="J38" s="48">
        <f t="shared" si="2"/>
        <v>10517461</v>
      </c>
      <c r="K38" s="48">
        <f t="shared" si="2"/>
        <v>-5001116</v>
      </c>
      <c r="L38" s="48">
        <f t="shared" si="2"/>
        <v>-5512318</v>
      </c>
      <c r="M38" s="48">
        <f t="shared" si="2"/>
        <v>11326227</v>
      </c>
      <c r="N38" s="48">
        <f t="shared" si="2"/>
        <v>812793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11330254</v>
      </c>
      <c r="X38" s="48">
        <f>IF(F22=F36,0,X22-X36)</f>
        <v>0</v>
      </c>
      <c r="Y38" s="48">
        <f t="shared" si="2"/>
        <v>11330254</v>
      </c>
      <c r="Z38" s="49">
        <f>+IF(X38&lt;&gt;0,+(Y38/X38)*100,0)</f>
        <v>0</v>
      </c>
      <c r="AA38" s="46">
        <f>+AA22-AA36</f>
        <v>3620183</v>
      </c>
    </row>
    <row r="39" spans="1:27" ht="13.5">
      <c r="A39" s="23" t="s">
        <v>64</v>
      </c>
      <c r="B39" s="29"/>
      <c r="C39" s="6">
        <v>32278000</v>
      </c>
      <c r="D39" s="6">
        <v>0</v>
      </c>
      <c r="E39" s="7">
        <v>32749000</v>
      </c>
      <c r="F39" s="8">
        <v>32749000</v>
      </c>
      <c r="G39" s="8">
        <v>0</v>
      </c>
      <c r="H39" s="8">
        <v>0</v>
      </c>
      <c r="I39" s="8">
        <v>0</v>
      </c>
      <c r="J39" s="8">
        <v>0</v>
      </c>
      <c r="K39" s="8">
        <v>13355238</v>
      </c>
      <c r="L39" s="8">
        <v>7004844</v>
      </c>
      <c r="M39" s="8">
        <v>10597558</v>
      </c>
      <c r="N39" s="8">
        <v>30957640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30957640</v>
      </c>
      <c r="X39" s="8"/>
      <c r="Y39" s="8">
        <v>30957640</v>
      </c>
      <c r="Z39" s="2">
        <v>0</v>
      </c>
      <c r="AA39" s="6">
        <v>32749000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17268270</v>
      </c>
      <c r="D42" s="55">
        <f>SUM(D38:D41)</f>
        <v>0</v>
      </c>
      <c r="E42" s="56">
        <f t="shared" si="3"/>
        <v>36369183</v>
      </c>
      <c r="F42" s="57">
        <f t="shared" si="3"/>
        <v>36369183</v>
      </c>
      <c r="G42" s="57">
        <f t="shared" si="3"/>
        <v>25114880</v>
      </c>
      <c r="H42" s="57">
        <f t="shared" si="3"/>
        <v>-7038730</v>
      </c>
      <c r="I42" s="57">
        <f t="shared" si="3"/>
        <v>-7558689</v>
      </c>
      <c r="J42" s="57">
        <f t="shared" si="3"/>
        <v>10517461</v>
      </c>
      <c r="K42" s="57">
        <f t="shared" si="3"/>
        <v>8354122</v>
      </c>
      <c r="L42" s="57">
        <f t="shared" si="3"/>
        <v>1492526</v>
      </c>
      <c r="M42" s="57">
        <f t="shared" si="3"/>
        <v>21923785</v>
      </c>
      <c r="N42" s="57">
        <f t="shared" si="3"/>
        <v>31770433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42287894</v>
      </c>
      <c r="X42" s="57">
        <f t="shared" si="3"/>
        <v>0</v>
      </c>
      <c r="Y42" s="57">
        <f t="shared" si="3"/>
        <v>42287894</v>
      </c>
      <c r="Z42" s="58">
        <f>+IF(X42&lt;&gt;0,+(Y42/X42)*100,0)</f>
        <v>0</v>
      </c>
      <c r="AA42" s="55">
        <f>SUM(AA38:AA41)</f>
        <v>36369183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17268270</v>
      </c>
      <c r="D44" s="63">
        <f>+D42-D43</f>
        <v>0</v>
      </c>
      <c r="E44" s="64">
        <f t="shared" si="4"/>
        <v>36369183</v>
      </c>
      <c r="F44" s="65">
        <f t="shared" si="4"/>
        <v>36369183</v>
      </c>
      <c r="G44" s="65">
        <f t="shared" si="4"/>
        <v>25114880</v>
      </c>
      <c r="H44" s="65">
        <f t="shared" si="4"/>
        <v>-7038730</v>
      </c>
      <c r="I44" s="65">
        <f t="shared" si="4"/>
        <v>-7558689</v>
      </c>
      <c r="J44" s="65">
        <f t="shared" si="4"/>
        <v>10517461</v>
      </c>
      <c r="K44" s="65">
        <f t="shared" si="4"/>
        <v>8354122</v>
      </c>
      <c r="L44" s="65">
        <f t="shared" si="4"/>
        <v>1492526</v>
      </c>
      <c r="M44" s="65">
        <f t="shared" si="4"/>
        <v>21923785</v>
      </c>
      <c r="N44" s="65">
        <f t="shared" si="4"/>
        <v>31770433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42287894</v>
      </c>
      <c r="X44" s="65">
        <f t="shared" si="4"/>
        <v>0</v>
      </c>
      <c r="Y44" s="65">
        <f t="shared" si="4"/>
        <v>42287894</v>
      </c>
      <c r="Z44" s="66">
        <f>+IF(X44&lt;&gt;0,+(Y44/X44)*100,0)</f>
        <v>0</v>
      </c>
      <c r="AA44" s="63">
        <f>+AA42-AA43</f>
        <v>36369183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17268270</v>
      </c>
      <c r="D46" s="55">
        <f>SUM(D44:D45)</f>
        <v>0</v>
      </c>
      <c r="E46" s="56">
        <f t="shared" si="5"/>
        <v>36369183</v>
      </c>
      <c r="F46" s="57">
        <f t="shared" si="5"/>
        <v>36369183</v>
      </c>
      <c r="G46" s="57">
        <f t="shared" si="5"/>
        <v>25114880</v>
      </c>
      <c r="H46" s="57">
        <f t="shared" si="5"/>
        <v>-7038730</v>
      </c>
      <c r="I46" s="57">
        <f t="shared" si="5"/>
        <v>-7558689</v>
      </c>
      <c r="J46" s="57">
        <f t="shared" si="5"/>
        <v>10517461</v>
      </c>
      <c r="K46" s="57">
        <f t="shared" si="5"/>
        <v>8354122</v>
      </c>
      <c r="L46" s="57">
        <f t="shared" si="5"/>
        <v>1492526</v>
      </c>
      <c r="M46" s="57">
        <f t="shared" si="5"/>
        <v>21923785</v>
      </c>
      <c r="N46" s="57">
        <f t="shared" si="5"/>
        <v>31770433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42287894</v>
      </c>
      <c r="X46" s="57">
        <f t="shared" si="5"/>
        <v>0</v>
      </c>
      <c r="Y46" s="57">
        <f t="shared" si="5"/>
        <v>42287894</v>
      </c>
      <c r="Z46" s="58">
        <f>+IF(X46&lt;&gt;0,+(Y46/X46)*100,0)</f>
        <v>0</v>
      </c>
      <c r="AA46" s="55">
        <f>SUM(AA44:AA45)</f>
        <v>36369183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17268270</v>
      </c>
      <c r="D48" s="71">
        <f>SUM(D46:D47)</f>
        <v>0</v>
      </c>
      <c r="E48" s="72">
        <f t="shared" si="6"/>
        <v>36369183</v>
      </c>
      <c r="F48" s="73">
        <f t="shared" si="6"/>
        <v>36369183</v>
      </c>
      <c r="G48" s="73">
        <f t="shared" si="6"/>
        <v>25114880</v>
      </c>
      <c r="H48" s="74">
        <f t="shared" si="6"/>
        <v>-7038730</v>
      </c>
      <c r="I48" s="74">
        <f t="shared" si="6"/>
        <v>-7558689</v>
      </c>
      <c r="J48" s="74">
        <f t="shared" si="6"/>
        <v>10517461</v>
      </c>
      <c r="K48" s="74">
        <f t="shared" si="6"/>
        <v>8354122</v>
      </c>
      <c r="L48" s="74">
        <f t="shared" si="6"/>
        <v>1492526</v>
      </c>
      <c r="M48" s="73">
        <f t="shared" si="6"/>
        <v>21923785</v>
      </c>
      <c r="N48" s="73">
        <f t="shared" si="6"/>
        <v>31770433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42287894</v>
      </c>
      <c r="X48" s="74">
        <f t="shared" si="6"/>
        <v>0</v>
      </c>
      <c r="Y48" s="74">
        <f t="shared" si="6"/>
        <v>42287894</v>
      </c>
      <c r="Z48" s="75">
        <f>+IF(X48&lt;&gt;0,+(Y48/X48)*100,0)</f>
        <v>0</v>
      </c>
      <c r="AA48" s="76">
        <f>SUM(AA46:AA47)</f>
        <v>36369183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17423674</v>
      </c>
      <c r="D5" s="6">
        <v>0</v>
      </c>
      <c r="E5" s="7">
        <v>21002061</v>
      </c>
      <c r="F5" s="8">
        <v>21002061</v>
      </c>
      <c r="G5" s="8">
        <v>-15555050</v>
      </c>
      <c r="H5" s="8">
        <v>762957</v>
      </c>
      <c r="I5" s="8">
        <v>762957</v>
      </c>
      <c r="J5" s="8">
        <v>-14029136</v>
      </c>
      <c r="K5" s="8">
        <v>771282</v>
      </c>
      <c r="L5" s="8">
        <v>769604</v>
      </c>
      <c r="M5" s="8">
        <v>663358</v>
      </c>
      <c r="N5" s="8">
        <v>2204244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-11824892</v>
      </c>
      <c r="X5" s="8">
        <v>10408500</v>
      </c>
      <c r="Y5" s="8">
        <v>-22233392</v>
      </c>
      <c r="Z5" s="2">
        <v>-213.61</v>
      </c>
      <c r="AA5" s="6">
        <v>21002061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742</v>
      </c>
      <c r="J6" s="8">
        <v>742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742</v>
      </c>
      <c r="X6" s="8"/>
      <c r="Y6" s="8">
        <v>742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9901999</v>
      </c>
      <c r="D7" s="6">
        <v>0</v>
      </c>
      <c r="E7" s="7">
        <v>14987000</v>
      </c>
      <c r="F7" s="8">
        <v>14987000</v>
      </c>
      <c r="G7" s="8">
        <v>-64190</v>
      </c>
      <c r="H7" s="8">
        <v>48488</v>
      </c>
      <c r="I7" s="8">
        <v>16999</v>
      </c>
      <c r="J7" s="8">
        <v>1297</v>
      </c>
      <c r="K7" s="8">
        <v>36111</v>
      </c>
      <c r="L7" s="8">
        <v>34389</v>
      </c>
      <c r="M7" s="8">
        <v>29363</v>
      </c>
      <c r="N7" s="8">
        <v>99863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101160</v>
      </c>
      <c r="X7" s="8">
        <v>7493502</v>
      </c>
      <c r="Y7" s="8">
        <v>-7392342</v>
      </c>
      <c r="Z7" s="2">
        <v>-98.65</v>
      </c>
      <c r="AA7" s="6">
        <v>14987000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772818</v>
      </c>
      <c r="D10" s="6">
        <v>0</v>
      </c>
      <c r="E10" s="7">
        <v>739000</v>
      </c>
      <c r="F10" s="26">
        <v>739000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739000</v>
      </c>
      <c r="Y10" s="26">
        <v>-739000</v>
      </c>
      <c r="Z10" s="27">
        <v>-100</v>
      </c>
      <c r="AA10" s="28">
        <v>739000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-939099</v>
      </c>
      <c r="H11" s="8">
        <v>1147241</v>
      </c>
      <c r="I11" s="8">
        <v>1199606</v>
      </c>
      <c r="J11" s="8">
        <v>1407748</v>
      </c>
      <c r="K11" s="8">
        <v>1000148</v>
      </c>
      <c r="L11" s="8">
        <v>1090092</v>
      </c>
      <c r="M11" s="8">
        <v>974294</v>
      </c>
      <c r="N11" s="8">
        <v>3064534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4472282</v>
      </c>
      <c r="X11" s="8"/>
      <c r="Y11" s="8">
        <v>4472282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1006092</v>
      </c>
      <c r="D12" s="6">
        <v>0</v>
      </c>
      <c r="E12" s="7">
        <v>906000</v>
      </c>
      <c r="F12" s="8">
        <v>906000</v>
      </c>
      <c r="G12" s="8">
        <v>-14838</v>
      </c>
      <c r="H12" s="8">
        <v>101405</v>
      </c>
      <c r="I12" s="8">
        <v>100000</v>
      </c>
      <c r="J12" s="8">
        <v>186567</v>
      </c>
      <c r="K12" s="8">
        <v>95409</v>
      </c>
      <c r="L12" s="8">
        <v>100805</v>
      </c>
      <c r="M12" s="8">
        <v>95690</v>
      </c>
      <c r="N12" s="8">
        <v>291904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478471</v>
      </c>
      <c r="X12" s="8">
        <v>453000</v>
      </c>
      <c r="Y12" s="8">
        <v>25471</v>
      </c>
      <c r="Z12" s="2">
        <v>5.62</v>
      </c>
      <c r="AA12" s="6">
        <v>906000</v>
      </c>
    </row>
    <row r="13" spans="1:27" ht="13.5">
      <c r="A13" s="23" t="s">
        <v>40</v>
      </c>
      <c r="B13" s="29"/>
      <c r="C13" s="6">
        <v>832226</v>
      </c>
      <c r="D13" s="6">
        <v>0</v>
      </c>
      <c r="E13" s="7">
        <v>900000</v>
      </c>
      <c r="F13" s="8">
        <v>900000</v>
      </c>
      <c r="G13" s="8">
        <v>0</v>
      </c>
      <c r="H13" s="8">
        <v>154278</v>
      </c>
      <c r="I13" s="8">
        <v>0</v>
      </c>
      <c r="J13" s="8">
        <v>154278</v>
      </c>
      <c r="K13" s="8">
        <v>101121</v>
      </c>
      <c r="L13" s="8">
        <v>98146</v>
      </c>
      <c r="M13" s="8">
        <v>65724</v>
      </c>
      <c r="N13" s="8">
        <v>264991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419269</v>
      </c>
      <c r="X13" s="8">
        <v>450000</v>
      </c>
      <c r="Y13" s="8">
        <v>-30731</v>
      </c>
      <c r="Z13" s="2">
        <v>-6.83</v>
      </c>
      <c r="AA13" s="6">
        <v>900000</v>
      </c>
    </row>
    <row r="14" spans="1:27" ht="13.5">
      <c r="A14" s="23" t="s">
        <v>41</v>
      </c>
      <c r="B14" s="29"/>
      <c r="C14" s="6">
        <v>1355203</v>
      </c>
      <c r="D14" s="6">
        <v>0</v>
      </c>
      <c r="E14" s="7">
        <v>1300000</v>
      </c>
      <c r="F14" s="8">
        <v>1300000</v>
      </c>
      <c r="G14" s="8">
        <v>-297007</v>
      </c>
      <c r="H14" s="8">
        <v>121546</v>
      </c>
      <c r="I14" s="8">
        <v>296696</v>
      </c>
      <c r="J14" s="8">
        <v>121235</v>
      </c>
      <c r="K14" s="8">
        <v>122111</v>
      </c>
      <c r="L14" s="8">
        <v>119866</v>
      </c>
      <c r="M14" s="8">
        <v>128837</v>
      </c>
      <c r="N14" s="8">
        <v>370814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492049</v>
      </c>
      <c r="X14" s="8">
        <v>649998</v>
      </c>
      <c r="Y14" s="8">
        <v>-157949</v>
      </c>
      <c r="Z14" s="2">
        <v>-24.3</v>
      </c>
      <c r="AA14" s="6">
        <v>1300000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78354</v>
      </c>
      <c r="F16" s="8">
        <v>78354</v>
      </c>
      <c r="G16" s="8">
        <v>0</v>
      </c>
      <c r="H16" s="8">
        <v>2200</v>
      </c>
      <c r="I16" s="8">
        <v>115</v>
      </c>
      <c r="J16" s="8">
        <v>2315</v>
      </c>
      <c r="K16" s="8">
        <v>4772</v>
      </c>
      <c r="L16" s="8">
        <v>0</v>
      </c>
      <c r="M16" s="8">
        <v>930</v>
      </c>
      <c r="N16" s="8">
        <v>5702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8017</v>
      </c>
      <c r="X16" s="8">
        <v>39000</v>
      </c>
      <c r="Y16" s="8">
        <v>-30983</v>
      </c>
      <c r="Z16" s="2">
        <v>-79.44</v>
      </c>
      <c r="AA16" s="6">
        <v>78354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3585</v>
      </c>
      <c r="F17" s="8">
        <v>3585</v>
      </c>
      <c r="G17" s="8">
        <v>-716</v>
      </c>
      <c r="H17" s="8">
        <v>623</v>
      </c>
      <c r="I17" s="8">
        <v>12091</v>
      </c>
      <c r="J17" s="8">
        <v>11998</v>
      </c>
      <c r="K17" s="8">
        <v>1557</v>
      </c>
      <c r="L17" s="8">
        <v>1139</v>
      </c>
      <c r="M17" s="8">
        <v>28932623</v>
      </c>
      <c r="N17" s="8">
        <v>28935319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28947317</v>
      </c>
      <c r="X17" s="8">
        <v>1998</v>
      </c>
      <c r="Y17" s="8">
        <v>28945319</v>
      </c>
      <c r="Z17" s="2">
        <v>1448714.66</v>
      </c>
      <c r="AA17" s="6">
        <v>3585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89647177</v>
      </c>
      <c r="D19" s="6">
        <v>0</v>
      </c>
      <c r="E19" s="7">
        <v>96395000</v>
      </c>
      <c r="F19" s="8">
        <v>96395000</v>
      </c>
      <c r="G19" s="8">
        <v>-1096</v>
      </c>
      <c r="H19" s="8">
        <v>0</v>
      </c>
      <c r="I19" s="8">
        <v>3000</v>
      </c>
      <c r="J19" s="8">
        <v>1904</v>
      </c>
      <c r="K19" s="8">
        <v>190328</v>
      </c>
      <c r="L19" s="8">
        <v>22695</v>
      </c>
      <c r="M19" s="8">
        <v>2300</v>
      </c>
      <c r="N19" s="8">
        <v>215323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217227</v>
      </c>
      <c r="X19" s="8">
        <v>65000000</v>
      </c>
      <c r="Y19" s="8">
        <v>-64782773</v>
      </c>
      <c r="Z19" s="2">
        <v>-99.67</v>
      </c>
      <c r="AA19" s="6">
        <v>96395000</v>
      </c>
    </row>
    <row r="20" spans="1:27" ht="13.5">
      <c r="A20" s="23" t="s">
        <v>47</v>
      </c>
      <c r="B20" s="29"/>
      <c r="C20" s="6">
        <v>1105919</v>
      </c>
      <c r="D20" s="6">
        <v>0</v>
      </c>
      <c r="E20" s="7">
        <v>344000</v>
      </c>
      <c r="F20" s="26">
        <v>344000</v>
      </c>
      <c r="G20" s="26">
        <v>-854881</v>
      </c>
      <c r="H20" s="26">
        <v>737752</v>
      </c>
      <c r="I20" s="26">
        <v>525264</v>
      </c>
      <c r="J20" s="26">
        <v>408135</v>
      </c>
      <c r="K20" s="26">
        <v>22090</v>
      </c>
      <c r="L20" s="26">
        <v>869119</v>
      </c>
      <c r="M20" s="26">
        <v>2339513</v>
      </c>
      <c r="N20" s="26">
        <v>3230722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3638857</v>
      </c>
      <c r="X20" s="26">
        <v>202500</v>
      </c>
      <c r="Y20" s="26">
        <v>3436357</v>
      </c>
      <c r="Z20" s="27">
        <v>1696.97</v>
      </c>
      <c r="AA20" s="28">
        <v>344000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122045108</v>
      </c>
      <c r="D22" s="33">
        <f>SUM(D5:D21)</f>
        <v>0</v>
      </c>
      <c r="E22" s="34">
        <f t="shared" si="0"/>
        <v>136655000</v>
      </c>
      <c r="F22" s="35">
        <f t="shared" si="0"/>
        <v>136655000</v>
      </c>
      <c r="G22" s="35">
        <f t="shared" si="0"/>
        <v>-17726877</v>
      </c>
      <c r="H22" s="35">
        <f t="shared" si="0"/>
        <v>3076490</v>
      </c>
      <c r="I22" s="35">
        <f t="shared" si="0"/>
        <v>2917470</v>
      </c>
      <c r="J22" s="35">
        <f t="shared" si="0"/>
        <v>-11732917</v>
      </c>
      <c r="K22" s="35">
        <f t="shared" si="0"/>
        <v>2344929</v>
      </c>
      <c r="L22" s="35">
        <f t="shared" si="0"/>
        <v>3105855</v>
      </c>
      <c r="M22" s="35">
        <f t="shared" si="0"/>
        <v>33232632</v>
      </c>
      <c r="N22" s="35">
        <f t="shared" si="0"/>
        <v>38683416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26950499</v>
      </c>
      <c r="X22" s="35">
        <f t="shared" si="0"/>
        <v>85437498</v>
      </c>
      <c r="Y22" s="35">
        <f t="shared" si="0"/>
        <v>-58486999</v>
      </c>
      <c r="Z22" s="36">
        <f>+IF(X22&lt;&gt;0,+(Y22/X22)*100,0)</f>
        <v>-68.45588923964043</v>
      </c>
      <c r="AA22" s="33">
        <f>SUM(AA5:AA21)</f>
        <v>136655000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44815408</v>
      </c>
      <c r="D25" s="6">
        <v>0</v>
      </c>
      <c r="E25" s="7">
        <v>43052000</v>
      </c>
      <c r="F25" s="8">
        <v>43052000</v>
      </c>
      <c r="G25" s="8">
        <v>0</v>
      </c>
      <c r="H25" s="8">
        <v>4228339</v>
      </c>
      <c r="I25" s="8">
        <v>3790666</v>
      </c>
      <c r="J25" s="8">
        <v>8019005</v>
      </c>
      <c r="K25" s="8">
        <v>3839611</v>
      </c>
      <c r="L25" s="8">
        <v>5701364</v>
      </c>
      <c r="M25" s="8">
        <v>3950956</v>
      </c>
      <c r="N25" s="8">
        <v>13491931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21510936</v>
      </c>
      <c r="X25" s="8">
        <v>21231498</v>
      </c>
      <c r="Y25" s="8">
        <v>279438</v>
      </c>
      <c r="Z25" s="2">
        <v>1.32</v>
      </c>
      <c r="AA25" s="6">
        <v>43052000</v>
      </c>
    </row>
    <row r="26" spans="1:27" ht="13.5">
      <c r="A26" s="25" t="s">
        <v>52</v>
      </c>
      <c r="B26" s="24"/>
      <c r="C26" s="6">
        <v>10885128</v>
      </c>
      <c r="D26" s="6">
        <v>0</v>
      </c>
      <c r="E26" s="7">
        <v>10199000</v>
      </c>
      <c r="F26" s="8">
        <v>10199000</v>
      </c>
      <c r="G26" s="8">
        <v>0</v>
      </c>
      <c r="H26" s="8">
        <v>762152</v>
      </c>
      <c r="I26" s="8">
        <v>755414</v>
      </c>
      <c r="J26" s="8">
        <v>1517566</v>
      </c>
      <c r="K26" s="8">
        <v>755414</v>
      </c>
      <c r="L26" s="8">
        <v>755414</v>
      </c>
      <c r="M26" s="8">
        <v>755414</v>
      </c>
      <c r="N26" s="8">
        <v>2266242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3783808</v>
      </c>
      <c r="X26" s="8">
        <v>5099496</v>
      </c>
      <c r="Y26" s="8">
        <v>-1315688</v>
      </c>
      <c r="Z26" s="2">
        <v>-25.8</v>
      </c>
      <c r="AA26" s="6">
        <v>10199000</v>
      </c>
    </row>
    <row r="27" spans="1:27" ht="13.5">
      <c r="A27" s="25" t="s">
        <v>53</v>
      </c>
      <c r="B27" s="24"/>
      <c r="C27" s="6">
        <v>5627845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2250000</v>
      </c>
      <c r="Y27" s="8">
        <v>-2250000</v>
      </c>
      <c r="Z27" s="2">
        <v>-100</v>
      </c>
      <c r="AA27" s="6">
        <v>3500000</v>
      </c>
    </row>
    <row r="28" spans="1:27" ht="13.5">
      <c r="A28" s="25" t="s">
        <v>54</v>
      </c>
      <c r="B28" s="24"/>
      <c r="C28" s="6">
        <v>13026240</v>
      </c>
      <c r="D28" s="6">
        <v>0</v>
      </c>
      <c r="E28" s="7">
        <v>13000000</v>
      </c>
      <c r="F28" s="8">
        <v>13000000</v>
      </c>
      <c r="G28" s="8">
        <v>0</v>
      </c>
      <c r="H28" s="8">
        <v>3026239</v>
      </c>
      <c r="I28" s="8">
        <v>13000</v>
      </c>
      <c r="J28" s="8">
        <v>3039239</v>
      </c>
      <c r="K28" s="8">
        <v>2389047</v>
      </c>
      <c r="L28" s="8">
        <v>0</v>
      </c>
      <c r="M28" s="8">
        <v>0</v>
      </c>
      <c r="N28" s="8">
        <v>2389047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5428286</v>
      </c>
      <c r="X28" s="8">
        <v>4999998</v>
      </c>
      <c r="Y28" s="8">
        <v>428288</v>
      </c>
      <c r="Z28" s="2">
        <v>8.57</v>
      </c>
      <c r="AA28" s="6">
        <v>13000000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-79276</v>
      </c>
      <c r="I29" s="8">
        <v>5449</v>
      </c>
      <c r="J29" s="8">
        <v>-73827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-73827</v>
      </c>
      <c r="X29" s="8"/>
      <c r="Y29" s="8">
        <v>-73827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11075818</v>
      </c>
      <c r="D30" s="6">
        <v>0</v>
      </c>
      <c r="E30" s="7">
        <v>12000000</v>
      </c>
      <c r="F30" s="8">
        <v>12000000</v>
      </c>
      <c r="G30" s="8">
        <v>0</v>
      </c>
      <c r="H30" s="8">
        <v>0</v>
      </c>
      <c r="I30" s="8">
        <v>1288755</v>
      </c>
      <c r="J30" s="8">
        <v>1288755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1288755</v>
      </c>
      <c r="X30" s="8">
        <v>6000000</v>
      </c>
      <c r="Y30" s="8">
        <v>-4711245</v>
      </c>
      <c r="Z30" s="2">
        <v>-78.52</v>
      </c>
      <c r="AA30" s="6">
        <v>12000000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8500000</v>
      </c>
      <c r="F31" s="8">
        <v>8500000</v>
      </c>
      <c r="G31" s="8">
        <v>0</v>
      </c>
      <c r="H31" s="8">
        <v>0</v>
      </c>
      <c r="I31" s="8">
        <v>0</v>
      </c>
      <c r="J31" s="8">
        <v>0</v>
      </c>
      <c r="K31" s="8">
        <v>350180</v>
      </c>
      <c r="L31" s="8">
        <v>247506</v>
      </c>
      <c r="M31" s="8">
        <v>27000</v>
      </c>
      <c r="N31" s="8">
        <v>624686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624686</v>
      </c>
      <c r="X31" s="8">
        <v>4249998</v>
      </c>
      <c r="Y31" s="8">
        <v>-3625312</v>
      </c>
      <c r="Z31" s="2">
        <v>-85.3</v>
      </c>
      <c r="AA31" s="6">
        <v>8500000</v>
      </c>
    </row>
    <row r="32" spans="1:27" ht="13.5">
      <c r="A32" s="25" t="s">
        <v>58</v>
      </c>
      <c r="B32" s="24"/>
      <c r="C32" s="6">
        <v>7130880</v>
      </c>
      <c r="D32" s="6">
        <v>0</v>
      </c>
      <c r="E32" s="7">
        <v>23056000</v>
      </c>
      <c r="F32" s="8">
        <v>23056000</v>
      </c>
      <c r="G32" s="8">
        <v>83049</v>
      </c>
      <c r="H32" s="8">
        <v>1931671</v>
      </c>
      <c r="I32" s="8">
        <v>3766449</v>
      </c>
      <c r="J32" s="8">
        <v>5781169</v>
      </c>
      <c r="K32" s="8">
        <v>1660768</v>
      </c>
      <c r="L32" s="8">
        <v>2175727</v>
      </c>
      <c r="M32" s="8">
        <v>4743472</v>
      </c>
      <c r="N32" s="8">
        <v>8579967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14361136</v>
      </c>
      <c r="X32" s="8">
        <v>11523000</v>
      </c>
      <c r="Y32" s="8">
        <v>2838136</v>
      </c>
      <c r="Z32" s="2">
        <v>24.63</v>
      </c>
      <c r="AA32" s="6">
        <v>23056000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1500000</v>
      </c>
      <c r="F33" s="8">
        <v>1500000</v>
      </c>
      <c r="G33" s="8">
        <v>0</v>
      </c>
      <c r="H33" s="8">
        <v>0</v>
      </c>
      <c r="I33" s="8">
        <v>220288</v>
      </c>
      <c r="J33" s="8">
        <v>220288</v>
      </c>
      <c r="K33" s="8">
        <v>73690</v>
      </c>
      <c r="L33" s="8">
        <v>0</v>
      </c>
      <c r="M33" s="8">
        <v>0</v>
      </c>
      <c r="N33" s="8">
        <v>73690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293978</v>
      </c>
      <c r="X33" s="8">
        <v>450000</v>
      </c>
      <c r="Y33" s="8">
        <v>-156022</v>
      </c>
      <c r="Z33" s="2">
        <v>-34.67</v>
      </c>
      <c r="AA33" s="6">
        <v>1500000</v>
      </c>
    </row>
    <row r="34" spans="1:27" ht="13.5">
      <c r="A34" s="25" t="s">
        <v>60</v>
      </c>
      <c r="B34" s="24"/>
      <c r="C34" s="6">
        <v>40576373</v>
      </c>
      <c r="D34" s="6">
        <v>0</v>
      </c>
      <c r="E34" s="7">
        <v>24579000</v>
      </c>
      <c r="F34" s="8">
        <v>24579000</v>
      </c>
      <c r="G34" s="8">
        <v>24000</v>
      </c>
      <c r="H34" s="8">
        <v>1631869</v>
      </c>
      <c r="I34" s="8">
        <v>1910216</v>
      </c>
      <c r="J34" s="8">
        <v>3566085</v>
      </c>
      <c r="K34" s="8">
        <v>926508</v>
      </c>
      <c r="L34" s="8">
        <v>1906562</v>
      </c>
      <c r="M34" s="8">
        <v>735181</v>
      </c>
      <c r="N34" s="8">
        <v>3568251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7134336</v>
      </c>
      <c r="X34" s="8">
        <v>12099498</v>
      </c>
      <c r="Y34" s="8">
        <v>-4965162</v>
      </c>
      <c r="Z34" s="2">
        <v>-41.04</v>
      </c>
      <c r="AA34" s="6">
        <v>24579000</v>
      </c>
    </row>
    <row r="35" spans="1:27" ht="13.5">
      <c r="A35" s="23" t="s">
        <v>61</v>
      </c>
      <c r="B35" s="29"/>
      <c r="C35" s="6">
        <v>1490621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134628313</v>
      </c>
      <c r="D36" s="33">
        <f>SUM(D25:D35)</f>
        <v>0</v>
      </c>
      <c r="E36" s="34">
        <f t="shared" si="1"/>
        <v>139386000</v>
      </c>
      <c r="F36" s="35">
        <f t="shared" si="1"/>
        <v>139386000</v>
      </c>
      <c r="G36" s="35">
        <f t="shared" si="1"/>
        <v>107049</v>
      </c>
      <c r="H36" s="35">
        <f t="shared" si="1"/>
        <v>11500994</v>
      </c>
      <c r="I36" s="35">
        <f t="shared" si="1"/>
        <v>11750237</v>
      </c>
      <c r="J36" s="35">
        <f t="shared" si="1"/>
        <v>23358280</v>
      </c>
      <c r="K36" s="35">
        <f t="shared" si="1"/>
        <v>9995218</v>
      </c>
      <c r="L36" s="35">
        <f t="shared" si="1"/>
        <v>10786573</v>
      </c>
      <c r="M36" s="35">
        <f t="shared" si="1"/>
        <v>10212023</v>
      </c>
      <c r="N36" s="35">
        <f t="shared" si="1"/>
        <v>30993814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54352094</v>
      </c>
      <c r="X36" s="35">
        <f t="shared" si="1"/>
        <v>67903488</v>
      </c>
      <c r="Y36" s="35">
        <f t="shared" si="1"/>
        <v>-13551394</v>
      </c>
      <c r="Z36" s="36">
        <f>+IF(X36&lt;&gt;0,+(Y36/X36)*100,0)</f>
        <v>-19.956845221264626</v>
      </c>
      <c r="AA36" s="33">
        <f>SUM(AA25:AA35)</f>
        <v>139386000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-12583205</v>
      </c>
      <c r="D38" s="46">
        <f>+D22-D36</f>
        <v>0</v>
      </c>
      <c r="E38" s="47">
        <f t="shared" si="2"/>
        <v>-2731000</v>
      </c>
      <c r="F38" s="48">
        <f t="shared" si="2"/>
        <v>-2731000</v>
      </c>
      <c r="G38" s="48">
        <f t="shared" si="2"/>
        <v>-17833926</v>
      </c>
      <c r="H38" s="48">
        <f t="shared" si="2"/>
        <v>-8424504</v>
      </c>
      <c r="I38" s="48">
        <f t="shared" si="2"/>
        <v>-8832767</v>
      </c>
      <c r="J38" s="48">
        <f t="shared" si="2"/>
        <v>-35091197</v>
      </c>
      <c r="K38" s="48">
        <f t="shared" si="2"/>
        <v>-7650289</v>
      </c>
      <c r="L38" s="48">
        <f t="shared" si="2"/>
        <v>-7680718</v>
      </c>
      <c r="M38" s="48">
        <f t="shared" si="2"/>
        <v>23020609</v>
      </c>
      <c r="N38" s="48">
        <f t="shared" si="2"/>
        <v>7689602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-27401595</v>
      </c>
      <c r="X38" s="48">
        <f>IF(F22=F36,0,X22-X36)</f>
        <v>17534010</v>
      </c>
      <c r="Y38" s="48">
        <f t="shared" si="2"/>
        <v>-44935605</v>
      </c>
      <c r="Z38" s="49">
        <f>+IF(X38&lt;&gt;0,+(Y38/X38)*100,0)</f>
        <v>-256.27683000066725</v>
      </c>
      <c r="AA38" s="46">
        <f>+AA22-AA36</f>
        <v>-2731000</v>
      </c>
    </row>
    <row r="39" spans="1:27" ht="13.5">
      <c r="A39" s="23" t="s">
        <v>64</v>
      </c>
      <c r="B39" s="29"/>
      <c r="C39" s="6">
        <v>23170000</v>
      </c>
      <c r="D39" s="6">
        <v>0</v>
      </c>
      <c r="E39" s="7">
        <v>49945000</v>
      </c>
      <c r="F39" s="8">
        <v>49945000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50000000</v>
      </c>
      <c r="Y39" s="8">
        <v>-50000000</v>
      </c>
      <c r="Z39" s="2">
        <v>-100</v>
      </c>
      <c r="AA39" s="6">
        <v>49945000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219146</v>
      </c>
      <c r="H41" s="51">
        <v>253682</v>
      </c>
      <c r="I41" s="51">
        <v>247956</v>
      </c>
      <c r="J41" s="8">
        <v>720784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720784</v>
      </c>
      <c r="X41" s="8"/>
      <c r="Y41" s="51">
        <v>720784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10586795</v>
      </c>
      <c r="D42" s="55">
        <f>SUM(D38:D41)</f>
        <v>0</v>
      </c>
      <c r="E42" s="56">
        <f t="shared" si="3"/>
        <v>47214000</v>
      </c>
      <c r="F42" s="57">
        <f t="shared" si="3"/>
        <v>47214000</v>
      </c>
      <c r="G42" s="57">
        <f t="shared" si="3"/>
        <v>-17614780</v>
      </c>
      <c r="H42" s="57">
        <f t="shared" si="3"/>
        <v>-8170822</v>
      </c>
      <c r="I42" s="57">
        <f t="shared" si="3"/>
        <v>-8584811</v>
      </c>
      <c r="J42" s="57">
        <f t="shared" si="3"/>
        <v>-34370413</v>
      </c>
      <c r="K42" s="57">
        <f t="shared" si="3"/>
        <v>-7650289</v>
      </c>
      <c r="L42" s="57">
        <f t="shared" si="3"/>
        <v>-7680718</v>
      </c>
      <c r="M42" s="57">
        <f t="shared" si="3"/>
        <v>23020609</v>
      </c>
      <c r="N42" s="57">
        <f t="shared" si="3"/>
        <v>7689602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-26680811</v>
      </c>
      <c r="X42" s="57">
        <f t="shared" si="3"/>
        <v>67534010</v>
      </c>
      <c r="Y42" s="57">
        <f t="shared" si="3"/>
        <v>-94214821</v>
      </c>
      <c r="Z42" s="58">
        <f>+IF(X42&lt;&gt;0,+(Y42/X42)*100,0)</f>
        <v>-139.50722162063235</v>
      </c>
      <c r="AA42" s="55">
        <f>SUM(AA38:AA41)</f>
        <v>47214000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10586795</v>
      </c>
      <c r="D44" s="63">
        <f>+D42-D43</f>
        <v>0</v>
      </c>
      <c r="E44" s="64">
        <f t="shared" si="4"/>
        <v>47214000</v>
      </c>
      <c r="F44" s="65">
        <f t="shared" si="4"/>
        <v>47214000</v>
      </c>
      <c r="G44" s="65">
        <f t="shared" si="4"/>
        <v>-17614780</v>
      </c>
      <c r="H44" s="65">
        <f t="shared" si="4"/>
        <v>-8170822</v>
      </c>
      <c r="I44" s="65">
        <f t="shared" si="4"/>
        <v>-8584811</v>
      </c>
      <c r="J44" s="65">
        <f t="shared" si="4"/>
        <v>-34370413</v>
      </c>
      <c r="K44" s="65">
        <f t="shared" si="4"/>
        <v>-7650289</v>
      </c>
      <c r="L44" s="65">
        <f t="shared" si="4"/>
        <v>-7680718</v>
      </c>
      <c r="M44" s="65">
        <f t="shared" si="4"/>
        <v>23020609</v>
      </c>
      <c r="N44" s="65">
        <f t="shared" si="4"/>
        <v>7689602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-26680811</v>
      </c>
      <c r="X44" s="65">
        <f t="shared" si="4"/>
        <v>67534010</v>
      </c>
      <c r="Y44" s="65">
        <f t="shared" si="4"/>
        <v>-94214821</v>
      </c>
      <c r="Z44" s="66">
        <f>+IF(X44&lt;&gt;0,+(Y44/X44)*100,0)</f>
        <v>-139.50722162063235</v>
      </c>
      <c r="AA44" s="63">
        <f>+AA42-AA43</f>
        <v>47214000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10586795</v>
      </c>
      <c r="D46" s="55">
        <f>SUM(D44:D45)</f>
        <v>0</v>
      </c>
      <c r="E46" s="56">
        <f t="shared" si="5"/>
        <v>47214000</v>
      </c>
      <c r="F46" s="57">
        <f t="shared" si="5"/>
        <v>47214000</v>
      </c>
      <c r="G46" s="57">
        <f t="shared" si="5"/>
        <v>-17614780</v>
      </c>
      <c r="H46" s="57">
        <f t="shared" si="5"/>
        <v>-8170822</v>
      </c>
      <c r="I46" s="57">
        <f t="shared" si="5"/>
        <v>-8584811</v>
      </c>
      <c r="J46" s="57">
        <f t="shared" si="5"/>
        <v>-34370413</v>
      </c>
      <c r="K46" s="57">
        <f t="shared" si="5"/>
        <v>-7650289</v>
      </c>
      <c r="L46" s="57">
        <f t="shared" si="5"/>
        <v>-7680718</v>
      </c>
      <c r="M46" s="57">
        <f t="shared" si="5"/>
        <v>23020609</v>
      </c>
      <c r="N46" s="57">
        <f t="shared" si="5"/>
        <v>7689602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-26680811</v>
      </c>
      <c r="X46" s="57">
        <f t="shared" si="5"/>
        <v>67534010</v>
      </c>
      <c r="Y46" s="57">
        <f t="shared" si="5"/>
        <v>-94214821</v>
      </c>
      <c r="Z46" s="58">
        <f>+IF(X46&lt;&gt;0,+(Y46/X46)*100,0)</f>
        <v>-139.50722162063235</v>
      </c>
      <c r="AA46" s="55">
        <f>SUM(AA44:AA45)</f>
        <v>47214000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10586795</v>
      </c>
      <c r="D48" s="71">
        <f>SUM(D46:D47)</f>
        <v>0</v>
      </c>
      <c r="E48" s="72">
        <f t="shared" si="6"/>
        <v>47214000</v>
      </c>
      <c r="F48" s="73">
        <f t="shared" si="6"/>
        <v>47214000</v>
      </c>
      <c r="G48" s="73">
        <f t="shared" si="6"/>
        <v>-17614780</v>
      </c>
      <c r="H48" s="74">
        <f t="shared" si="6"/>
        <v>-8170822</v>
      </c>
      <c r="I48" s="74">
        <f t="shared" si="6"/>
        <v>-8584811</v>
      </c>
      <c r="J48" s="74">
        <f t="shared" si="6"/>
        <v>-34370413</v>
      </c>
      <c r="K48" s="74">
        <f t="shared" si="6"/>
        <v>-7650289</v>
      </c>
      <c r="L48" s="74">
        <f t="shared" si="6"/>
        <v>-7680718</v>
      </c>
      <c r="M48" s="73">
        <f t="shared" si="6"/>
        <v>23020609</v>
      </c>
      <c r="N48" s="73">
        <f t="shared" si="6"/>
        <v>7689602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-26680811</v>
      </c>
      <c r="X48" s="74">
        <f t="shared" si="6"/>
        <v>67534010</v>
      </c>
      <c r="Y48" s="74">
        <f t="shared" si="6"/>
        <v>-94214821</v>
      </c>
      <c r="Z48" s="75">
        <f>+IF(X48&lt;&gt;0,+(Y48/X48)*100,0)</f>
        <v>-139.50722162063235</v>
      </c>
      <c r="AA48" s="76">
        <f>SUM(AA46:AA47)</f>
        <v>47214000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48893321</v>
      </c>
      <c r="D8" s="6">
        <v>0</v>
      </c>
      <c r="E8" s="7">
        <v>48337150</v>
      </c>
      <c r="F8" s="8">
        <v>48337150</v>
      </c>
      <c r="G8" s="8">
        <v>5362936</v>
      </c>
      <c r="H8" s="8">
        <v>5196365</v>
      </c>
      <c r="I8" s="8">
        <v>3468399</v>
      </c>
      <c r="J8" s="8">
        <v>14027700</v>
      </c>
      <c r="K8" s="8">
        <v>3711279</v>
      </c>
      <c r="L8" s="8">
        <v>4870332</v>
      </c>
      <c r="M8" s="8">
        <v>2894518</v>
      </c>
      <c r="N8" s="8">
        <v>11476129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25503829</v>
      </c>
      <c r="X8" s="8">
        <v>24168576</v>
      </c>
      <c r="Y8" s="8">
        <v>1335253</v>
      </c>
      <c r="Z8" s="2">
        <v>5.52</v>
      </c>
      <c r="AA8" s="6">
        <v>48337150</v>
      </c>
    </row>
    <row r="9" spans="1:27" ht="13.5">
      <c r="A9" s="25" t="s">
        <v>36</v>
      </c>
      <c r="B9" s="24"/>
      <c r="C9" s="6">
        <v>7939034</v>
      </c>
      <c r="D9" s="6">
        <v>0</v>
      </c>
      <c r="E9" s="7">
        <v>8357040</v>
      </c>
      <c r="F9" s="8">
        <v>8357040</v>
      </c>
      <c r="G9" s="8">
        <v>629620</v>
      </c>
      <c r="H9" s="8">
        <v>637765</v>
      </c>
      <c r="I9" s="8">
        <v>615292</v>
      </c>
      <c r="J9" s="8">
        <v>1882677</v>
      </c>
      <c r="K9" s="8">
        <v>615032</v>
      </c>
      <c r="L9" s="8">
        <v>564772</v>
      </c>
      <c r="M9" s="8">
        <v>646189</v>
      </c>
      <c r="N9" s="8">
        <v>1825993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3708670</v>
      </c>
      <c r="X9" s="8">
        <v>4178520</v>
      </c>
      <c r="Y9" s="8">
        <v>-469850</v>
      </c>
      <c r="Z9" s="2">
        <v>-11.24</v>
      </c>
      <c r="AA9" s="6">
        <v>8357040</v>
      </c>
    </row>
    <row r="10" spans="1:27" ht="13.5">
      <c r="A10" s="25" t="s">
        <v>37</v>
      </c>
      <c r="B10" s="24"/>
      <c r="C10" s="6">
        <v>20505111</v>
      </c>
      <c r="D10" s="6">
        <v>0</v>
      </c>
      <c r="E10" s="7">
        <v>29565940</v>
      </c>
      <c r="F10" s="26">
        <v>29565940</v>
      </c>
      <c r="G10" s="26">
        <v>2043089</v>
      </c>
      <c r="H10" s="26">
        <v>2614979</v>
      </c>
      <c r="I10" s="26">
        <v>2627822</v>
      </c>
      <c r="J10" s="26">
        <v>7285890</v>
      </c>
      <c r="K10" s="26">
        <v>2271258</v>
      </c>
      <c r="L10" s="26">
        <v>2162383</v>
      </c>
      <c r="M10" s="26">
        <v>2119716</v>
      </c>
      <c r="N10" s="26">
        <v>6553357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13839247</v>
      </c>
      <c r="X10" s="26">
        <v>14782968</v>
      </c>
      <c r="Y10" s="26">
        <v>-943721</v>
      </c>
      <c r="Z10" s="27">
        <v>-6.38</v>
      </c>
      <c r="AA10" s="28">
        <v>29565940</v>
      </c>
    </row>
    <row r="11" spans="1:27" ht="13.5">
      <c r="A11" s="25" t="s">
        <v>38</v>
      </c>
      <c r="B11" s="29"/>
      <c r="C11" s="6">
        <v>224811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500172</v>
      </c>
      <c r="D12" s="6">
        <v>0</v>
      </c>
      <c r="E12" s="7">
        <v>104620</v>
      </c>
      <c r="F12" s="8">
        <v>104620</v>
      </c>
      <c r="G12" s="8">
        <v>4974</v>
      </c>
      <c r="H12" s="8">
        <v>15620</v>
      </c>
      <c r="I12" s="8">
        <v>10320</v>
      </c>
      <c r="J12" s="8">
        <v>30914</v>
      </c>
      <c r="K12" s="8">
        <v>10233</v>
      </c>
      <c r="L12" s="8">
        <v>4596</v>
      </c>
      <c r="M12" s="8">
        <v>5637</v>
      </c>
      <c r="N12" s="8">
        <v>20466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51380</v>
      </c>
      <c r="X12" s="8">
        <v>52308</v>
      </c>
      <c r="Y12" s="8">
        <v>-928</v>
      </c>
      <c r="Z12" s="2">
        <v>-1.77</v>
      </c>
      <c r="AA12" s="6">
        <v>104620</v>
      </c>
    </row>
    <row r="13" spans="1:27" ht="13.5">
      <c r="A13" s="23" t="s">
        <v>40</v>
      </c>
      <c r="B13" s="29"/>
      <c r="C13" s="6">
        <v>44448560</v>
      </c>
      <c r="D13" s="6">
        <v>0</v>
      </c>
      <c r="E13" s="7">
        <v>44307855</v>
      </c>
      <c r="F13" s="8">
        <v>44307855</v>
      </c>
      <c r="G13" s="8">
        <v>3354850</v>
      </c>
      <c r="H13" s="8">
        <v>3182001</v>
      </c>
      <c r="I13" s="8">
        <v>3267816</v>
      </c>
      <c r="J13" s="8">
        <v>9804667</v>
      </c>
      <c r="K13" s="8">
        <v>3207427</v>
      </c>
      <c r="L13" s="8">
        <v>2755998</v>
      </c>
      <c r="M13" s="8">
        <v>3002302</v>
      </c>
      <c r="N13" s="8">
        <v>8965727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18770394</v>
      </c>
      <c r="X13" s="8">
        <v>22153926</v>
      </c>
      <c r="Y13" s="8">
        <v>-3383532</v>
      </c>
      <c r="Z13" s="2">
        <v>-15.27</v>
      </c>
      <c r="AA13" s="6">
        <v>44307855</v>
      </c>
    </row>
    <row r="14" spans="1:27" ht="13.5">
      <c r="A14" s="23" t="s">
        <v>41</v>
      </c>
      <c r="B14" s="29"/>
      <c r="C14" s="6">
        <v>2190416</v>
      </c>
      <c r="D14" s="6">
        <v>0</v>
      </c>
      <c r="E14" s="7">
        <v>310119</v>
      </c>
      <c r="F14" s="8">
        <v>310119</v>
      </c>
      <c r="G14" s="8">
        <v>168809</v>
      </c>
      <c r="H14" s="8">
        <v>184573</v>
      </c>
      <c r="I14" s="8">
        <v>187688</v>
      </c>
      <c r="J14" s="8">
        <v>541070</v>
      </c>
      <c r="K14" s="8">
        <v>147251</v>
      </c>
      <c r="L14" s="8">
        <v>192941</v>
      </c>
      <c r="M14" s="8">
        <v>196669</v>
      </c>
      <c r="N14" s="8">
        <v>536861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1077931</v>
      </c>
      <c r="X14" s="8">
        <v>155058</v>
      </c>
      <c r="Y14" s="8">
        <v>922873</v>
      </c>
      <c r="Z14" s="2">
        <v>595.18</v>
      </c>
      <c r="AA14" s="6">
        <v>310119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8431</v>
      </c>
      <c r="D16" s="6">
        <v>0</v>
      </c>
      <c r="E16" s="7">
        <v>8510</v>
      </c>
      <c r="F16" s="8">
        <v>8510</v>
      </c>
      <c r="G16" s="8">
        <v>647</v>
      </c>
      <c r="H16" s="8">
        <v>323</v>
      </c>
      <c r="I16" s="8">
        <v>1402</v>
      </c>
      <c r="J16" s="8">
        <v>2372</v>
      </c>
      <c r="K16" s="8">
        <v>1186</v>
      </c>
      <c r="L16" s="8">
        <v>970</v>
      </c>
      <c r="M16" s="8">
        <v>970</v>
      </c>
      <c r="N16" s="8">
        <v>3126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5498</v>
      </c>
      <c r="X16" s="8">
        <v>4254</v>
      </c>
      <c r="Y16" s="8">
        <v>1244</v>
      </c>
      <c r="Z16" s="2">
        <v>29.24</v>
      </c>
      <c r="AA16" s="6">
        <v>8510</v>
      </c>
    </row>
    <row r="17" spans="1:27" ht="13.5">
      <c r="A17" s="23" t="s">
        <v>44</v>
      </c>
      <c r="B17" s="29"/>
      <c r="C17" s="6">
        <v>20000</v>
      </c>
      <c r="D17" s="6">
        <v>0</v>
      </c>
      <c r="E17" s="7">
        <v>112358</v>
      </c>
      <c r="F17" s="8">
        <v>112358</v>
      </c>
      <c r="G17" s="8">
        <v>0</v>
      </c>
      <c r="H17" s="8">
        <v>0</v>
      </c>
      <c r="I17" s="8">
        <v>0</v>
      </c>
      <c r="J17" s="8">
        <v>0</v>
      </c>
      <c r="K17" s="8">
        <v>30000</v>
      </c>
      <c r="L17" s="8">
        <v>10000</v>
      </c>
      <c r="M17" s="8">
        <v>0</v>
      </c>
      <c r="N17" s="8">
        <v>40000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40000</v>
      </c>
      <c r="X17" s="8">
        <v>56178</v>
      </c>
      <c r="Y17" s="8">
        <v>-16178</v>
      </c>
      <c r="Z17" s="2">
        <v>-28.8</v>
      </c>
      <c r="AA17" s="6">
        <v>112358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537476794</v>
      </c>
      <c r="D19" s="6">
        <v>0</v>
      </c>
      <c r="E19" s="7">
        <v>534175158</v>
      </c>
      <c r="F19" s="8">
        <v>534175158</v>
      </c>
      <c r="G19" s="8">
        <v>202652183</v>
      </c>
      <c r="H19" s="8">
        <v>882369</v>
      </c>
      <c r="I19" s="8">
        <v>1426796</v>
      </c>
      <c r="J19" s="8">
        <v>204961348</v>
      </c>
      <c r="K19" s="8">
        <v>7650612</v>
      </c>
      <c r="L19" s="8">
        <v>6100888</v>
      </c>
      <c r="M19" s="8">
        <v>158293929</v>
      </c>
      <c r="N19" s="8">
        <v>172045429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377006777</v>
      </c>
      <c r="X19" s="8">
        <v>267087582</v>
      </c>
      <c r="Y19" s="8">
        <v>109919195</v>
      </c>
      <c r="Z19" s="2">
        <v>41.15</v>
      </c>
      <c r="AA19" s="6">
        <v>534175158</v>
      </c>
    </row>
    <row r="20" spans="1:27" ht="13.5">
      <c r="A20" s="23" t="s">
        <v>47</v>
      </c>
      <c r="B20" s="29"/>
      <c r="C20" s="6">
        <v>10182528</v>
      </c>
      <c r="D20" s="6">
        <v>0</v>
      </c>
      <c r="E20" s="7">
        <v>32922344</v>
      </c>
      <c r="F20" s="26">
        <v>32922344</v>
      </c>
      <c r="G20" s="26">
        <v>1655737</v>
      </c>
      <c r="H20" s="26">
        <v>3144274</v>
      </c>
      <c r="I20" s="26">
        <v>2086856</v>
      </c>
      <c r="J20" s="26">
        <v>6886867</v>
      </c>
      <c r="K20" s="26">
        <v>2196786</v>
      </c>
      <c r="L20" s="26">
        <v>1826740</v>
      </c>
      <c r="M20" s="26">
        <v>44866</v>
      </c>
      <c r="N20" s="26">
        <v>4068392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10955259</v>
      </c>
      <c r="X20" s="26">
        <v>16461174</v>
      </c>
      <c r="Y20" s="26">
        <v>-5505915</v>
      </c>
      <c r="Z20" s="27">
        <v>-33.45</v>
      </c>
      <c r="AA20" s="28">
        <v>32922344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672389178</v>
      </c>
      <c r="D22" s="33">
        <f>SUM(D5:D21)</f>
        <v>0</v>
      </c>
      <c r="E22" s="34">
        <f t="shared" si="0"/>
        <v>698201094</v>
      </c>
      <c r="F22" s="35">
        <f t="shared" si="0"/>
        <v>698201094</v>
      </c>
      <c r="G22" s="35">
        <f t="shared" si="0"/>
        <v>215872845</v>
      </c>
      <c r="H22" s="35">
        <f t="shared" si="0"/>
        <v>15858269</v>
      </c>
      <c r="I22" s="35">
        <f t="shared" si="0"/>
        <v>13692391</v>
      </c>
      <c r="J22" s="35">
        <f t="shared" si="0"/>
        <v>245423505</v>
      </c>
      <c r="K22" s="35">
        <f t="shared" si="0"/>
        <v>19841064</v>
      </c>
      <c r="L22" s="35">
        <f t="shared" si="0"/>
        <v>18489620</v>
      </c>
      <c r="M22" s="35">
        <f t="shared" si="0"/>
        <v>167204796</v>
      </c>
      <c r="N22" s="35">
        <f t="shared" si="0"/>
        <v>205535480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450958985</v>
      </c>
      <c r="X22" s="35">
        <f t="shared" si="0"/>
        <v>349100544</v>
      </c>
      <c r="Y22" s="35">
        <f t="shared" si="0"/>
        <v>101858441</v>
      </c>
      <c r="Z22" s="36">
        <f>+IF(X22&lt;&gt;0,+(Y22/X22)*100,0)</f>
        <v>29.177393948718684</v>
      </c>
      <c r="AA22" s="33">
        <f>SUM(AA5:AA21)</f>
        <v>698201094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190182185</v>
      </c>
      <c r="D25" s="6">
        <v>0</v>
      </c>
      <c r="E25" s="7">
        <v>253903875</v>
      </c>
      <c r="F25" s="8">
        <v>253903875</v>
      </c>
      <c r="G25" s="8">
        <v>14006680</v>
      </c>
      <c r="H25" s="8">
        <v>15634990</v>
      </c>
      <c r="I25" s="8">
        <v>18188859</v>
      </c>
      <c r="J25" s="8">
        <v>47830529</v>
      </c>
      <c r="K25" s="8">
        <v>18700111</v>
      </c>
      <c r="L25" s="8">
        <v>25302773</v>
      </c>
      <c r="M25" s="8">
        <v>18018431</v>
      </c>
      <c r="N25" s="8">
        <v>62021315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109851844</v>
      </c>
      <c r="X25" s="8">
        <v>127261938</v>
      </c>
      <c r="Y25" s="8">
        <v>-17410094</v>
      </c>
      <c r="Z25" s="2">
        <v>-13.68</v>
      </c>
      <c r="AA25" s="6">
        <v>253903875</v>
      </c>
    </row>
    <row r="26" spans="1:27" ht="13.5">
      <c r="A26" s="25" t="s">
        <v>52</v>
      </c>
      <c r="B26" s="24"/>
      <c r="C26" s="6">
        <v>11778095</v>
      </c>
      <c r="D26" s="6">
        <v>0</v>
      </c>
      <c r="E26" s="7">
        <v>13490278</v>
      </c>
      <c r="F26" s="8">
        <v>13490278</v>
      </c>
      <c r="G26" s="8">
        <v>952145</v>
      </c>
      <c r="H26" s="8">
        <v>921095</v>
      </c>
      <c r="I26" s="8">
        <v>923388</v>
      </c>
      <c r="J26" s="8">
        <v>2796628</v>
      </c>
      <c r="K26" s="8">
        <v>923836</v>
      </c>
      <c r="L26" s="8">
        <v>891846</v>
      </c>
      <c r="M26" s="8">
        <v>974761</v>
      </c>
      <c r="N26" s="8">
        <v>2790443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5587071</v>
      </c>
      <c r="X26" s="8">
        <v>6435138</v>
      </c>
      <c r="Y26" s="8">
        <v>-848067</v>
      </c>
      <c r="Z26" s="2">
        <v>-13.18</v>
      </c>
      <c r="AA26" s="6">
        <v>13490278</v>
      </c>
    </row>
    <row r="27" spans="1:27" ht="13.5">
      <c r="A27" s="25" t="s">
        <v>53</v>
      </c>
      <c r="B27" s="24"/>
      <c r="C27" s="6">
        <v>5317988</v>
      </c>
      <c r="D27" s="6">
        <v>0</v>
      </c>
      <c r="E27" s="7">
        <v>2827790</v>
      </c>
      <c r="F27" s="8">
        <v>2827790</v>
      </c>
      <c r="G27" s="8">
        <v>0</v>
      </c>
      <c r="H27" s="8">
        <v>0</v>
      </c>
      <c r="I27" s="8">
        <v>1738</v>
      </c>
      <c r="J27" s="8">
        <v>1738</v>
      </c>
      <c r="K27" s="8">
        <v>19241</v>
      </c>
      <c r="L27" s="8">
        <v>87256</v>
      </c>
      <c r="M27" s="8">
        <v>11745</v>
      </c>
      <c r="N27" s="8">
        <v>118242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119980</v>
      </c>
      <c r="X27" s="8">
        <v>1413894</v>
      </c>
      <c r="Y27" s="8">
        <v>-1293914</v>
      </c>
      <c r="Z27" s="2">
        <v>-91.51</v>
      </c>
      <c r="AA27" s="6">
        <v>2827790</v>
      </c>
    </row>
    <row r="28" spans="1:27" ht="13.5">
      <c r="A28" s="25" t="s">
        <v>54</v>
      </c>
      <c r="B28" s="24"/>
      <c r="C28" s="6">
        <v>69063698</v>
      </c>
      <c r="D28" s="6">
        <v>0</v>
      </c>
      <c r="E28" s="7">
        <v>93157940</v>
      </c>
      <c r="F28" s="8">
        <v>93157940</v>
      </c>
      <c r="G28" s="8">
        <v>5394970</v>
      </c>
      <c r="H28" s="8">
        <v>5394970</v>
      </c>
      <c r="I28" s="8">
        <v>6249506</v>
      </c>
      <c r="J28" s="8">
        <v>17039446</v>
      </c>
      <c r="K28" s="8">
        <v>5739494</v>
      </c>
      <c r="L28" s="8">
        <v>5553051</v>
      </c>
      <c r="M28" s="8">
        <v>5736297</v>
      </c>
      <c r="N28" s="8">
        <v>17028842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34068288</v>
      </c>
      <c r="X28" s="8">
        <v>46578972</v>
      </c>
      <c r="Y28" s="8">
        <v>-12510684</v>
      </c>
      <c r="Z28" s="2">
        <v>-26.86</v>
      </c>
      <c r="AA28" s="6">
        <v>93157940</v>
      </c>
    </row>
    <row r="29" spans="1:27" ht="13.5">
      <c r="A29" s="25" t="s">
        <v>55</v>
      </c>
      <c r="B29" s="24"/>
      <c r="C29" s="6">
        <v>6432319</v>
      </c>
      <c r="D29" s="6">
        <v>0</v>
      </c>
      <c r="E29" s="7">
        <v>5322141</v>
      </c>
      <c r="F29" s="8">
        <v>5322141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2761653</v>
      </c>
      <c r="N29" s="8">
        <v>2761653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2761653</v>
      </c>
      <c r="X29" s="8">
        <v>2661072</v>
      </c>
      <c r="Y29" s="8">
        <v>100581</v>
      </c>
      <c r="Z29" s="2">
        <v>3.78</v>
      </c>
      <c r="AA29" s="6">
        <v>5322141</v>
      </c>
    </row>
    <row r="30" spans="1:27" ht="13.5">
      <c r="A30" s="25" t="s">
        <v>56</v>
      </c>
      <c r="B30" s="24"/>
      <c r="C30" s="6">
        <v>47254674</v>
      </c>
      <c r="D30" s="6">
        <v>0</v>
      </c>
      <c r="E30" s="7">
        <v>28534000</v>
      </c>
      <c r="F30" s="8">
        <v>28534000</v>
      </c>
      <c r="G30" s="8">
        <v>1914616</v>
      </c>
      <c r="H30" s="8">
        <v>4277513</v>
      </c>
      <c r="I30" s="8">
        <v>4080045</v>
      </c>
      <c r="J30" s="8">
        <v>10272174</v>
      </c>
      <c r="K30" s="8">
        <v>2437435</v>
      </c>
      <c r="L30" s="8">
        <v>4593275</v>
      </c>
      <c r="M30" s="8">
        <v>4227160</v>
      </c>
      <c r="N30" s="8">
        <v>11257870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21530044</v>
      </c>
      <c r="X30" s="8">
        <v>14266998</v>
      </c>
      <c r="Y30" s="8">
        <v>7263046</v>
      </c>
      <c r="Z30" s="2">
        <v>50.91</v>
      </c>
      <c r="AA30" s="6">
        <v>28534000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32759090</v>
      </c>
      <c r="F31" s="8">
        <v>32759090</v>
      </c>
      <c r="G31" s="8">
        <v>691430</v>
      </c>
      <c r="H31" s="8">
        <v>922095</v>
      </c>
      <c r="I31" s="8">
        <v>4790557</v>
      </c>
      <c r="J31" s="8">
        <v>6404082</v>
      </c>
      <c r="K31" s="8">
        <v>1230394</v>
      </c>
      <c r="L31" s="8">
        <v>894029</v>
      </c>
      <c r="M31" s="8">
        <v>2385278</v>
      </c>
      <c r="N31" s="8">
        <v>4509701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10913783</v>
      </c>
      <c r="X31" s="8">
        <v>16379544</v>
      </c>
      <c r="Y31" s="8">
        <v>-5465761</v>
      </c>
      <c r="Z31" s="2">
        <v>-33.37</v>
      </c>
      <c r="AA31" s="6">
        <v>32759090</v>
      </c>
    </row>
    <row r="32" spans="1:27" ht="13.5">
      <c r="A32" s="25" t="s">
        <v>58</v>
      </c>
      <c r="B32" s="24"/>
      <c r="C32" s="6">
        <v>378276559</v>
      </c>
      <c r="D32" s="6">
        <v>0</v>
      </c>
      <c r="E32" s="7">
        <v>294862494</v>
      </c>
      <c r="F32" s="8">
        <v>294862494</v>
      </c>
      <c r="G32" s="8">
        <v>31627997</v>
      </c>
      <c r="H32" s="8">
        <v>30851182</v>
      </c>
      <c r="I32" s="8">
        <v>22184963</v>
      </c>
      <c r="J32" s="8">
        <v>84664142</v>
      </c>
      <c r="K32" s="8">
        <v>34658364</v>
      </c>
      <c r="L32" s="8">
        <v>32744897</v>
      </c>
      <c r="M32" s="8">
        <v>39469611</v>
      </c>
      <c r="N32" s="8">
        <v>106872872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191537014</v>
      </c>
      <c r="X32" s="8">
        <v>147466134</v>
      </c>
      <c r="Y32" s="8">
        <v>44070880</v>
      </c>
      <c r="Z32" s="2">
        <v>29.89</v>
      </c>
      <c r="AA32" s="6">
        <v>294862494</v>
      </c>
    </row>
    <row r="33" spans="1:27" ht="13.5">
      <c r="A33" s="25" t="s">
        <v>59</v>
      </c>
      <c r="B33" s="24"/>
      <c r="C33" s="6">
        <v>11519719</v>
      </c>
      <c r="D33" s="6">
        <v>0</v>
      </c>
      <c r="E33" s="7">
        <v>2910000</v>
      </c>
      <c r="F33" s="8">
        <v>2910000</v>
      </c>
      <c r="G33" s="8">
        <v>0</v>
      </c>
      <c r="H33" s="8">
        <v>320000</v>
      </c>
      <c r="I33" s="8">
        <v>691735</v>
      </c>
      <c r="J33" s="8">
        <v>1011735</v>
      </c>
      <c r="K33" s="8">
        <v>1263265</v>
      </c>
      <c r="L33" s="8">
        <v>750000</v>
      </c>
      <c r="M33" s="8">
        <v>0</v>
      </c>
      <c r="N33" s="8">
        <v>2013265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3025000</v>
      </c>
      <c r="X33" s="8">
        <v>1455000</v>
      </c>
      <c r="Y33" s="8">
        <v>1570000</v>
      </c>
      <c r="Z33" s="2">
        <v>107.9</v>
      </c>
      <c r="AA33" s="6">
        <v>2910000</v>
      </c>
    </row>
    <row r="34" spans="1:27" ht="13.5">
      <c r="A34" s="25" t="s">
        <v>60</v>
      </c>
      <c r="B34" s="24"/>
      <c r="C34" s="6">
        <v>112299807</v>
      </c>
      <c r="D34" s="6">
        <v>0</v>
      </c>
      <c r="E34" s="7">
        <v>108665319</v>
      </c>
      <c r="F34" s="8">
        <v>108665319</v>
      </c>
      <c r="G34" s="8">
        <v>6392047</v>
      </c>
      <c r="H34" s="8">
        <v>8882383</v>
      </c>
      <c r="I34" s="8">
        <v>9517652</v>
      </c>
      <c r="J34" s="8">
        <v>24792082</v>
      </c>
      <c r="K34" s="8">
        <v>14542261</v>
      </c>
      <c r="L34" s="8">
        <v>8753952</v>
      </c>
      <c r="M34" s="8">
        <v>7370596</v>
      </c>
      <c r="N34" s="8">
        <v>30666809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55458891</v>
      </c>
      <c r="X34" s="8">
        <v>54297774</v>
      </c>
      <c r="Y34" s="8">
        <v>1161117</v>
      </c>
      <c r="Z34" s="2">
        <v>2.14</v>
      </c>
      <c r="AA34" s="6">
        <v>108665319</v>
      </c>
    </row>
    <row r="35" spans="1:27" ht="13.5">
      <c r="A35" s="23" t="s">
        <v>61</v>
      </c>
      <c r="B35" s="29"/>
      <c r="C35" s="6">
        <v>1081313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833206357</v>
      </c>
      <c r="D36" s="33">
        <f>SUM(D25:D35)</f>
        <v>0</v>
      </c>
      <c r="E36" s="34">
        <f t="shared" si="1"/>
        <v>836432927</v>
      </c>
      <c r="F36" s="35">
        <f t="shared" si="1"/>
        <v>836432927</v>
      </c>
      <c r="G36" s="35">
        <f t="shared" si="1"/>
        <v>60979885</v>
      </c>
      <c r="H36" s="35">
        <f t="shared" si="1"/>
        <v>67204228</v>
      </c>
      <c r="I36" s="35">
        <f t="shared" si="1"/>
        <v>66628443</v>
      </c>
      <c r="J36" s="35">
        <f t="shared" si="1"/>
        <v>194812556</v>
      </c>
      <c r="K36" s="35">
        <f t="shared" si="1"/>
        <v>79514401</v>
      </c>
      <c r="L36" s="35">
        <f t="shared" si="1"/>
        <v>79571079</v>
      </c>
      <c r="M36" s="35">
        <f t="shared" si="1"/>
        <v>80955532</v>
      </c>
      <c r="N36" s="35">
        <f t="shared" si="1"/>
        <v>240041012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434853568</v>
      </c>
      <c r="X36" s="35">
        <f t="shared" si="1"/>
        <v>418216464</v>
      </c>
      <c r="Y36" s="35">
        <f t="shared" si="1"/>
        <v>16637104</v>
      </c>
      <c r="Z36" s="36">
        <f>+IF(X36&lt;&gt;0,+(Y36/X36)*100,0)</f>
        <v>3.9781083319570127</v>
      </c>
      <c r="AA36" s="33">
        <f>SUM(AA25:AA35)</f>
        <v>836432927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-160817179</v>
      </c>
      <c r="D38" s="46">
        <f>+D22-D36</f>
        <v>0</v>
      </c>
      <c r="E38" s="47">
        <f t="shared" si="2"/>
        <v>-138231833</v>
      </c>
      <c r="F38" s="48">
        <f t="shared" si="2"/>
        <v>-138231833</v>
      </c>
      <c r="G38" s="48">
        <f t="shared" si="2"/>
        <v>154892960</v>
      </c>
      <c r="H38" s="48">
        <f t="shared" si="2"/>
        <v>-51345959</v>
      </c>
      <c r="I38" s="48">
        <f t="shared" si="2"/>
        <v>-52936052</v>
      </c>
      <c r="J38" s="48">
        <f t="shared" si="2"/>
        <v>50610949</v>
      </c>
      <c r="K38" s="48">
        <f t="shared" si="2"/>
        <v>-59673337</v>
      </c>
      <c r="L38" s="48">
        <f t="shared" si="2"/>
        <v>-61081459</v>
      </c>
      <c r="M38" s="48">
        <f t="shared" si="2"/>
        <v>86249264</v>
      </c>
      <c r="N38" s="48">
        <f t="shared" si="2"/>
        <v>-34505532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16105417</v>
      </c>
      <c r="X38" s="48">
        <f>IF(F22=F36,0,X22-X36)</f>
        <v>-69115920</v>
      </c>
      <c r="Y38" s="48">
        <f t="shared" si="2"/>
        <v>85221337</v>
      </c>
      <c r="Z38" s="49">
        <f>+IF(X38&lt;&gt;0,+(Y38/X38)*100,0)</f>
        <v>-123.30203663642183</v>
      </c>
      <c r="AA38" s="46">
        <f>+AA22-AA36</f>
        <v>-138231833</v>
      </c>
    </row>
    <row r="39" spans="1:27" ht="13.5">
      <c r="A39" s="23" t="s">
        <v>64</v>
      </c>
      <c r="B39" s="29"/>
      <c r="C39" s="6">
        <v>270695682</v>
      </c>
      <c r="D39" s="6">
        <v>0</v>
      </c>
      <c r="E39" s="7">
        <v>315257842</v>
      </c>
      <c r="F39" s="8">
        <v>315257842</v>
      </c>
      <c r="G39" s="8">
        <v>198605</v>
      </c>
      <c r="H39" s="8">
        <v>13560952</v>
      </c>
      <c r="I39" s="8">
        <v>19571105</v>
      </c>
      <c r="J39" s="8">
        <v>33330662</v>
      </c>
      <c r="K39" s="8">
        <v>20862461</v>
      </c>
      <c r="L39" s="8">
        <v>10339151</v>
      </c>
      <c r="M39" s="8">
        <v>19421953</v>
      </c>
      <c r="N39" s="8">
        <v>50623565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83954227</v>
      </c>
      <c r="X39" s="8">
        <v>157628922</v>
      </c>
      <c r="Y39" s="8">
        <v>-73674695</v>
      </c>
      <c r="Z39" s="2">
        <v>-46.74</v>
      </c>
      <c r="AA39" s="6">
        <v>315257842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109878503</v>
      </c>
      <c r="D42" s="55">
        <f>SUM(D38:D41)</f>
        <v>0</v>
      </c>
      <c r="E42" s="56">
        <f t="shared" si="3"/>
        <v>177026009</v>
      </c>
      <c r="F42" s="57">
        <f t="shared" si="3"/>
        <v>177026009</v>
      </c>
      <c r="G42" s="57">
        <f t="shared" si="3"/>
        <v>155091565</v>
      </c>
      <c r="H42" s="57">
        <f t="shared" si="3"/>
        <v>-37785007</v>
      </c>
      <c r="I42" s="57">
        <f t="shared" si="3"/>
        <v>-33364947</v>
      </c>
      <c r="J42" s="57">
        <f t="shared" si="3"/>
        <v>83941611</v>
      </c>
      <c r="K42" s="57">
        <f t="shared" si="3"/>
        <v>-38810876</v>
      </c>
      <c r="L42" s="57">
        <f t="shared" si="3"/>
        <v>-50742308</v>
      </c>
      <c r="M42" s="57">
        <f t="shared" si="3"/>
        <v>105671217</v>
      </c>
      <c r="N42" s="57">
        <f t="shared" si="3"/>
        <v>16118033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100059644</v>
      </c>
      <c r="X42" s="57">
        <f t="shared" si="3"/>
        <v>88513002</v>
      </c>
      <c r="Y42" s="57">
        <f t="shared" si="3"/>
        <v>11546642</v>
      </c>
      <c r="Z42" s="58">
        <f>+IF(X42&lt;&gt;0,+(Y42/X42)*100,0)</f>
        <v>13.045136577787748</v>
      </c>
      <c r="AA42" s="55">
        <f>SUM(AA38:AA41)</f>
        <v>177026009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109878503</v>
      </c>
      <c r="D44" s="63">
        <f>+D42-D43</f>
        <v>0</v>
      </c>
      <c r="E44" s="64">
        <f t="shared" si="4"/>
        <v>177026009</v>
      </c>
      <c r="F44" s="65">
        <f t="shared" si="4"/>
        <v>177026009</v>
      </c>
      <c r="G44" s="65">
        <f t="shared" si="4"/>
        <v>155091565</v>
      </c>
      <c r="H44" s="65">
        <f t="shared" si="4"/>
        <v>-37785007</v>
      </c>
      <c r="I44" s="65">
        <f t="shared" si="4"/>
        <v>-33364947</v>
      </c>
      <c r="J44" s="65">
        <f t="shared" si="4"/>
        <v>83941611</v>
      </c>
      <c r="K44" s="65">
        <f t="shared" si="4"/>
        <v>-38810876</v>
      </c>
      <c r="L44" s="65">
        <f t="shared" si="4"/>
        <v>-50742308</v>
      </c>
      <c r="M44" s="65">
        <f t="shared" si="4"/>
        <v>105671217</v>
      </c>
      <c r="N44" s="65">
        <f t="shared" si="4"/>
        <v>16118033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100059644</v>
      </c>
      <c r="X44" s="65">
        <f t="shared" si="4"/>
        <v>88513002</v>
      </c>
      <c r="Y44" s="65">
        <f t="shared" si="4"/>
        <v>11546642</v>
      </c>
      <c r="Z44" s="66">
        <f>+IF(X44&lt;&gt;0,+(Y44/X44)*100,0)</f>
        <v>13.045136577787748</v>
      </c>
      <c r="AA44" s="63">
        <f>+AA42-AA43</f>
        <v>177026009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109878503</v>
      </c>
      <c r="D46" s="55">
        <f>SUM(D44:D45)</f>
        <v>0</v>
      </c>
      <c r="E46" s="56">
        <f t="shared" si="5"/>
        <v>177026009</v>
      </c>
      <c r="F46" s="57">
        <f t="shared" si="5"/>
        <v>177026009</v>
      </c>
      <c r="G46" s="57">
        <f t="shared" si="5"/>
        <v>155091565</v>
      </c>
      <c r="H46" s="57">
        <f t="shared" si="5"/>
        <v>-37785007</v>
      </c>
      <c r="I46" s="57">
        <f t="shared" si="5"/>
        <v>-33364947</v>
      </c>
      <c r="J46" s="57">
        <f t="shared" si="5"/>
        <v>83941611</v>
      </c>
      <c r="K46" s="57">
        <f t="shared" si="5"/>
        <v>-38810876</v>
      </c>
      <c r="L46" s="57">
        <f t="shared" si="5"/>
        <v>-50742308</v>
      </c>
      <c r="M46" s="57">
        <f t="shared" si="5"/>
        <v>105671217</v>
      </c>
      <c r="N46" s="57">
        <f t="shared" si="5"/>
        <v>16118033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100059644</v>
      </c>
      <c r="X46" s="57">
        <f t="shared" si="5"/>
        <v>88513002</v>
      </c>
      <c r="Y46" s="57">
        <f t="shared" si="5"/>
        <v>11546642</v>
      </c>
      <c r="Z46" s="58">
        <f>+IF(X46&lt;&gt;0,+(Y46/X46)*100,0)</f>
        <v>13.045136577787748</v>
      </c>
      <c r="AA46" s="55">
        <f>SUM(AA44:AA45)</f>
        <v>177026009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109878503</v>
      </c>
      <c r="D48" s="71">
        <f>SUM(D46:D47)</f>
        <v>0</v>
      </c>
      <c r="E48" s="72">
        <f t="shared" si="6"/>
        <v>177026009</v>
      </c>
      <c r="F48" s="73">
        <f t="shared" si="6"/>
        <v>177026009</v>
      </c>
      <c r="G48" s="73">
        <f t="shared" si="6"/>
        <v>155091565</v>
      </c>
      <c r="H48" s="74">
        <f t="shared" si="6"/>
        <v>-37785007</v>
      </c>
      <c r="I48" s="74">
        <f t="shared" si="6"/>
        <v>-33364947</v>
      </c>
      <c r="J48" s="74">
        <f t="shared" si="6"/>
        <v>83941611</v>
      </c>
      <c r="K48" s="74">
        <f t="shared" si="6"/>
        <v>-38810876</v>
      </c>
      <c r="L48" s="74">
        <f t="shared" si="6"/>
        <v>-50742308</v>
      </c>
      <c r="M48" s="73">
        <f t="shared" si="6"/>
        <v>105671217</v>
      </c>
      <c r="N48" s="73">
        <f t="shared" si="6"/>
        <v>16118033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100059644</v>
      </c>
      <c r="X48" s="74">
        <f t="shared" si="6"/>
        <v>88513002</v>
      </c>
      <c r="Y48" s="74">
        <f t="shared" si="6"/>
        <v>11546642</v>
      </c>
      <c r="Z48" s="75">
        <f>+IF(X48&lt;&gt;0,+(Y48/X48)*100,0)</f>
        <v>13.045136577787748</v>
      </c>
      <c r="AA48" s="76">
        <f>SUM(AA46:AA47)</f>
        <v>177026009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37204318</v>
      </c>
      <c r="D5" s="6">
        <v>0</v>
      </c>
      <c r="E5" s="7">
        <v>47732353</v>
      </c>
      <c r="F5" s="8">
        <v>47732353</v>
      </c>
      <c r="G5" s="8">
        <v>1898</v>
      </c>
      <c r="H5" s="8">
        <v>4294074</v>
      </c>
      <c r="I5" s="8">
        <v>1727437</v>
      </c>
      <c r="J5" s="8">
        <v>6023409</v>
      </c>
      <c r="K5" s="8">
        <v>0</v>
      </c>
      <c r="L5" s="8">
        <v>3226253</v>
      </c>
      <c r="M5" s="8">
        <v>6337727</v>
      </c>
      <c r="N5" s="8">
        <v>9563980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15587389</v>
      </c>
      <c r="X5" s="8">
        <v>23866176</v>
      </c>
      <c r="Y5" s="8">
        <v>-8278787</v>
      </c>
      <c r="Z5" s="2">
        <v>-34.69</v>
      </c>
      <c r="AA5" s="6">
        <v>47732353</v>
      </c>
    </row>
    <row r="6" spans="1:27" ht="13.5">
      <c r="A6" s="23" t="s">
        <v>33</v>
      </c>
      <c r="B6" s="24"/>
      <c r="C6" s="6">
        <v>15217227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24588750</v>
      </c>
      <c r="D7" s="6">
        <v>0</v>
      </c>
      <c r="E7" s="7">
        <v>20393853</v>
      </c>
      <c r="F7" s="8">
        <v>20393853</v>
      </c>
      <c r="G7" s="8">
        <v>821906</v>
      </c>
      <c r="H7" s="8">
        <v>659493</v>
      </c>
      <c r="I7" s="8">
        <v>2813499</v>
      </c>
      <c r="J7" s="8">
        <v>4294898</v>
      </c>
      <c r="K7" s="8">
        <v>0</v>
      </c>
      <c r="L7" s="8">
        <v>619939</v>
      </c>
      <c r="M7" s="8">
        <v>4290998</v>
      </c>
      <c r="N7" s="8">
        <v>4910937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9205835</v>
      </c>
      <c r="X7" s="8">
        <v>10196928</v>
      </c>
      <c r="Y7" s="8">
        <v>-991093</v>
      </c>
      <c r="Z7" s="2">
        <v>-9.72</v>
      </c>
      <c r="AA7" s="6">
        <v>20393853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8927792</v>
      </c>
      <c r="D10" s="6">
        <v>0</v>
      </c>
      <c r="E10" s="7">
        <v>8393400</v>
      </c>
      <c r="F10" s="26">
        <v>8393400</v>
      </c>
      <c r="G10" s="26">
        <v>776156</v>
      </c>
      <c r="H10" s="26">
        <v>792671</v>
      </c>
      <c r="I10" s="26">
        <v>768895</v>
      </c>
      <c r="J10" s="26">
        <v>2337722</v>
      </c>
      <c r="K10" s="26">
        <v>0</v>
      </c>
      <c r="L10" s="26">
        <v>714572</v>
      </c>
      <c r="M10" s="26">
        <v>1481971</v>
      </c>
      <c r="N10" s="26">
        <v>2196543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4534265</v>
      </c>
      <c r="X10" s="26"/>
      <c r="Y10" s="26">
        <v>4534265</v>
      </c>
      <c r="Z10" s="27">
        <v>0</v>
      </c>
      <c r="AA10" s="28">
        <v>8393400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271360</v>
      </c>
      <c r="F12" s="8">
        <v>271360</v>
      </c>
      <c r="G12" s="8">
        <v>11712</v>
      </c>
      <c r="H12" s="8">
        <v>12621</v>
      </c>
      <c r="I12" s="8">
        <v>19538</v>
      </c>
      <c r="J12" s="8">
        <v>43871</v>
      </c>
      <c r="K12" s="8">
        <v>0</v>
      </c>
      <c r="L12" s="8">
        <v>26954</v>
      </c>
      <c r="M12" s="8">
        <v>28124</v>
      </c>
      <c r="N12" s="8">
        <v>55078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98949</v>
      </c>
      <c r="X12" s="8">
        <v>135678</v>
      </c>
      <c r="Y12" s="8">
        <v>-36729</v>
      </c>
      <c r="Z12" s="2">
        <v>-27.07</v>
      </c>
      <c r="AA12" s="6">
        <v>271360</v>
      </c>
    </row>
    <row r="13" spans="1:27" ht="13.5">
      <c r="A13" s="23" t="s">
        <v>40</v>
      </c>
      <c r="B13" s="29"/>
      <c r="C13" s="6">
        <v>3376933</v>
      </c>
      <c r="D13" s="6">
        <v>0</v>
      </c>
      <c r="E13" s="7">
        <v>2900000</v>
      </c>
      <c r="F13" s="8">
        <v>2900000</v>
      </c>
      <c r="G13" s="8">
        <v>138847</v>
      </c>
      <c r="H13" s="8">
        <v>471426</v>
      </c>
      <c r="I13" s="8">
        <v>485444</v>
      </c>
      <c r="J13" s="8">
        <v>1095717</v>
      </c>
      <c r="K13" s="8">
        <v>0</v>
      </c>
      <c r="L13" s="8">
        <v>411886</v>
      </c>
      <c r="M13" s="8">
        <v>138039</v>
      </c>
      <c r="N13" s="8">
        <v>549925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1645642</v>
      </c>
      <c r="X13" s="8">
        <v>1450002</v>
      </c>
      <c r="Y13" s="8">
        <v>195640</v>
      </c>
      <c r="Z13" s="2">
        <v>13.49</v>
      </c>
      <c r="AA13" s="6">
        <v>2900000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4400000</v>
      </c>
      <c r="F14" s="8">
        <v>4400000</v>
      </c>
      <c r="G14" s="8">
        <v>0</v>
      </c>
      <c r="H14" s="8">
        <v>1095644</v>
      </c>
      <c r="I14" s="8">
        <v>1124186</v>
      </c>
      <c r="J14" s="8">
        <v>2219830</v>
      </c>
      <c r="K14" s="8">
        <v>0</v>
      </c>
      <c r="L14" s="8">
        <v>1217632</v>
      </c>
      <c r="M14" s="8">
        <v>2746411</v>
      </c>
      <c r="N14" s="8">
        <v>3964043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6183873</v>
      </c>
      <c r="X14" s="8">
        <v>2200002</v>
      </c>
      <c r="Y14" s="8">
        <v>3983871</v>
      </c>
      <c r="Z14" s="2">
        <v>181.08</v>
      </c>
      <c r="AA14" s="6">
        <v>4400000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377499</v>
      </c>
      <c r="D16" s="6">
        <v>0</v>
      </c>
      <c r="E16" s="7">
        <v>500000</v>
      </c>
      <c r="F16" s="8">
        <v>500000</v>
      </c>
      <c r="G16" s="8">
        <v>2989</v>
      </c>
      <c r="H16" s="8">
        <v>5759</v>
      </c>
      <c r="I16" s="8">
        <v>3332</v>
      </c>
      <c r="J16" s="8">
        <v>12080</v>
      </c>
      <c r="K16" s="8">
        <v>0</v>
      </c>
      <c r="L16" s="8">
        <v>11815</v>
      </c>
      <c r="M16" s="8">
        <v>5276</v>
      </c>
      <c r="N16" s="8">
        <v>17091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29171</v>
      </c>
      <c r="X16" s="8">
        <v>250002</v>
      </c>
      <c r="Y16" s="8">
        <v>-220831</v>
      </c>
      <c r="Z16" s="2">
        <v>-88.33</v>
      </c>
      <c r="AA16" s="6">
        <v>500000</v>
      </c>
    </row>
    <row r="17" spans="1:27" ht="13.5">
      <c r="A17" s="23" t="s">
        <v>44</v>
      </c>
      <c r="B17" s="29"/>
      <c r="C17" s="6">
        <v>1196705</v>
      </c>
      <c r="D17" s="6">
        <v>0</v>
      </c>
      <c r="E17" s="7">
        <v>1472170</v>
      </c>
      <c r="F17" s="8">
        <v>1472170</v>
      </c>
      <c r="G17" s="8">
        <v>109133</v>
      </c>
      <c r="H17" s="8">
        <v>65478</v>
      </c>
      <c r="I17" s="8">
        <v>88772</v>
      </c>
      <c r="J17" s="8">
        <v>263383</v>
      </c>
      <c r="K17" s="8">
        <v>0</v>
      </c>
      <c r="L17" s="8">
        <v>90839</v>
      </c>
      <c r="M17" s="8">
        <v>193791</v>
      </c>
      <c r="N17" s="8">
        <v>284630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548013</v>
      </c>
      <c r="X17" s="8">
        <v>736086</v>
      </c>
      <c r="Y17" s="8">
        <v>-188073</v>
      </c>
      <c r="Z17" s="2">
        <v>-25.55</v>
      </c>
      <c r="AA17" s="6">
        <v>1472170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151065334</v>
      </c>
      <c r="D19" s="6">
        <v>0</v>
      </c>
      <c r="E19" s="7">
        <v>161481000</v>
      </c>
      <c r="F19" s="8">
        <v>161481000</v>
      </c>
      <c r="G19" s="8">
        <v>61873155</v>
      </c>
      <c r="H19" s="8">
        <v>865045</v>
      </c>
      <c r="I19" s="8">
        <v>711580</v>
      </c>
      <c r="J19" s="8">
        <v>63449780</v>
      </c>
      <c r="K19" s="8">
        <v>0</v>
      </c>
      <c r="L19" s="8">
        <v>828263</v>
      </c>
      <c r="M19" s="8">
        <v>42077272</v>
      </c>
      <c r="N19" s="8">
        <v>42905535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106355315</v>
      </c>
      <c r="X19" s="8">
        <v>115155000</v>
      </c>
      <c r="Y19" s="8">
        <v>-8799685</v>
      </c>
      <c r="Z19" s="2">
        <v>-7.64</v>
      </c>
      <c r="AA19" s="6">
        <v>161481000</v>
      </c>
    </row>
    <row r="20" spans="1:27" ht="13.5">
      <c r="A20" s="23" t="s">
        <v>47</v>
      </c>
      <c r="B20" s="29"/>
      <c r="C20" s="6">
        <v>697144</v>
      </c>
      <c r="D20" s="6">
        <v>0</v>
      </c>
      <c r="E20" s="7">
        <v>355810</v>
      </c>
      <c r="F20" s="26">
        <v>355810</v>
      </c>
      <c r="G20" s="26">
        <v>36627</v>
      </c>
      <c r="H20" s="26">
        <v>20959</v>
      </c>
      <c r="I20" s="26">
        <v>53324</v>
      </c>
      <c r="J20" s="26">
        <v>110910</v>
      </c>
      <c r="K20" s="26">
        <v>0</v>
      </c>
      <c r="L20" s="26">
        <v>77418</v>
      </c>
      <c r="M20" s="26">
        <v>58373</v>
      </c>
      <c r="N20" s="26">
        <v>135791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246701</v>
      </c>
      <c r="X20" s="26">
        <v>177906</v>
      </c>
      <c r="Y20" s="26">
        <v>68795</v>
      </c>
      <c r="Z20" s="27">
        <v>38.67</v>
      </c>
      <c r="AA20" s="28">
        <v>355810</v>
      </c>
    </row>
    <row r="21" spans="1:27" ht="13.5">
      <c r="A21" s="23" t="s">
        <v>48</v>
      </c>
      <c r="B21" s="29"/>
      <c r="C21" s="6">
        <v>17587408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260239110</v>
      </c>
      <c r="D22" s="33">
        <f>SUM(D5:D21)</f>
        <v>0</v>
      </c>
      <c r="E22" s="34">
        <f t="shared" si="0"/>
        <v>247899946</v>
      </c>
      <c r="F22" s="35">
        <f t="shared" si="0"/>
        <v>247899946</v>
      </c>
      <c r="G22" s="35">
        <f t="shared" si="0"/>
        <v>63772423</v>
      </c>
      <c r="H22" s="35">
        <f t="shared" si="0"/>
        <v>8283170</v>
      </c>
      <c r="I22" s="35">
        <f t="shared" si="0"/>
        <v>7796007</v>
      </c>
      <c r="J22" s="35">
        <f t="shared" si="0"/>
        <v>79851600</v>
      </c>
      <c r="K22" s="35">
        <f t="shared" si="0"/>
        <v>0</v>
      </c>
      <c r="L22" s="35">
        <f t="shared" si="0"/>
        <v>7225571</v>
      </c>
      <c r="M22" s="35">
        <f t="shared" si="0"/>
        <v>57357982</v>
      </c>
      <c r="N22" s="35">
        <f t="shared" si="0"/>
        <v>64583553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144435153</v>
      </c>
      <c r="X22" s="35">
        <f t="shared" si="0"/>
        <v>154167780</v>
      </c>
      <c r="Y22" s="35">
        <f t="shared" si="0"/>
        <v>-9732627</v>
      </c>
      <c r="Z22" s="36">
        <f>+IF(X22&lt;&gt;0,+(Y22/X22)*100,0)</f>
        <v>-6.313009761183562</v>
      </c>
      <c r="AA22" s="33">
        <f>SUM(AA5:AA21)</f>
        <v>247899946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77297998</v>
      </c>
      <c r="D25" s="6">
        <v>0</v>
      </c>
      <c r="E25" s="7">
        <v>84108356</v>
      </c>
      <c r="F25" s="8">
        <v>84108356</v>
      </c>
      <c r="G25" s="8">
        <v>6357627</v>
      </c>
      <c r="H25" s="8">
        <v>6196671</v>
      </c>
      <c r="I25" s="8">
        <v>7536714</v>
      </c>
      <c r="J25" s="8">
        <v>20091012</v>
      </c>
      <c r="K25" s="8">
        <v>0</v>
      </c>
      <c r="L25" s="8">
        <v>15255004</v>
      </c>
      <c r="M25" s="8">
        <v>8578986</v>
      </c>
      <c r="N25" s="8">
        <v>23833990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43925002</v>
      </c>
      <c r="X25" s="8">
        <v>42054264</v>
      </c>
      <c r="Y25" s="8">
        <v>1870738</v>
      </c>
      <c r="Z25" s="2">
        <v>4.45</v>
      </c>
      <c r="AA25" s="6">
        <v>84108356</v>
      </c>
    </row>
    <row r="26" spans="1:27" ht="13.5">
      <c r="A26" s="25" t="s">
        <v>52</v>
      </c>
      <c r="B26" s="24"/>
      <c r="C26" s="6">
        <v>12665665</v>
      </c>
      <c r="D26" s="6">
        <v>0</v>
      </c>
      <c r="E26" s="7">
        <v>13441519</v>
      </c>
      <c r="F26" s="8">
        <v>13441519</v>
      </c>
      <c r="G26" s="8">
        <v>1100523</v>
      </c>
      <c r="H26" s="8">
        <v>1077626</v>
      </c>
      <c r="I26" s="8">
        <v>1076726</v>
      </c>
      <c r="J26" s="8">
        <v>3254875</v>
      </c>
      <c r="K26" s="8">
        <v>0</v>
      </c>
      <c r="L26" s="8">
        <v>1589818</v>
      </c>
      <c r="M26" s="8">
        <v>1601248</v>
      </c>
      <c r="N26" s="8">
        <v>3191066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6445941</v>
      </c>
      <c r="X26" s="8">
        <v>6720762</v>
      </c>
      <c r="Y26" s="8">
        <v>-274821</v>
      </c>
      <c r="Z26" s="2">
        <v>-4.09</v>
      </c>
      <c r="AA26" s="6">
        <v>13441519</v>
      </c>
    </row>
    <row r="27" spans="1:27" ht="13.5">
      <c r="A27" s="25" t="s">
        <v>53</v>
      </c>
      <c r="B27" s="24"/>
      <c r="C27" s="6">
        <v>15144967</v>
      </c>
      <c r="D27" s="6">
        <v>0</v>
      </c>
      <c r="E27" s="7">
        <v>5799580</v>
      </c>
      <c r="F27" s="8">
        <v>5799580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3000000</v>
      </c>
      <c r="N27" s="8">
        <v>3000000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3000000</v>
      </c>
      <c r="X27" s="8">
        <v>2899788</v>
      </c>
      <c r="Y27" s="8">
        <v>100212</v>
      </c>
      <c r="Z27" s="2">
        <v>3.46</v>
      </c>
      <c r="AA27" s="6">
        <v>5799580</v>
      </c>
    </row>
    <row r="28" spans="1:27" ht="13.5">
      <c r="A28" s="25" t="s">
        <v>54</v>
      </c>
      <c r="B28" s="24"/>
      <c r="C28" s="6">
        <v>27987906</v>
      </c>
      <c r="D28" s="6">
        <v>0</v>
      </c>
      <c r="E28" s="7">
        <v>29097418</v>
      </c>
      <c r="F28" s="8">
        <v>29097418</v>
      </c>
      <c r="G28" s="8">
        <v>2196490</v>
      </c>
      <c r="H28" s="8">
        <v>2190064</v>
      </c>
      <c r="I28" s="8">
        <v>2225464</v>
      </c>
      <c r="J28" s="8">
        <v>6612018</v>
      </c>
      <c r="K28" s="8">
        <v>0</v>
      </c>
      <c r="L28" s="8">
        <v>2350908</v>
      </c>
      <c r="M28" s="8">
        <v>5131870</v>
      </c>
      <c r="N28" s="8">
        <v>7482778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14094796</v>
      </c>
      <c r="X28" s="8">
        <v>14548710</v>
      </c>
      <c r="Y28" s="8">
        <v>-453914</v>
      </c>
      <c r="Z28" s="2">
        <v>-3.12</v>
      </c>
      <c r="AA28" s="6">
        <v>29097418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919644</v>
      </c>
      <c r="F29" s="8">
        <v>919644</v>
      </c>
      <c r="G29" s="8">
        <v>0</v>
      </c>
      <c r="H29" s="8">
        <v>103351</v>
      </c>
      <c r="I29" s="8">
        <v>0</v>
      </c>
      <c r="J29" s="8">
        <v>103351</v>
      </c>
      <c r="K29" s="8">
        <v>0</v>
      </c>
      <c r="L29" s="8">
        <v>0</v>
      </c>
      <c r="M29" s="8">
        <v>103946</v>
      </c>
      <c r="N29" s="8">
        <v>103946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207297</v>
      </c>
      <c r="X29" s="8">
        <v>459822</v>
      </c>
      <c r="Y29" s="8">
        <v>-252525</v>
      </c>
      <c r="Z29" s="2">
        <v>-54.92</v>
      </c>
      <c r="AA29" s="6">
        <v>919644</v>
      </c>
    </row>
    <row r="30" spans="1:27" ht="13.5">
      <c r="A30" s="25" t="s">
        <v>56</v>
      </c>
      <c r="B30" s="24"/>
      <c r="C30" s="6">
        <v>16564854</v>
      </c>
      <c r="D30" s="6">
        <v>0</v>
      </c>
      <c r="E30" s="7">
        <v>17331363</v>
      </c>
      <c r="F30" s="8">
        <v>17331363</v>
      </c>
      <c r="G30" s="8">
        <v>3193215</v>
      </c>
      <c r="H30" s="8">
        <v>2410877</v>
      </c>
      <c r="I30" s="8">
        <v>2159175</v>
      </c>
      <c r="J30" s="8">
        <v>7763267</v>
      </c>
      <c r="K30" s="8">
        <v>0</v>
      </c>
      <c r="L30" s="8">
        <v>1608550</v>
      </c>
      <c r="M30" s="8">
        <v>1480244</v>
      </c>
      <c r="N30" s="8">
        <v>3088794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10852061</v>
      </c>
      <c r="X30" s="8">
        <v>8665680</v>
      </c>
      <c r="Y30" s="8">
        <v>2186381</v>
      </c>
      <c r="Z30" s="2">
        <v>25.23</v>
      </c>
      <c r="AA30" s="6">
        <v>17331363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33069675</v>
      </c>
      <c r="F31" s="8">
        <v>33069675</v>
      </c>
      <c r="G31" s="8">
        <v>465848</v>
      </c>
      <c r="H31" s="8">
        <v>661973</v>
      </c>
      <c r="I31" s="8">
        <v>1923126</v>
      </c>
      <c r="J31" s="8">
        <v>3050947</v>
      </c>
      <c r="K31" s="8">
        <v>0</v>
      </c>
      <c r="L31" s="8">
        <v>2031915</v>
      </c>
      <c r="M31" s="8">
        <v>1052530</v>
      </c>
      <c r="N31" s="8">
        <v>3084445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6135392</v>
      </c>
      <c r="X31" s="8">
        <v>16534752</v>
      </c>
      <c r="Y31" s="8">
        <v>-10399360</v>
      </c>
      <c r="Z31" s="2">
        <v>-62.89</v>
      </c>
      <c r="AA31" s="6">
        <v>33069675</v>
      </c>
    </row>
    <row r="32" spans="1:27" ht="13.5">
      <c r="A32" s="25" t="s">
        <v>58</v>
      </c>
      <c r="B32" s="24"/>
      <c r="C32" s="6">
        <v>15739945</v>
      </c>
      <c r="D32" s="6">
        <v>0</v>
      </c>
      <c r="E32" s="7">
        <v>16133180</v>
      </c>
      <c r="F32" s="8">
        <v>16133180</v>
      </c>
      <c r="G32" s="8">
        <v>1147502</v>
      </c>
      <c r="H32" s="8">
        <v>1952356</v>
      </c>
      <c r="I32" s="8">
        <v>2637499</v>
      </c>
      <c r="J32" s="8">
        <v>5737357</v>
      </c>
      <c r="K32" s="8">
        <v>0</v>
      </c>
      <c r="L32" s="8">
        <v>2749907</v>
      </c>
      <c r="M32" s="8">
        <v>5180782</v>
      </c>
      <c r="N32" s="8">
        <v>7930689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13668046</v>
      </c>
      <c r="X32" s="8">
        <v>8066592</v>
      </c>
      <c r="Y32" s="8">
        <v>5601454</v>
      </c>
      <c r="Z32" s="2">
        <v>69.44</v>
      </c>
      <c r="AA32" s="6">
        <v>16133180</v>
      </c>
    </row>
    <row r="33" spans="1:27" ht="13.5">
      <c r="A33" s="25" t="s">
        <v>59</v>
      </c>
      <c r="B33" s="24"/>
      <c r="C33" s="6">
        <v>11517913</v>
      </c>
      <c r="D33" s="6">
        <v>0</v>
      </c>
      <c r="E33" s="7">
        <v>8328920</v>
      </c>
      <c r="F33" s="8">
        <v>8328920</v>
      </c>
      <c r="G33" s="8">
        <v>629422</v>
      </c>
      <c r="H33" s="8">
        <v>624800</v>
      </c>
      <c r="I33" s="8">
        <v>335715</v>
      </c>
      <c r="J33" s="8">
        <v>1589937</v>
      </c>
      <c r="K33" s="8">
        <v>0</v>
      </c>
      <c r="L33" s="8">
        <v>543330</v>
      </c>
      <c r="M33" s="8">
        <v>32935</v>
      </c>
      <c r="N33" s="8">
        <v>576265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2166202</v>
      </c>
      <c r="X33" s="8">
        <v>4164462</v>
      </c>
      <c r="Y33" s="8">
        <v>-1998260</v>
      </c>
      <c r="Z33" s="2">
        <v>-47.98</v>
      </c>
      <c r="AA33" s="6">
        <v>8328920</v>
      </c>
    </row>
    <row r="34" spans="1:27" ht="13.5">
      <c r="A34" s="25" t="s">
        <v>60</v>
      </c>
      <c r="B34" s="24"/>
      <c r="C34" s="6">
        <v>45158073</v>
      </c>
      <c r="D34" s="6">
        <v>0</v>
      </c>
      <c r="E34" s="7">
        <v>39670290</v>
      </c>
      <c r="F34" s="8">
        <v>39670290</v>
      </c>
      <c r="G34" s="8">
        <v>3216247</v>
      </c>
      <c r="H34" s="8">
        <v>2933378</v>
      </c>
      <c r="I34" s="8">
        <v>4642064</v>
      </c>
      <c r="J34" s="8">
        <v>10791689</v>
      </c>
      <c r="K34" s="8">
        <v>0</v>
      </c>
      <c r="L34" s="8">
        <v>2660188</v>
      </c>
      <c r="M34" s="8">
        <v>2019642</v>
      </c>
      <c r="N34" s="8">
        <v>4679830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15471519</v>
      </c>
      <c r="X34" s="8">
        <v>19835148</v>
      </c>
      <c r="Y34" s="8">
        <v>-4363629</v>
      </c>
      <c r="Z34" s="2">
        <v>-22</v>
      </c>
      <c r="AA34" s="6">
        <v>39670290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-321979</v>
      </c>
      <c r="I35" s="8">
        <v>428</v>
      </c>
      <c r="J35" s="8">
        <v>-321551</v>
      </c>
      <c r="K35" s="8">
        <v>0</v>
      </c>
      <c r="L35" s="8">
        <v>5902</v>
      </c>
      <c r="M35" s="8">
        <v>0</v>
      </c>
      <c r="N35" s="8">
        <v>5902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-315649</v>
      </c>
      <c r="X35" s="8"/>
      <c r="Y35" s="8">
        <v>-315649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222077321</v>
      </c>
      <c r="D36" s="33">
        <f>SUM(D25:D35)</f>
        <v>0</v>
      </c>
      <c r="E36" s="34">
        <f t="shared" si="1"/>
        <v>247899945</v>
      </c>
      <c r="F36" s="35">
        <f t="shared" si="1"/>
        <v>247899945</v>
      </c>
      <c r="G36" s="35">
        <f t="shared" si="1"/>
        <v>18306874</v>
      </c>
      <c r="H36" s="35">
        <f t="shared" si="1"/>
        <v>17829117</v>
      </c>
      <c r="I36" s="35">
        <f t="shared" si="1"/>
        <v>22536911</v>
      </c>
      <c r="J36" s="35">
        <f t="shared" si="1"/>
        <v>58672902</v>
      </c>
      <c r="K36" s="35">
        <f t="shared" si="1"/>
        <v>0</v>
      </c>
      <c r="L36" s="35">
        <f t="shared" si="1"/>
        <v>28795522</v>
      </c>
      <c r="M36" s="35">
        <f t="shared" si="1"/>
        <v>28182183</v>
      </c>
      <c r="N36" s="35">
        <f t="shared" si="1"/>
        <v>56977705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115650607</v>
      </c>
      <c r="X36" s="35">
        <f t="shared" si="1"/>
        <v>123949980</v>
      </c>
      <c r="Y36" s="35">
        <f t="shared" si="1"/>
        <v>-8299373</v>
      </c>
      <c r="Z36" s="36">
        <f>+IF(X36&lt;&gt;0,+(Y36/X36)*100,0)</f>
        <v>-6.695743718554856</v>
      </c>
      <c r="AA36" s="33">
        <f>SUM(AA25:AA35)</f>
        <v>247899945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38161789</v>
      </c>
      <c r="D38" s="46">
        <f>+D22-D36</f>
        <v>0</v>
      </c>
      <c r="E38" s="47">
        <f t="shared" si="2"/>
        <v>1</v>
      </c>
      <c r="F38" s="48">
        <f t="shared" si="2"/>
        <v>1</v>
      </c>
      <c r="G38" s="48">
        <f t="shared" si="2"/>
        <v>45465549</v>
      </c>
      <c r="H38" s="48">
        <f t="shared" si="2"/>
        <v>-9545947</v>
      </c>
      <c r="I38" s="48">
        <f t="shared" si="2"/>
        <v>-14740904</v>
      </c>
      <c r="J38" s="48">
        <f t="shared" si="2"/>
        <v>21178698</v>
      </c>
      <c r="K38" s="48">
        <f t="shared" si="2"/>
        <v>0</v>
      </c>
      <c r="L38" s="48">
        <f t="shared" si="2"/>
        <v>-21569951</v>
      </c>
      <c r="M38" s="48">
        <f t="shared" si="2"/>
        <v>29175799</v>
      </c>
      <c r="N38" s="48">
        <f t="shared" si="2"/>
        <v>7605848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28784546</v>
      </c>
      <c r="X38" s="48">
        <f>IF(F22=F36,0,X22-X36)</f>
        <v>30217800</v>
      </c>
      <c r="Y38" s="48">
        <f t="shared" si="2"/>
        <v>-1433254</v>
      </c>
      <c r="Z38" s="49">
        <f>+IF(X38&lt;&gt;0,+(Y38/X38)*100,0)</f>
        <v>-4.743078582822045</v>
      </c>
      <c r="AA38" s="46">
        <f>+AA22-AA36</f>
        <v>1</v>
      </c>
    </row>
    <row r="39" spans="1:27" ht="13.5">
      <c r="A39" s="23" t="s">
        <v>64</v>
      </c>
      <c r="B39" s="29"/>
      <c r="C39" s="6">
        <v>40834381</v>
      </c>
      <c r="D39" s="6">
        <v>0</v>
      </c>
      <c r="E39" s="7">
        <v>45373000</v>
      </c>
      <c r="F39" s="8">
        <v>45373000</v>
      </c>
      <c r="G39" s="8">
        <v>614116</v>
      </c>
      <c r="H39" s="8">
        <v>1232722</v>
      </c>
      <c r="I39" s="8">
        <v>2739368</v>
      </c>
      <c r="J39" s="8">
        <v>4586206</v>
      </c>
      <c r="K39" s="8">
        <v>0</v>
      </c>
      <c r="L39" s="8">
        <v>7654098</v>
      </c>
      <c r="M39" s="8">
        <v>10447117</v>
      </c>
      <c r="N39" s="8">
        <v>18101215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22687421</v>
      </c>
      <c r="X39" s="8">
        <v>35667000</v>
      </c>
      <c r="Y39" s="8">
        <v>-12979579</v>
      </c>
      <c r="Z39" s="2">
        <v>-36.39</v>
      </c>
      <c r="AA39" s="6">
        <v>45373000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78996170</v>
      </c>
      <c r="D42" s="55">
        <f>SUM(D38:D41)</f>
        <v>0</v>
      </c>
      <c r="E42" s="56">
        <f t="shared" si="3"/>
        <v>45373001</v>
      </c>
      <c r="F42" s="57">
        <f t="shared" si="3"/>
        <v>45373001</v>
      </c>
      <c r="G42" s="57">
        <f t="shared" si="3"/>
        <v>46079665</v>
      </c>
      <c r="H42" s="57">
        <f t="shared" si="3"/>
        <v>-8313225</v>
      </c>
      <c r="I42" s="57">
        <f t="shared" si="3"/>
        <v>-12001536</v>
      </c>
      <c r="J42" s="57">
        <f t="shared" si="3"/>
        <v>25764904</v>
      </c>
      <c r="K42" s="57">
        <f t="shared" si="3"/>
        <v>0</v>
      </c>
      <c r="L42" s="57">
        <f t="shared" si="3"/>
        <v>-13915853</v>
      </c>
      <c r="M42" s="57">
        <f t="shared" si="3"/>
        <v>39622916</v>
      </c>
      <c r="N42" s="57">
        <f t="shared" si="3"/>
        <v>25707063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51471967</v>
      </c>
      <c r="X42" s="57">
        <f t="shared" si="3"/>
        <v>65884800</v>
      </c>
      <c r="Y42" s="57">
        <f t="shared" si="3"/>
        <v>-14412833</v>
      </c>
      <c r="Z42" s="58">
        <f>+IF(X42&lt;&gt;0,+(Y42/X42)*100,0)</f>
        <v>-21.875808987809027</v>
      </c>
      <c r="AA42" s="55">
        <f>SUM(AA38:AA41)</f>
        <v>45373001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78996170</v>
      </c>
      <c r="D44" s="63">
        <f>+D42-D43</f>
        <v>0</v>
      </c>
      <c r="E44" s="64">
        <f t="shared" si="4"/>
        <v>45373001</v>
      </c>
      <c r="F44" s="65">
        <f t="shared" si="4"/>
        <v>45373001</v>
      </c>
      <c r="G44" s="65">
        <f t="shared" si="4"/>
        <v>46079665</v>
      </c>
      <c r="H44" s="65">
        <f t="shared" si="4"/>
        <v>-8313225</v>
      </c>
      <c r="I44" s="65">
        <f t="shared" si="4"/>
        <v>-12001536</v>
      </c>
      <c r="J44" s="65">
        <f t="shared" si="4"/>
        <v>25764904</v>
      </c>
      <c r="K44" s="65">
        <f t="shared" si="4"/>
        <v>0</v>
      </c>
      <c r="L44" s="65">
        <f t="shared" si="4"/>
        <v>-13915853</v>
      </c>
      <c r="M44" s="65">
        <f t="shared" si="4"/>
        <v>39622916</v>
      </c>
      <c r="N44" s="65">
        <f t="shared" si="4"/>
        <v>25707063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51471967</v>
      </c>
      <c r="X44" s="65">
        <f t="shared" si="4"/>
        <v>65884800</v>
      </c>
      <c r="Y44" s="65">
        <f t="shared" si="4"/>
        <v>-14412833</v>
      </c>
      <c r="Z44" s="66">
        <f>+IF(X44&lt;&gt;0,+(Y44/X44)*100,0)</f>
        <v>-21.875808987809027</v>
      </c>
      <c r="AA44" s="63">
        <f>+AA42-AA43</f>
        <v>45373001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78996170</v>
      </c>
      <c r="D46" s="55">
        <f>SUM(D44:D45)</f>
        <v>0</v>
      </c>
      <c r="E46" s="56">
        <f t="shared" si="5"/>
        <v>45373001</v>
      </c>
      <c r="F46" s="57">
        <f t="shared" si="5"/>
        <v>45373001</v>
      </c>
      <c r="G46" s="57">
        <f t="shared" si="5"/>
        <v>46079665</v>
      </c>
      <c r="H46" s="57">
        <f t="shared" si="5"/>
        <v>-8313225</v>
      </c>
      <c r="I46" s="57">
        <f t="shared" si="5"/>
        <v>-12001536</v>
      </c>
      <c r="J46" s="57">
        <f t="shared" si="5"/>
        <v>25764904</v>
      </c>
      <c r="K46" s="57">
        <f t="shared" si="5"/>
        <v>0</v>
      </c>
      <c r="L46" s="57">
        <f t="shared" si="5"/>
        <v>-13915853</v>
      </c>
      <c r="M46" s="57">
        <f t="shared" si="5"/>
        <v>39622916</v>
      </c>
      <c r="N46" s="57">
        <f t="shared" si="5"/>
        <v>25707063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51471967</v>
      </c>
      <c r="X46" s="57">
        <f t="shared" si="5"/>
        <v>65884800</v>
      </c>
      <c r="Y46" s="57">
        <f t="shared" si="5"/>
        <v>-14412833</v>
      </c>
      <c r="Z46" s="58">
        <f>+IF(X46&lt;&gt;0,+(Y46/X46)*100,0)</f>
        <v>-21.875808987809027</v>
      </c>
      <c r="AA46" s="55">
        <f>SUM(AA44:AA45)</f>
        <v>45373001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78996170</v>
      </c>
      <c r="D48" s="71">
        <f>SUM(D46:D47)</f>
        <v>0</v>
      </c>
      <c r="E48" s="72">
        <f t="shared" si="6"/>
        <v>45373001</v>
      </c>
      <c r="F48" s="73">
        <f t="shared" si="6"/>
        <v>45373001</v>
      </c>
      <c r="G48" s="73">
        <f t="shared" si="6"/>
        <v>46079665</v>
      </c>
      <c r="H48" s="74">
        <f t="shared" si="6"/>
        <v>-8313225</v>
      </c>
      <c r="I48" s="74">
        <f t="shared" si="6"/>
        <v>-12001536</v>
      </c>
      <c r="J48" s="74">
        <f t="shared" si="6"/>
        <v>25764904</v>
      </c>
      <c r="K48" s="74">
        <f t="shared" si="6"/>
        <v>0</v>
      </c>
      <c r="L48" s="74">
        <f t="shared" si="6"/>
        <v>-13915853</v>
      </c>
      <c r="M48" s="73">
        <f t="shared" si="6"/>
        <v>39622916</v>
      </c>
      <c r="N48" s="73">
        <f t="shared" si="6"/>
        <v>25707063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51471967</v>
      </c>
      <c r="X48" s="74">
        <f t="shared" si="6"/>
        <v>65884800</v>
      </c>
      <c r="Y48" s="74">
        <f t="shared" si="6"/>
        <v>-14412833</v>
      </c>
      <c r="Z48" s="75">
        <f>+IF(X48&lt;&gt;0,+(Y48/X48)*100,0)</f>
        <v>-21.875808987809027</v>
      </c>
      <c r="AA48" s="76">
        <f>SUM(AA46:AA47)</f>
        <v>45373001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392441165</v>
      </c>
      <c r="D5" s="6">
        <v>0</v>
      </c>
      <c r="E5" s="7">
        <v>430790799</v>
      </c>
      <c r="F5" s="8">
        <v>430790799</v>
      </c>
      <c r="G5" s="8">
        <v>0</v>
      </c>
      <c r="H5" s="8">
        <v>52435944</v>
      </c>
      <c r="I5" s="8">
        <v>39408041</v>
      </c>
      <c r="J5" s="8">
        <v>91843985</v>
      </c>
      <c r="K5" s="8">
        <v>39376572</v>
      </c>
      <c r="L5" s="8">
        <v>40230934</v>
      </c>
      <c r="M5" s="8">
        <v>40329742</v>
      </c>
      <c r="N5" s="8">
        <v>119937248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211781233</v>
      </c>
      <c r="X5" s="8">
        <v>195814000</v>
      </c>
      <c r="Y5" s="8">
        <v>15967233</v>
      </c>
      <c r="Z5" s="2">
        <v>8.15</v>
      </c>
      <c r="AA5" s="6">
        <v>430790799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732877042</v>
      </c>
      <c r="D7" s="6">
        <v>0</v>
      </c>
      <c r="E7" s="7">
        <v>751133887</v>
      </c>
      <c r="F7" s="8">
        <v>751133887</v>
      </c>
      <c r="G7" s="8">
        <v>2183227</v>
      </c>
      <c r="H7" s="8">
        <v>66765312</v>
      </c>
      <c r="I7" s="8">
        <v>73629936</v>
      </c>
      <c r="J7" s="8">
        <v>142578475</v>
      </c>
      <c r="K7" s="8">
        <v>61806968</v>
      </c>
      <c r="L7" s="8">
        <v>64146763</v>
      </c>
      <c r="M7" s="8">
        <v>65096668</v>
      </c>
      <c r="N7" s="8">
        <v>191050399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333628874</v>
      </c>
      <c r="X7" s="8">
        <v>375566946</v>
      </c>
      <c r="Y7" s="8">
        <v>-41938072</v>
      </c>
      <c r="Z7" s="2">
        <v>-11.17</v>
      </c>
      <c r="AA7" s="6">
        <v>751133887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57437378</v>
      </c>
      <c r="D10" s="6">
        <v>0</v>
      </c>
      <c r="E10" s="7">
        <v>53807409</v>
      </c>
      <c r="F10" s="26">
        <v>53807409</v>
      </c>
      <c r="G10" s="26">
        <v>5082107</v>
      </c>
      <c r="H10" s="26">
        <v>5143630</v>
      </c>
      <c r="I10" s="26">
        <v>5079274</v>
      </c>
      <c r="J10" s="26">
        <v>15305011</v>
      </c>
      <c r="K10" s="26">
        <v>4863674</v>
      </c>
      <c r="L10" s="26">
        <v>5008473</v>
      </c>
      <c r="M10" s="26">
        <v>5130996</v>
      </c>
      <c r="N10" s="26">
        <v>15003143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30308154</v>
      </c>
      <c r="X10" s="26">
        <v>26889912</v>
      </c>
      <c r="Y10" s="26">
        <v>3418242</v>
      </c>
      <c r="Z10" s="27">
        <v>12.71</v>
      </c>
      <c r="AA10" s="28">
        <v>53807409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1487942</v>
      </c>
      <c r="D12" s="6">
        <v>0</v>
      </c>
      <c r="E12" s="7">
        <v>1160660</v>
      </c>
      <c r="F12" s="8">
        <v>1160660</v>
      </c>
      <c r="G12" s="8">
        <v>136221</v>
      </c>
      <c r="H12" s="8">
        <v>141893</v>
      </c>
      <c r="I12" s="8">
        <v>131310</v>
      </c>
      <c r="J12" s="8">
        <v>409424</v>
      </c>
      <c r="K12" s="8">
        <v>123603</v>
      </c>
      <c r="L12" s="8">
        <v>44115</v>
      </c>
      <c r="M12" s="8">
        <v>122513</v>
      </c>
      <c r="N12" s="8">
        <v>290231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699655</v>
      </c>
      <c r="X12" s="8">
        <v>580332</v>
      </c>
      <c r="Y12" s="8">
        <v>119323</v>
      </c>
      <c r="Z12" s="2">
        <v>20.56</v>
      </c>
      <c r="AA12" s="6">
        <v>1160660</v>
      </c>
    </row>
    <row r="13" spans="1:27" ht="13.5">
      <c r="A13" s="23" t="s">
        <v>40</v>
      </c>
      <c r="B13" s="29"/>
      <c r="C13" s="6">
        <v>32255742</v>
      </c>
      <c r="D13" s="6">
        <v>0</v>
      </c>
      <c r="E13" s="7">
        <v>23004914</v>
      </c>
      <c r="F13" s="8">
        <v>23004914</v>
      </c>
      <c r="G13" s="8">
        <v>159037</v>
      </c>
      <c r="H13" s="8">
        <v>452721</v>
      </c>
      <c r="I13" s="8">
        <v>4257286</v>
      </c>
      <c r="J13" s="8">
        <v>4869044</v>
      </c>
      <c r="K13" s="8">
        <v>2147644</v>
      </c>
      <c r="L13" s="8">
        <v>2276193</v>
      </c>
      <c r="M13" s="8">
        <v>354965</v>
      </c>
      <c r="N13" s="8">
        <v>4778802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9647846</v>
      </c>
      <c r="X13" s="8">
        <v>11502456</v>
      </c>
      <c r="Y13" s="8">
        <v>-1854610</v>
      </c>
      <c r="Z13" s="2">
        <v>-16.12</v>
      </c>
      <c r="AA13" s="6">
        <v>23004914</v>
      </c>
    </row>
    <row r="14" spans="1:27" ht="13.5">
      <c r="A14" s="23" t="s">
        <v>41</v>
      </c>
      <c r="B14" s="29"/>
      <c r="C14" s="6">
        <v>5231489</v>
      </c>
      <c r="D14" s="6">
        <v>0</v>
      </c>
      <c r="E14" s="7">
        <v>7200004</v>
      </c>
      <c r="F14" s="8">
        <v>7200004</v>
      </c>
      <c r="G14" s="8">
        <v>537683</v>
      </c>
      <c r="H14" s="8">
        <v>513380</v>
      </c>
      <c r="I14" s="8">
        <v>537928</v>
      </c>
      <c r="J14" s="8">
        <v>1588991</v>
      </c>
      <c r="K14" s="8">
        <v>68328</v>
      </c>
      <c r="L14" s="8">
        <v>725140</v>
      </c>
      <c r="M14" s="8">
        <v>618733</v>
      </c>
      <c r="N14" s="8">
        <v>1412201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3001192</v>
      </c>
      <c r="X14" s="8">
        <v>3600000</v>
      </c>
      <c r="Y14" s="8">
        <v>-598808</v>
      </c>
      <c r="Z14" s="2">
        <v>-16.63</v>
      </c>
      <c r="AA14" s="6">
        <v>7200004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31010744</v>
      </c>
      <c r="D16" s="6">
        <v>0</v>
      </c>
      <c r="E16" s="7">
        <v>47018919</v>
      </c>
      <c r="F16" s="8">
        <v>47018919</v>
      </c>
      <c r="G16" s="8">
        <v>991457</v>
      </c>
      <c r="H16" s="8">
        <v>-459758</v>
      </c>
      <c r="I16" s="8">
        <v>1071337</v>
      </c>
      <c r="J16" s="8">
        <v>1603036</v>
      </c>
      <c r="K16" s="8">
        <v>-3914706</v>
      </c>
      <c r="L16" s="8">
        <v>6427696</v>
      </c>
      <c r="M16" s="8">
        <v>1375326</v>
      </c>
      <c r="N16" s="8">
        <v>3888316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5491352</v>
      </c>
      <c r="X16" s="8">
        <v>23509458</v>
      </c>
      <c r="Y16" s="8">
        <v>-18018106</v>
      </c>
      <c r="Z16" s="2">
        <v>-76.64</v>
      </c>
      <c r="AA16" s="6">
        <v>47018919</v>
      </c>
    </row>
    <row r="17" spans="1:27" ht="13.5">
      <c r="A17" s="23" t="s">
        <v>44</v>
      </c>
      <c r="B17" s="29"/>
      <c r="C17" s="6">
        <v>199932</v>
      </c>
      <c r="D17" s="6">
        <v>0</v>
      </c>
      <c r="E17" s="7">
        <v>205314</v>
      </c>
      <c r="F17" s="8">
        <v>205314</v>
      </c>
      <c r="G17" s="8">
        <v>6303</v>
      </c>
      <c r="H17" s="8">
        <v>30099</v>
      </c>
      <c r="I17" s="8">
        <v>35543</v>
      </c>
      <c r="J17" s="8">
        <v>71945</v>
      </c>
      <c r="K17" s="8">
        <v>35052</v>
      </c>
      <c r="L17" s="8">
        <v>37642</v>
      </c>
      <c r="M17" s="8">
        <v>16559</v>
      </c>
      <c r="N17" s="8">
        <v>89253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161198</v>
      </c>
      <c r="X17" s="8">
        <v>102660</v>
      </c>
      <c r="Y17" s="8">
        <v>58538</v>
      </c>
      <c r="Z17" s="2">
        <v>57.02</v>
      </c>
      <c r="AA17" s="6">
        <v>205314</v>
      </c>
    </row>
    <row r="18" spans="1:27" ht="13.5">
      <c r="A18" s="25" t="s">
        <v>45</v>
      </c>
      <c r="B18" s="24"/>
      <c r="C18" s="6">
        <v>10934616</v>
      </c>
      <c r="D18" s="6">
        <v>0</v>
      </c>
      <c r="E18" s="7">
        <v>9687604</v>
      </c>
      <c r="F18" s="8">
        <v>9687604</v>
      </c>
      <c r="G18" s="8">
        <v>1138642</v>
      </c>
      <c r="H18" s="8">
        <v>988511</v>
      </c>
      <c r="I18" s="8">
        <v>902140</v>
      </c>
      <c r="J18" s="8">
        <v>3029293</v>
      </c>
      <c r="K18" s="8">
        <v>-3193102</v>
      </c>
      <c r="L18" s="8">
        <v>4819761</v>
      </c>
      <c r="M18" s="8">
        <v>1057472</v>
      </c>
      <c r="N18" s="8">
        <v>2684131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5713424</v>
      </c>
      <c r="X18" s="8">
        <v>4843800</v>
      </c>
      <c r="Y18" s="8">
        <v>869624</v>
      </c>
      <c r="Z18" s="2">
        <v>17.95</v>
      </c>
      <c r="AA18" s="6">
        <v>9687604</v>
      </c>
    </row>
    <row r="19" spans="1:27" ht="13.5">
      <c r="A19" s="23" t="s">
        <v>46</v>
      </c>
      <c r="B19" s="29"/>
      <c r="C19" s="6">
        <v>151172863</v>
      </c>
      <c r="D19" s="6">
        <v>0</v>
      </c>
      <c r="E19" s="7">
        <v>166667250</v>
      </c>
      <c r="F19" s="8">
        <v>166667250</v>
      </c>
      <c r="G19" s="8">
        <v>61612000</v>
      </c>
      <c r="H19" s="8">
        <v>786491</v>
      </c>
      <c r="I19" s="8">
        <v>514697</v>
      </c>
      <c r="J19" s="8">
        <v>62913188</v>
      </c>
      <c r="K19" s="8">
        <v>5383885</v>
      </c>
      <c r="L19" s="8">
        <v>1079371</v>
      </c>
      <c r="M19" s="8">
        <v>51972072</v>
      </c>
      <c r="N19" s="8">
        <v>58435328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121348516</v>
      </c>
      <c r="X19" s="8">
        <v>82804626</v>
      </c>
      <c r="Y19" s="8">
        <v>38543890</v>
      </c>
      <c r="Z19" s="2">
        <v>46.55</v>
      </c>
      <c r="AA19" s="6">
        <v>166667250</v>
      </c>
    </row>
    <row r="20" spans="1:27" ht="13.5">
      <c r="A20" s="23" t="s">
        <v>47</v>
      </c>
      <c r="B20" s="29"/>
      <c r="C20" s="6">
        <v>71910808</v>
      </c>
      <c r="D20" s="6">
        <v>0</v>
      </c>
      <c r="E20" s="7">
        <v>34836034</v>
      </c>
      <c r="F20" s="26">
        <v>34836034</v>
      </c>
      <c r="G20" s="26">
        <v>12065330</v>
      </c>
      <c r="H20" s="26">
        <v>1920087</v>
      </c>
      <c r="I20" s="26">
        <v>5316984</v>
      </c>
      <c r="J20" s="26">
        <v>19302401</v>
      </c>
      <c r="K20" s="26">
        <v>-4252958</v>
      </c>
      <c r="L20" s="26">
        <v>1552250</v>
      </c>
      <c r="M20" s="26">
        <v>1316638</v>
      </c>
      <c r="N20" s="26">
        <v>-1384070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17918331</v>
      </c>
      <c r="X20" s="26">
        <v>17418018</v>
      </c>
      <c r="Y20" s="26">
        <v>500313</v>
      </c>
      <c r="Z20" s="27">
        <v>2.87</v>
      </c>
      <c r="AA20" s="28">
        <v>34836034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1486959721</v>
      </c>
      <c r="D22" s="33">
        <f>SUM(D5:D21)</f>
        <v>0</v>
      </c>
      <c r="E22" s="34">
        <f t="shared" si="0"/>
        <v>1525512794</v>
      </c>
      <c r="F22" s="35">
        <f t="shared" si="0"/>
        <v>1525512794</v>
      </c>
      <c r="G22" s="35">
        <f t="shared" si="0"/>
        <v>83912007</v>
      </c>
      <c r="H22" s="35">
        <f t="shared" si="0"/>
        <v>128718310</v>
      </c>
      <c r="I22" s="35">
        <f t="shared" si="0"/>
        <v>130884476</v>
      </c>
      <c r="J22" s="35">
        <f t="shared" si="0"/>
        <v>343514793</v>
      </c>
      <c r="K22" s="35">
        <f t="shared" si="0"/>
        <v>102444960</v>
      </c>
      <c r="L22" s="35">
        <f t="shared" si="0"/>
        <v>126348338</v>
      </c>
      <c r="M22" s="35">
        <f t="shared" si="0"/>
        <v>167391684</v>
      </c>
      <c r="N22" s="35">
        <f t="shared" si="0"/>
        <v>396184982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739699775</v>
      </c>
      <c r="X22" s="35">
        <f t="shared" si="0"/>
        <v>742632208</v>
      </c>
      <c r="Y22" s="35">
        <f t="shared" si="0"/>
        <v>-2932433</v>
      </c>
      <c r="Z22" s="36">
        <f>+IF(X22&lt;&gt;0,+(Y22/X22)*100,0)</f>
        <v>-0.39487016162380073</v>
      </c>
      <c r="AA22" s="33">
        <f>SUM(AA5:AA21)</f>
        <v>1525512794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336226167</v>
      </c>
      <c r="D25" s="6">
        <v>0</v>
      </c>
      <c r="E25" s="7">
        <v>376583007</v>
      </c>
      <c r="F25" s="8">
        <v>376583007</v>
      </c>
      <c r="G25" s="8">
        <v>25369743</v>
      </c>
      <c r="H25" s="8">
        <v>28530070</v>
      </c>
      <c r="I25" s="8">
        <v>27712988</v>
      </c>
      <c r="J25" s="8">
        <v>81612801</v>
      </c>
      <c r="K25" s="8">
        <v>27358006</v>
      </c>
      <c r="L25" s="8">
        <v>27783348</v>
      </c>
      <c r="M25" s="8">
        <v>32124700</v>
      </c>
      <c r="N25" s="8">
        <v>87266054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168878855</v>
      </c>
      <c r="X25" s="8">
        <v>182951232</v>
      </c>
      <c r="Y25" s="8">
        <v>-14072377</v>
      </c>
      <c r="Z25" s="2">
        <v>-7.69</v>
      </c>
      <c r="AA25" s="6">
        <v>376583007</v>
      </c>
    </row>
    <row r="26" spans="1:27" ht="13.5">
      <c r="A26" s="25" t="s">
        <v>52</v>
      </c>
      <c r="B26" s="24"/>
      <c r="C26" s="6">
        <v>21811650</v>
      </c>
      <c r="D26" s="6">
        <v>0</v>
      </c>
      <c r="E26" s="7">
        <v>23182405</v>
      </c>
      <c r="F26" s="8">
        <v>23182405</v>
      </c>
      <c r="G26" s="8">
        <v>2509161</v>
      </c>
      <c r="H26" s="8">
        <v>2113619</v>
      </c>
      <c r="I26" s="8">
        <v>2166986</v>
      </c>
      <c r="J26" s="8">
        <v>6789766</v>
      </c>
      <c r="K26" s="8">
        <v>2074319</v>
      </c>
      <c r="L26" s="8">
        <v>2497065</v>
      </c>
      <c r="M26" s="8">
        <v>1816933</v>
      </c>
      <c r="N26" s="8">
        <v>6388317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13178083</v>
      </c>
      <c r="X26" s="8">
        <v>11591202</v>
      </c>
      <c r="Y26" s="8">
        <v>1586881</v>
      </c>
      <c r="Z26" s="2">
        <v>13.69</v>
      </c>
      <c r="AA26" s="6">
        <v>23182405</v>
      </c>
    </row>
    <row r="27" spans="1:27" ht="13.5">
      <c r="A27" s="25" t="s">
        <v>53</v>
      </c>
      <c r="B27" s="24"/>
      <c r="C27" s="6">
        <v>16899888</v>
      </c>
      <c r="D27" s="6">
        <v>0</v>
      </c>
      <c r="E27" s="7">
        <v>45529176</v>
      </c>
      <c r="F27" s="8">
        <v>45529176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22764588</v>
      </c>
      <c r="Y27" s="8">
        <v>-22764588</v>
      </c>
      <c r="Z27" s="2">
        <v>-100</v>
      </c>
      <c r="AA27" s="6">
        <v>45529176</v>
      </c>
    </row>
    <row r="28" spans="1:27" ht="13.5">
      <c r="A28" s="25" t="s">
        <v>54</v>
      </c>
      <c r="B28" s="24"/>
      <c r="C28" s="6">
        <v>70332487</v>
      </c>
      <c r="D28" s="6">
        <v>0</v>
      </c>
      <c r="E28" s="7">
        <v>85000001</v>
      </c>
      <c r="F28" s="8">
        <v>85000001</v>
      </c>
      <c r="G28" s="8">
        <v>0</v>
      </c>
      <c r="H28" s="8">
        <v>0</v>
      </c>
      <c r="I28" s="8">
        <v>16563911</v>
      </c>
      <c r="J28" s="8">
        <v>16563911</v>
      </c>
      <c r="K28" s="8">
        <v>5521303</v>
      </c>
      <c r="L28" s="8">
        <v>0</v>
      </c>
      <c r="M28" s="8">
        <v>11042608</v>
      </c>
      <c r="N28" s="8">
        <v>16563911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33127822</v>
      </c>
      <c r="X28" s="8">
        <v>42499998</v>
      </c>
      <c r="Y28" s="8">
        <v>-9372176</v>
      </c>
      <c r="Z28" s="2">
        <v>-22.05</v>
      </c>
      <c r="AA28" s="6">
        <v>85000001</v>
      </c>
    </row>
    <row r="29" spans="1:27" ht="13.5">
      <c r="A29" s="25" t="s">
        <v>55</v>
      </c>
      <c r="B29" s="24"/>
      <c r="C29" s="6">
        <v>23102860</v>
      </c>
      <c r="D29" s="6">
        <v>0</v>
      </c>
      <c r="E29" s="7">
        <v>23786250</v>
      </c>
      <c r="F29" s="8">
        <v>23786250</v>
      </c>
      <c r="G29" s="8">
        <v>0</v>
      </c>
      <c r="H29" s="8">
        <v>0</v>
      </c>
      <c r="I29" s="8">
        <v>853833</v>
      </c>
      <c r="J29" s="8">
        <v>853833</v>
      </c>
      <c r="K29" s="8">
        <v>0</v>
      </c>
      <c r="L29" s="8">
        <v>0</v>
      </c>
      <c r="M29" s="8">
        <v>10533657</v>
      </c>
      <c r="N29" s="8">
        <v>10533657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11387490</v>
      </c>
      <c r="X29" s="8">
        <v>4617288</v>
      </c>
      <c r="Y29" s="8">
        <v>6770202</v>
      </c>
      <c r="Z29" s="2">
        <v>146.63</v>
      </c>
      <c r="AA29" s="6">
        <v>23786250</v>
      </c>
    </row>
    <row r="30" spans="1:27" ht="13.5">
      <c r="A30" s="25" t="s">
        <v>56</v>
      </c>
      <c r="B30" s="24"/>
      <c r="C30" s="6">
        <v>567223215</v>
      </c>
      <c r="D30" s="6">
        <v>0</v>
      </c>
      <c r="E30" s="7">
        <v>633019363</v>
      </c>
      <c r="F30" s="8">
        <v>633019363</v>
      </c>
      <c r="G30" s="8">
        <v>0</v>
      </c>
      <c r="H30" s="8">
        <v>73014514</v>
      </c>
      <c r="I30" s="8">
        <v>73909798</v>
      </c>
      <c r="J30" s="8">
        <v>146924312</v>
      </c>
      <c r="K30" s="8">
        <v>43572721</v>
      </c>
      <c r="L30" s="8">
        <v>47080543</v>
      </c>
      <c r="M30" s="8">
        <v>45857915</v>
      </c>
      <c r="N30" s="8">
        <v>136511179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283435491</v>
      </c>
      <c r="X30" s="8">
        <v>321897096</v>
      </c>
      <c r="Y30" s="8">
        <v>-38461605</v>
      </c>
      <c r="Z30" s="2">
        <v>-11.95</v>
      </c>
      <c r="AA30" s="6">
        <v>633019363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38437496</v>
      </c>
      <c r="F31" s="8">
        <v>38437496</v>
      </c>
      <c r="G31" s="8">
        <v>3750419</v>
      </c>
      <c r="H31" s="8">
        <v>2003432</v>
      </c>
      <c r="I31" s="8">
        <v>2152824</v>
      </c>
      <c r="J31" s="8">
        <v>7906675</v>
      </c>
      <c r="K31" s="8">
        <v>2117320</v>
      </c>
      <c r="L31" s="8">
        <v>4325787</v>
      </c>
      <c r="M31" s="8">
        <v>2298512</v>
      </c>
      <c r="N31" s="8">
        <v>8741619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16648294</v>
      </c>
      <c r="X31" s="8">
        <v>19113096</v>
      </c>
      <c r="Y31" s="8">
        <v>-2464802</v>
      </c>
      <c r="Z31" s="2">
        <v>-12.9</v>
      </c>
      <c r="AA31" s="6">
        <v>38437496</v>
      </c>
    </row>
    <row r="32" spans="1:27" ht="13.5">
      <c r="A32" s="25" t="s">
        <v>58</v>
      </c>
      <c r="B32" s="24"/>
      <c r="C32" s="6">
        <v>126424587</v>
      </c>
      <c r="D32" s="6">
        <v>0</v>
      </c>
      <c r="E32" s="7">
        <v>150759733</v>
      </c>
      <c r="F32" s="8">
        <v>150759733</v>
      </c>
      <c r="G32" s="8">
        <v>4179055</v>
      </c>
      <c r="H32" s="8">
        <v>10679860</v>
      </c>
      <c r="I32" s="8">
        <v>10792651</v>
      </c>
      <c r="J32" s="8">
        <v>25651566</v>
      </c>
      <c r="K32" s="8">
        <v>13210595</v>
      </c>
      <c r="L32" s="8">
        <v>17036151</v>
      </c>
      <c r="M32" s="8">
        <v>15123855</v>
      </c>
      <c r="N32" s="8">
        <v>45370601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71022167</v>
      </c>
      <c r="X32" s="8">
        <v>73091970</v>
      </c>
      <c r="Y32" s="8">
        <v>-2069803</v>
      </c>
      <c r="Z32" s="2">
        <v>-2.83</v>
      </c>
      <c r="AA32" s="6">
        <v>150759733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300000</v>
      </c>
      <c r="F33" s="8">
        <v>300000</v>
      </c>
      <c r="G33" s="8">
        <v>0</v>
      </c>
      <c r="H33" s="8">
        <v>0</v>
      </c>
      <c r="I33" s="8">
        <v>0</v>
      </c>
      <c r="J33" s="8">
        <v>0</v>
      </c>
      <c r="K33" s="8">
        <v>5000</v>
      </c>
      <c r="L33" s="8">
        <v>0</v>
      </c>
      <c r="M33" s="8">
        <v>0</v>
      </c>
      <c r="N33" s="8">
        <v>5000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5000</v>
      </c>
      <c r="X33" s="8">
        <v>150000</v>
      </c>
      <c r="Y33" s="8">
        <v>-145000</v>
      </c>
      <c r="Z33" s="2">
        <v>-96.67</v>
      </c>
      <c r="AA33" s="6">
        <v>300000</v>
      </c>
    </row>
    <row r="34" spans="1:27" ht="13.5">
      <c r="A34" s="25" t="s">
        <v>60</v>
      </c>
      <c r="B34" s="24"/>
      <c r="C34" s="6">
        <v>159776555</v>
      </c>
      <c r="D34" s="6">
        <v>0</v>
      </c>
      <c r="E34" s="7">
        <v>148170359</v>
      </c>
      <c r="F34" s="8">
        <v>148170359</v>
      </c>
      <c r="G34" s="8">
        <v>7083021</v>
      </c>
      <c r="H34" s="8">
        <v>6608356</v>
      </c>
      <c r="I34" s="8">
        <v>5837208</v>
      </c>
      <c r="J34" s="8">
        <v>19528585</v>
      </c>
      <c r="K34" s="8">
        <v>9859771</v>
      </c>
      <c r="L34" s="8">
        <v>13154974</v>
      </c>
      <c r="M34" s="8">
        <v>7568382</v>
      </c>
      <c r="N34" s="8">
        <v>30583127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50111712</v>
      </c>
      <c r="X34" s="8">
        <v>83164638</v>
      </c>
      <c r="Y34" s="8">
        <v>-33052926</v>
      </c>
      <c r="Z34" s="2">
        <v>-39.74</v>
      </c>
      <c r="AA34" s="6">
        <v>148170359</v>
      </c>
    </row>
    <row r="35" spans="1:27" ht="13.5">
      <c r="A35" s="23" t="s">
        <v>61</v>
      </c>
      <c r="B35" s="29"/>
      <c r="C35" s="6">
        <v>2847211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1324644620</v>
      </c>
      <c r="D36" s="33">
        <f>SUM(D25:D35)</f>
        <v>0</v>
      </c>
      <c r="E36" s="34">
        <f t="shared" si="1"/>
        <v>1524767790</v>
      </c>
      <c r="F36" s="35">
        <f t="shared" si="1"/>
        <v>1524767790</v>
      </c>
      <c r="G36" s="35">
        <f t="shared" si="1"/>
        <v>42891399</v>
      </c>
      <c r="H36" s="35">
        <f t="shared" si="1"/>
        <v>122949851</v>
      </c>
      <c r="I36" s="35">
        <f t="shared" si="1"/>
        <v>139990199</v>
      </c>
      <c r="J36" s="35">
        <f t="shared" si="1"/>
        <v>305831449</v>
      </c>
      <c r="K36" s="35">
        <f t="shared" si="1"/>
        <v>103719035</v>
      </c>
      <c r="L36" s="35">
        <f t="shared" si="1"/>
        <v>111877868</v>
      </c>
      <c r="M36" s="35">
        <f t="shared" si="1"/>
        <v>126366562</v>
      </c>
      <c r="N36" s="35">
        <f t="shared" si="1"/>
        <v>341963465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647794914</v>
      </c>
      <c r="X36" s="35">
        <f t="shared" si="1"/>
        <v>761841108</v>
      </c>
      <c r="Y36" s="35">
        <f t="shared" si="1"/>
        <v>-114046194</v>
      </c>
      <c r="Z36" s="36">
        <f>+IF(X36&lt;&gt;0,+(Y36/X36)*100,0)</f>
        <v>-14.969813626806811</v>
      </c>
      <c r="AA36" s="33">
        <f>SUM(AA25:AA35)</f>
        <v>1524767790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162315101</v>
      </c>
      <c r="D38" s="46">
        <f>+D22-D36</f>
        <v>0</v>
      </c>
      <c r="E38" s="47">
        <f t="shared" si="2"/>
        <v>745004</v>
      </c>
      <c r="F38" s="48">
        <f t="shared" si="2"/>
        <v>745004</v>
      </c>
      <c r="G38" s="48">
        <f t="shared" si="2"/>
        <v>41020608</v>
      </c>
      <c r="H38" s="48">
        <f t="shared" si="2"/>
        <v>5768459</v>
      </c>
      <c r="I38" s="48">
        <f t="shared" si="2"/>
        <v>-9105723</v>
      </c>
      <c r="J38" s="48">
        <f t="shared" si="2"/>
        <v>37683344</v>
      </c>
      <c r="K38" s="48">
        <f t="shared" si="2"/>
        <v>-1274075</v>
      </c>
      <c r="L38" s="48">
        <f t="shared" si="2"/>
        <v>14470470</v>
      </c>
      <c r="M38" s="48">
        <f t="shared" si="2"/>
        <v>41025122</v>
      </c>
      <c r="N38" s="48">
        <f t="shared" si="2"/>
        <v>54221517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91904861</v>
      </c>
      <c r="X38" s="48">
        <f>IF(F22=F36,0,X22-X36)</f>
        <v>-19208900</v>
      </c>
      <c r="Y38" s="48">
        <f t="shared" si="2"/>
        <v>111113761</v>
      </c>
      <c r="Z38" s="49">
        <f>+IF(X38&lt;&gt;0,+(Y38/X38)*100,0)</f>
        <v>-578.4493698233631</v>
      </c>
      <c r="AA38" s="46">
        <f>+AA22-AA36</f>
        <v>745004</v>
      </c>
    </row>
    <row r="39" spans="1:27" ht="13.5">
      <c r="A39" s="23" t="s">
        <v>64</v>
      </c>
      <c r="B39" s="29"/>
      <c r="C39" s="6">
        <v>64127000</v>
      </c>
      <c r="D39" s="6">
        <v>0</v>
      </c>
      <c r="E39" s="7">
        <v>71253251</v>
      </c>
      <c r="F39" s="8">
        <v>71253251</v>
      </c>
      <c r="G39" s="8">
        <v>0</v>
      </c>
      <c r="H39" s="8">
        <v>8692730</v>
      </c>
      <c r="I39" s="8">
        <v>7137699</v>
      </c>
      <c r="J39" s="8">
        <v>15830429</v>
      </c>
      <c r="K39" s="8">
        <v>2983585</v>
      </c>
      <c r="L39" s="8">
        <v>611332</v>
      </c>
      <c r="M39" s="8">
        <v>1233626</v>
      </c>
      <c r="N39" s="8">
        <v>4828543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20658972</v>
      </c>
      <c r="X39" s="8">
        <v>31525878</v>
      </c>
      <c r="Y39" s="8">
        <v>-10866906</v>
      </c>
      <c r="Z39" s="2">
        <v>-34.47</v>
      </c>
      <c r="AA39" s="6">
        <v>71253251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4100748</v>
      </c>
      <c r="Y40" s="26">
        <v>-4100748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226442101</v>
      </c>
      <c r="D42" s="55">
        <f>SUM(D38:D41)</f>
        <v>0</v>
      </c>
      <c r="E42" s="56">
        <f t="shared" si="3"/>
        <v>71998255</v>
      </c>
      <c r="F42" s="57">
        <f t="shared" si="3"/>
        <v>71998255</v>
      </c>
      <c r="G42" s="57">
        <f t="shared" si="3"/>
        <v>41020608</v>
      </c>
      <c r="H42" s="57">
        <f t="shared" si="3"/>
        <v>14461189</v>
      </c>
      <c r="I42" s="57">
        <f t="shared" si="3"/>
        <v>-1968024</v>
      </c>
      <c r="J42" s="57">
        <f t="shared" si="3"/>
        <v>53513773</v>
      </c>
      <c r="K42" s="57">
        <f t="shared" si="3"/>
        <v>1709510</v>
      </c>
      <c r="L42" s="57">
        <f t="shared" si="3"/>
        <v>15081802</v>
      </c>
      <c r="M42" s="57">
        <f t="shared" si="3"/>
        <v>42258748</v>
      </c>
      <c r="N42" s="57">
        <f t="shared" si="3"/>
        <v>59050060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112563833</v>
      </c>
      <c r="X42" s="57">
        <f t="shared" si="3"/>
        <v>16417726</v>
      </c>
      <c r="Y42" s="57">
        <f t="shared" si="3"/>
        <v>96146107</v>
      </c>
      <c r="Z42" s="58">
        <f>+IF(X42&lt;&gt;0,+(Y42/X42)*100,0)</f>
        <v>585.6237763987534</v>
      </c>
      <c r="AA42" s="55">
        <f>SUM(AA38:AA41)</f>
        <v>71998255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226442101</v>
      </c>
      <c r="D44" s="63">
        <f>+D42-D43</f>
        <v>0</v>
      </c>
      <c r="E44" s="64">
        <f t="shared" si="4"/>
        <v>71998255</v>
      </c>
      <c r="F44" s="65">
        <f t="shared" si="4"/>
        <v>71998255</v>
      </c>
      <c r="G44" s="65">
        <f t="shared" si="4"/>
        <v>41020608</v>
      </c>
      <c r="H44" s="65">
        <f t="shared" si="4"/>
        <v>14461189</v>
      </c>
      <c r="I44" s="65">
        <f t="shared" si="4"/>
        <v>-1968024</v>
      </c>
      <c r="J44" s="65">
        <f t="shared" si="4"/>
        <v>53513773</v>
      </c>
      <c r="K44" s="65">
        <f t="shared" si="4"/>
        <v>1709510</v>
      </c>
      <c r="L44" s="65">
        <f t="shared" si="4"/>
        <v>15081802</v>
      </c>
      <c r="M44" s="65">
        <f t="shared" si="4"/>
        <v>42258748</v>
      </c>
      <c r="N44" s="65">
        <f t="shared" si="4"/>
        <v>59050060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112563833</v>
      </c>
      <c r="X44" s="65">
        <f t="shared" si="4"/>
        <v>16417726</v>
      </c>
      <c r="Y44" s="65">
        <f t="shared" si="4"/>
        <v>96146107</v>
      </c>
      <c r="Z44" s="66">
        <f>+IF(X44&lt;&gt;0,+(Y44/X44)*100,0)</f>
        <v>585.6237763987534</v>
      </c>
      <c r="AA44" s="63">
        <f>+AA42-AA43</f>
        <v>71998255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226442101</v>
      </c>
      <c r="D46" s="55">
        <f>SUM(D44:D45)</f>
        <v>0</v>
      </c>
      <c r="E46" s="56">
        <f t="shared" si="5"/>
        <v>71998255</v>
      </c>
      <c r="F46" s="57">
        <f t="shared" si="5"/>
        <v>71998255</v>
      </c>
      <c r="G46" s="57">
        <f t="shared" si="5"/>
        <v>41020608</v>
      </c>
      <c r="H46" s="57">
        <f t="shared" si="5"/>
        <v>14461189</v>
      </c>
      <c r="I46" s="57">
        <f t="shared" si="5"/>
        <v>-1968024</v>
      </c>
      <c r="J46" s="57">
        <f t="shared" si="5"/>
        <v>53513773</v>
      </c>
      <c r="K46" s="57">
        <f t="shared" si="5"/>
        <v>1709510</v>
      </c>
      <c r="L46" s="57">
        <f t="shared" si="5"/>
        <v>15081802</v>
      </c>
      <c r="M46" s="57">
        <f t="shared" si="5"/>
        <v>42258748</v>
      </c>
      <c r="N46" s="57">
        <f t="shared" si="5"/>
        <v>59050060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112563833</v>
      </c>
      <c r="X46" s="57">
        <f t="shared" si="5"/>
        <v>16417726</v>
      </c>
      <c r="Y46" s="57">
        <f t="shared" si="5"/>
        <v>96146107</v>
      </c>
      <c r="Z46" s="58">
        <f>+IF(X46&lt;&gt;0,+(Y46/X46)*100,0)</f>
        <v>585.6237763987534</v>
      </c>
      <c r="AA46" s="55">
        <f>SUM(AA44:AA45)</f>
        <v>71998255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226442101</v>
      </c>
      <c r="D48" s="71">
        <f>SUM(D46:D47)</f>
        <v>0</v>
      </c>
      <c r="E48" s="72">
        <f t="shared" si="6"/>
        <v>71998255</v>
      </c>
      <c r="F48" s="73">
        <f t="shared" si="6"/>
        <v>71998255</v>
      </c>
      <c r="G48" s="73">
        <f t="shared" si="6"/>
        <v>41020608</v>
      </c>
      <c r="H48" s="74">
        <f t="shared" si="6"/>
        <v>14461189</v>
      </c>
      <c r="I48" s="74">
        <f t="shared" si="6"/>
        <v>-1968024</v>
      </c>
      <c r="J48" s="74">
        <f t="shared" si="6"/>
        <v>53513773</v>
      </c>
      <c r="K48" s="74">
        <f t="shared" si="6"/>
        <v>1709510</v>
      </c>
      <c r="L48" s="74">
        <f t="shared" si="6"/>
        <v>15081802</v>
      </c>
      <c r="M48" s="73">
        <f t="shared" si="6"/>
        <v>42258748</v>
      </c>
      <c r="N48" s="73">
        <f t="shared" si="6"/>
        <v>59050060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112563833</v>
      </c>
      <c r="X48" s="74">
        <f t="shared" si="6"/>
        <v>16417726</v>
      </c>
      <c r="Y48" s="74">
        <f t="shared" si="6"/>
        <v>96146107</v>
      </c>
      <c r="Z48" s="75">
        <f>+IF(X48&lt;&gt;0,+(Y48/X48)*100,0)</f>
        <v>585.6237763987534</v>
      </c>
      <c r="AA48" s="76">
        <f>SUM(AA46:AA47)</f>
        <v>71998255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13668414</v>
      </c>
      <c r="D5" s="6">
        <v>0</v>
      </c>
      <c r="E5" s="7">
        <v>15731329</v>
      </c>
      <c r="F5" s="8">
        <v>15731329</v>
      </c>
      <c r="G5" s="8">
        <v>13054209</v>
      </c>
      <c r="H5" s="8">
        <v>131772</v>
      </c>
      <c r="I5" s="8">
        <v>131772</v>
      </c>
      <c r="J5" s="8">
        <v>13317753</v>
      </c>
      <c r="K5" s="8">
        <v>131772</v>
      </c>
      <c r="L5" s="8">
        <v>131772</v>
      </c>
      <c r="M5" s="8">
        <v>131365</v>
      </c>
      <c r="N5" s="8">
        <v>394909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13712662</v>
      </c>
      <c r="X5" s="8">
        <v>7866000</v>
      </c>
      <c r="Y5" s="8">
        <v>5846662</v>
      </c>
      <c r="Z5" s="2">
        <v>74.33</v>
      </c>
      <c r="AA5" s="6">
        <v>15731329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641286</v>
      </c>
      <c r="D12" s="6">
        <v>0</v>
      </c>
      <c r="E12" s="7">
        <v>426000</v>
      </c>
      <c r="F12" s="8">
        <v>426000</v>
      </c>
      <c r="G12" s="8">
        <v>39146</v>
      </c>
      <c r="H12" s="8">
        <v>36624</v>
      </c>
      <c r="I12" s="8">
        <v>37200</v>
      </c>
      <c r="J12" s="8">
        <v>112970</v>
      </c>
      <c r="K12" s="8">
        <v>36405</v>
      </c>
      <c r="L12" s="8">
        <v>43498</v>
      </c>
      <c r="M12" s="8">
        <v>28140</v>
      </c>
      <c r="N12" s="8">
        <v>108043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221013</v>
      </c>
      <c r="X12" s="8">
        <v>213000</v>
      </c>
      <c r="Y12" s="8">
        <v>8013</v>
      </c>
      <c r="Z12" s="2">
        <v>3.76</v>
      </c>
      <c r="AA12" s="6">
        <v>426000</v>
      </c>
    </row>
    <row r="13" spans="1:27" ht="13.5">
      <c r="A13" s="23" t="s">
        <v>40</v>
      </c>
      <c r="B13" s="29"/>
      <c r="C13" s="6">
        <v>10483658</v>
      </c>
      <c r="D13" s="6">
        <v>0</v>
      </c>
      <c r="E13" s="7">
        <v>12500000</v>
      </c>
      <c r="F13" s="8">
        <v>12500000</v>
      </c>
      <c r="G13" s="8">
        <v>507363</v>
      </c>
      <c r="H13" s="8">
        <v>1271667</v>
      </c>
      <c r="I13" s="8">
        <v>924692</v>
      </c>
      <c r="J13" s="8">
        <v>2703722</v>
      </c>
      <c r="K13" s="8">
        <v>237188</v>
      </c>
      <c r="L13" s="8">
        <v>1004312</v>
      </c>
      <c r="M13" s="8">
        <v>819411</v>
      </c>
      <c r="N13" s="8">
        <v>2060911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4764633</v>
      </c>
      <c r="X13" s="8">
        <v>6252000</v>
      </c>
      <c r="Y13" s="8">
        <v>-1487367</v>
      </c>
      <c r="Z13" s="2">
        <v>-23.79</v>
      </c>
      <c r="AA13" s="6">
        <v>12500000</v>
      </c>
    </row>
    <row r="14" spans="1:27" ht="13.5">
      <c r="A14" s="23" t="s">
        <v>41</v>
      </c>
      <c r="B14" s="29"/>
      <c r="C14" s="6">
        <v>695306</v>
      </c>
      <c r="D14" s="6">
        <v>0</v>
      </c>
      <c r="E14" s="7">
        <v>785845</v>
      </c>
      <c r="F14" s="8">
        <v>785845</v>
      </c>
      <c r="G14" s="8">
        <v>0</v>
      </c>
      <c r="H14" s="8">
        <v>0</v>
      </c>
      <c r="I14" s="8">
        <v>0</v>
      </c>
      <c r="J14" s="8">
        <v>0</v>
      </c>
      <c r="K14" s="8">
        <v>262891</v>
      </c>
      <c r="L14" s="8">
        <v>0</v>
      </c>
      <c r="M14" s="8">
        <v>0</v>
      </c>
      <c r="N14" s="8">
        <v>262891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262891</v>
      </c>
      <c r="X14" s="8">
        <v>396000</v>
      </c>
      <c r="Y14" s="8">
        <v>-133109</v>
      </c>
      <c r="Z14" s="2">
        <v>-33.61</v>
      </c>
      <c r="AA14" s="6">
        <v>785845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1140</v>
      </c>
      <c r="N17" s="8">
        <v>1140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1140</v>
      </c>
      <c r="X17" s="8"/>
      <c r="Y17" s="8">
        <v>1140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123976007</v>
      </c>
      <c r="D19" s="6">
        <v>0</v>
      </c>
      <c r="E19" s="7">
        <v>134412000</v>
      </c>
      <c r="F19" s="8">
        <v>134412000</v>
      </c>
      <c r="G19" s="8">
        <v>54672650</v>
      </c>
      <c r="H19" s="8">
        <v>823637</v>
      </c>
      <c r="I19" s="8">
        <v>686690</v>
      </c>
      <c r="J19" s="8">
        <v>56182977</v>
      </c>
      <c r="K19" s="8">
        <v>224318</v>
      </c>
      <c r="L19" s="8">
        <v>558867</v>
      </c>
      <c r="M19" s="8">
        <v>38843010</v>
      </c>
      <c r="N19" s="8">
        <v>39626195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95809172</v>
      </c>
      <c r="X19" s="8">
        <v>59781000</v>
      </c>
      <c r="Y19" s="8">
        <v>36028172</v>
      </c>
      <c r="Z19" s="2">
        <v>60.27</v>
      </c>
      <c r="AA19" s="6">
        <v>134412000</v>
      </c>
    </row>
    <row r="20" spans="1:27" ht="13.5">
      <c r="A20" s="23" t="s">
        <v>47</v>
      </c>
      <c r="B20" s="29"/>
      <c r="C20" s="6">
        <v>112098</v>
      </c>
      <c r="D20" s="6">
        <v>0</v>
      </c>
      <c r="E20" s="7">
        <v>120000</v>
      </c>
      <c r="F20" s="26">
        <v>120000</v>
      </c>
      <c r="G20" s="26">
        <v>507266</v>
      </c>
      <c r="H20" s="26">
        <v>92183</v>
      </c>
      <c r="I20" s="26">
        <v>107104</v>
      </c>
      <c r="J20" s="26">
        <v>706553</v>
      </c>
      <c r="K20" s="26">
        <v>51546</v>
      </c>
      <c r="L20" s="26">
        <v>28937</v>
      </c>
      <c r="M20" s="26">
        <v>62733</v>
      </c>
      <c r="N20" s="26">
        <v>143216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849769</v>
      </c>
      <c r="X20" s="26">
        <v>60000</v>
      </c>
      <c r="Y20" s="26">
        <v>789769</v>
      </c>
      <c r="Z20" s="27">
        <v>1316.28</v>
      </c>
      <c r="AA20" s="28">
        <v>120000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149576769</v>
      </c>
      <c r="D22" s="33">
        <f>SUM(D5:D21)</f>
        <v>0</v>
      </c>
      <c r="E22" s="34">
        <f t="shared" si="0"/>
        <v>163975174</v>
      </c>
      <c r="F22" s="35">
        <f t="shared" si="0"/>
        <v>163975174</v>
      </c>
      <c r="G22" s="35">
        <f t="shared" si="0"/>
        <v>68780634</v>
      </c>
      <c r="H22" s="35">
        <f t="shared" si="0"/>
        <v>2355883</v>
      </c>
      <c r="I22" s="35">
        <f t="shared" si="0"/>
        <v>1887458</v>
      </c>
      <c r="J22" s="35">
        <f t="shared" si="0"/>
        <v>73023975</v>
      </c>
      <c r="K22" s="35">
        <f t="shared" si="0"/>
        <v>944120</v>
      </c>
      <c r="L22" s="35">
        <f t="shared" si="0"/>
        <v>1767386</v>
      </c>
      <c r="M22" s="35">
        <f t="shared" si="0"/>
        <v>39885799</v>
      </c>
      <c r="N22" s="35">
        <f t="shared" si="0"/>
        <v>42597305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115621280</v>
      </c>
      <c r="X22" s="35">
        <f t="shared" si="0"/>
        <v>74568000</v>
      </c>
      <c r="Y22" s="35">
        <f t="shared" si="0"/>
        <v>41053280</v>
      </c>
      <c r="Z22" s="36">
        <f>+IF(X22&lt;&gt;0,+(Y22/X22)*100,0)</f>
        <v>55.054822443943785</v>
      </c>
      <c r="AA22" s="33">
        <f>SUM(AA5:AA21)</f>
        <v>163975174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35407462</v>
      </c>
      <c r="D25" s="6">
        <v>0</v>
      </c>
      <c r="E25" s="7">
        <v>62306809</v>
      </c>
      <c r="F25" s="8">
        <v>62306809</v>
      </c>
      <c r="G25" s="8">
        <v>3147764</v>
      </c>
      <c r="H25" s="8">
        <v>3351434</v>
      </c>
      <c r="I25" s="8">
        <v>4174699</v>
      </c>
      <c r="J25" s="8">
        <v>10673897</v>
      </c>
      <c r="K25" s="8">
        <v>3744479</v>
      </c>
      <c r="L25" s="8">
        <v>5883758</v>
      </c>
      <c r="M25" s="8">
        <v>4092525</v>
      </c>
      <c r="N25" s="8">
        <v>13720762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24394659</v>
      </c>
      <c r="X25" s="8">
        <v>30113000</v>
      </c>
      <c r="Y25" s="8">
        <v>-5718341</v>
      </c>
      <c r="Z25" s="2">
        <v>-18.99</v>
      </c>
      <c r="AA25" s="6">
        <v>62306809</v>
      </c>
    </row>
    <row r="26" spans="1:27" ht="13.5">
      <c r="A26" s="25" t="s">
        <v>52</v>
      </c>
      <c r="B26" s="24"/>
      <c r="C26" s="6">
        <v>17011364</v>
      </c>
      <c r="D26" s="6">
        <v>0</v>
      </c>
      <c r="E26" s="7">
        <v>14324378</v>
      </c>
      <c r="F26" s="8">
        <v>14324378</v>
      </c>
      <c r="G26" s="8">
        <v>1226266</v>
      </c>
      <c r="H26" s="8">
        <v>1219031</v>
      </c>
      <c r="I26" s="8">
        <v>1238656</v>
      </c>
      <c r="J26" s="8">
        <v>3683953</v>
      </c>
      <c r="K26" s="8">
        <v>1530237</v>
      </c>
      <c r="L26" s="8">
        <v>1223336</v>
      </c>
      <c r="M26" s="8">
        <v>1261120</v>
      </c>
      <c r="N26" s="8">
        <v>4014693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7698646</v>
      </c>
      <c r="X26" s="8">
        <v>7164000</v>
      </c>
      <c r="Y26" s="8">
        <v>534646</v>
      </c>
      <c r="Z26" s="2">
        <v>7.46</v>
      </c>
      <c r="AA26" s="6">
        <v>14324378</v>
      </c>
    </row>
    <row r="27" spans="1:27" ht="13.5">
      <c r="A27" s="25" t="s">
        <v>53</v>
      </c>
      <c r="B27" s="24"/>
      <c r="C27" s="6">
        <v>2371628</v>
      </c>
      <c r="D27" s="6">
        <v>0</v>
      </c>
      <c r="E27" s="7">
        <v>2600000</v>
      </c>
      <c r="F27" s="8">
        <v>2600000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765603</v>
      </c>
      <c r="N27" s="8">
        <v>765603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765603</v>
      </c>
      <c r="X27" s="8">
        <v>1302000</v>
      </c>
      <c r="Y27" s="8">
        <v>-536397</v>
      </c>
      <c r="Z27" s="2">
        <v>-41.2</v>
      </c>
      <c r="AA27" s="6">
        <v>2600000</v>
      </c>
    </row>
    <row r="28" spans="1:27" ht="13.5">
      <c r="A28" s="25" t="s">
        <v>54</v>
      </c>
      <c r="B28" s="24"/>
      <c r="C28" s="6">
        <v>17760443</v>
      </c>
      <c r="D28" s="6">
        <v>0</v>
      </c>
      <c r="E28" s="7">
        <v>20000000</v>
      </c>
      <c r="F28" s="8">
        <v>20000000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8867836</v>
      </c>
      <c r="N28" s="8">
        <v>8867836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8867836</v>
      </c>
      <c r="X28" s="8">
        <v>9999996</v>
      </c>
      <c r="Y28" s="8">
        <v>-1132160</v>
      </c>
      <c r="Z28" s="2">
        <v>-11.32</v>
      </c>
      <c r="AA28" s="6">
        <v>20000000</v>
      </c>
    </row>
    <row r="29" spans="1:27" ht="13.5">
      <c r="A29" s="25" t="s">
        <v>55</v>
      </c>
      <c r="B29" s="24"/>
      <c r="C29" s="6">
        <v>116671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104188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34002778</v>
      </c>
      <c r="D32" s="6">
        <v>0</v>
      </c>
      <c r="E32" s="7">
        <v>41046150</v>
      </c>
      <c r="F32" s="8">
        <v>41046150</v>
      </c>
      <c r="G32" s="8">
        <v>6469069</v>
      </c>
      <c r="H32" s="8">
        <v>2627719</v>
      </c>
      <c r="I32" s="8">
        <v>4360693</v>
      </c>
      <c r="J32" s="8">
        <v>13457481</v>
      </c>
      <c r="K32" s="8">
        <v>2912007</v>
      </c>
      <c r="L32" s="8">
        <v>8008858</v>
      </c>
      <c r="M32" s="8">
        <v>8886524</v>
      </c>
      <c r="N32" s="8">
        <v>19807389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33264870</v>
      </c>
      <c r="X32" s="8">
        <v>27022800</v>
      </c>
      <c r="Y32" s="8">
        <v>6242070</v>
      </c>
      <c r="Z32" s="2">
        <v>23.1</v>
      </c>
      <c r="AA32" s="6">
        <v>41046150</v>
      </c>
    </row>
    <row r="33" spans="1:27" ht="13.5">
      <c r="A33" s="25" t="s">
        <v>59</v>
      </c>
      <c r="B33" s="24"/>
      <c r="C33" s="6">
        <v>1620491</v>
      </c>
      <c r="D33" s="6">
        <v>0</v>
      </c>
      <c r="E33" s="7">
        <v>13000000</v>
      </c>
      <c r="F33" s="8">
        <v>13000000</v>
      </c>
      <c r="G33" s="8">
        <v>0</v>
      </c>
      <c r="H33" s="8">
        <v>0</v>
      </c>
      <c r="I33" s="8">
        <v>1215704</v>
      </c>
      <c r="J33" s="8">
        <v>1215704</v>
      </c>
      <c r="K33" s="8">
        <v>125689</v>
      </c>
      <c r="L33" s="8">
        <v>532728</v>
      </c>
      <c r="M33" s="8">
        <v>601458</v>
      </c>
      <c r="N33" s="8">
        <v>1259875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2475579</v>
      </c>
      <c r="X33" s="8"/>
      <c r="Y33" s="8">
        <v>2475579</v>
      </c>
      <c r="Z33" s="2">
        <v>0</v>
      </c>
      <c r="AA33" s="6">
        <v>13000000</v>
      </c>
    </row>
    <row r="34" spans="1:27" ht="13.5">
      <c r="A34" s="25" t="s">
        <v>60</v>
      </c>
      <c r="B34" s="24"/>
      <c r="C34" s="6">
        <v>36102911</v>
      </c>
      <c r="D34" s="6">
        <v>0</v>
      </c>
      <c r="E34" s="7">
        <v>38294057</v>
      </c>
      <c r="F34" s="8">
        <v>38294057</v>
      </c>
      <c r="G34" s="8">
        <v>3077091</v>
      </c>
      <c r="H34" s="8">
        <v>1587785</v>
      </c>
      <c r="I34" s="8">
        <v>2646373</v>
      </c>
      <c r="J34" s="8">
        <v>7311249</v>
      </c>
      <c r="K34" s="8">
        <v>1522934</v>
      </c>
      <c r="L34" s="8">
        <v>779968</v>
      </c>
      <c r="M34" s="8">
        <v>1426290</v>
      </c>
      <c r="N34" s="8">
        <v>3729192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11040441</v>
      </c>
      <c r="X34" s="8">
        <v>19146000</v>
      </c>
      <c r="Y34" s="8">
        <v>-8105559</v>
      </c>
      <c r="Z34" s="2">
        <v>-42.34</v>
      </c>
      <c r="AA34" s="6">
        <v>38294057</v>
      </c>
    </row>
    <row r="35" spans="1:27" ht="13.5">
      <c r="A35" s="23" t="s">
        <v>61</v>
      </c>
      <c r="B35" s="29"/>
      <c r="C35" s="6">
        <v>632986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145130922</v>
      </c>
      <c r="D36" s="33">
        <f>SUM(D25:D35)</f>
        <v>0</v>
      </c>
      <c r="E36" s="34">
        <f t="shared" si="1"/>
        <v>191571394</v>
      </c>
      <c r="F36" s="35">
        <f t="shared" si="1"/>
        <v>191571394</v>
      </c>
      <c r="G36" s="35">
        <f t="shared" si="1"/>
        <v>13920190</v>
      </c>
      <c r="H36" s="35">
        <f t="shared" si="1"/>
        <v>8785969</v>
      </c>
      <c r="I36" s="35">
        <f t="shared" si="1"/>
        <v>13636125</v>
      </c>
      <c r="J36" s="35">
        <f t="shared" si="1"/>
        <v>36342284</v>
      </c>
      <c r="K36" s="35">
        <f t="shared" si="1"/>
        <v>9835346</v>
      </c>
      <c r="L36" s="35">
        <f t="shared" si="1"/>
        <v>16428648</v>
      </c>
      <c r="M36" s="35">
        <f t="shared" si="1"/>
        <v>25901356</v>
      </c>
      <c r="N36" s="35">
        <f t="shared" si="1"/>
        <v>52165350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88507634</v>
      </c>
      <c r="X36" s="35">
        <f t="shared" si="1"/>
        <v>94747796</v>
      </c>
      <c r="Y36" s="35">
        <f t="shared" si="1"/>
        <v>-6240162</v>
      </c>
      <c r="Z36" s="36">
        <f>+IF(X36&lt;&gt;0,+(Y36/X36)*100,0)</f>
        <v>-6.586076155270145</v>
      </c>
      <c r="AA36" s="33">
        <f>SUM(AA25:AA35)</f>
        <v>191571394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4445847</v>
      </c>
      <c r="D38" s="46">
        <f>+D22-D36</f>
        <v>0</v>
      </c>
      <c r="E38" s="47">
        <f t="shared" si="2"/>
        <v>-27596220</v>
      </c>
      <c r="F38" s="48">
        <f t="shared" si="2"/>
        <v>-27596220</v>
      </c>
      <c r="G38" s="48">
        <f t="shared" si="2"/>
        <v>54860444</v>
      </c>
      <c r="H38" s="48">
        <f t="shared" si="2"/>
        <v>-6430086</v>
      </c>
      <c r="I38" s="48">
        <f t="shared" si="2"/>
        <v>-11748667</v>
      </c>
      <c r="J38" s="48">
        <f t="shared" si="2"/>
        <v>36681691</v>
      </c>
      <c r="K38" s="48">
        <f t="shared" si="2"/>
        <v>-8891226</v>
      </c>
      <c r="L38" s="48">
        <f t="shared" si="2"/>
        <v>-14661262</v>
      </c>
      <c r="M38" s="48">
        <f t="shared" si="2"/>
        <v>13984443</v>
      </c>
      <c r="N38" s="48">
        <f t="shared" si="2"/>
        <v>-9568045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27113646</v>
      </c>
      <c r="X38" s="48">
        <f>IF(F22=F36,0,X22-X36)</f>
        <v>-20179796</v>
      </c>
      <c r="Y38" s="48">
        <f t="shared" si="2"/>
        <v>47293442</v>
      </c>
      <c r="Z38" s="49">
        <f>+IF(X38&lt;&gt;0,+(Y38/X38)*100,0)</f>
        <v>-234.36035726030133</v>
      </c>
      <c r="AA38" s="46">
        <f>+AA22-AA36</f>
        <v>-27596220</v>
      </c>
    </row>
    <row r="39" spans="1:27" ht="13.5">
      <c r="A39" s="23" t="s">
        <v>64</v>
      </c>
      <c r="B39" s="29"/>
      <c r="C39" s="6">
        <v>32677801</v>
      </c>
      <c r="D39" s="6">
        <v>0</v>
      </c>
      <c r="E39" s="7">
        <v>29267000</v>
      </c>
      <c r="F39" s="8">
        <v>29267000</v>
      </c>
      <c r="G39" s="8">
        <v>7009102</v>
      </c>
      <c r="H39" s="8">
        <v>3128371</v>
      </c>
      <c r="I39" s="8">
        <v>4494548</v>
      </c>
      <c r="J39" s="8">
        <v>14632021</v>
      </c>
      <c r="K39" s="8">
        <v>1722467</v>
      </c>
      <c r="L39" s="8">
        <v>3296520</v>
      </c>
      <c r="M39" s="8">
        <v>155085</v>
      </c>
      <c r="N39" s="8">
        <v>5174072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19806093</v>
      </c>
      <c r="X39" s="8">
        <v>12030000</v>
      </c>
      <c r="Y39" s="8">
        <v>7776093</v>
      </c>
      <c r="Z39" s="2">
        <v>64.64</v>
      </c>
      <c r="AA39" s="6">
        <v>29267000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37123648</v>
      </c>
      <c r="D42" s="55">
        <f>SUM(D38:D41)</f>
        <v>0</v>
      </c>
      <c r="E42" s="56">
        <f t="shared" si="3"/>
        <v>1670780</v>
      </c>
      <c r="F42" s="57">
        <f t="shared" si="3"/>
        <v>1670780</v>
      </c>
      <c r="G42" s="57">
        <f t="shared" si="3"/>
        <v>61869546</v>
      </c>
      <c r="H42" s="57">
        <f t="shared" si="3"/>
        <v>-3301715</v>
      </c>
      <c r="I42" s="57">
        <f t="shared" si="3"/>
        <v>-7254119</v>
      </c>
      <c r="J42" s="57">
        <f t="shared" si="3"/>
        <v>51313712</v>
      </c>
      <c r="K42" s="57">
        <f t="shared" si="3"/>
        <v>-7168759</v>
      </c>
      <c r="L42" s="57">
        <f t="shared" si="3"/>
        <v>-11364742</v>
      </c>
      <c r="M42" s="57">
        <f t="shared" si="3"/>
        <v>14139528</v>
      </c>
      <c r="N42" s="57">
        <f t="shared" si="3"/>
        <v>-4393973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46919739</v>
      </c>
      <c r="X42" s="57">
        <f t="shared" si="3"/>
        <v>-8149796</v>
      </c>
      <c r="Y42" s="57">
        <f t="shared" si="3"/>
        <v>55069535</v>
      </c>
      <c r="Z42" s="58">
        <f>+IF(X42&lt;&gt;0,+(Y42/X42)*100,0)</f>
        <v>-675.7167295966673</v>
      </c>
      <c r="AA42" s="55">
        <f>SUM(AA38:AA41)</f>
        <v>1670780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37123648</v>
      </c>
      <c r="D44" s="63">
        <f>+D42-D43</f>
        <v>0</v>
      </c>
      <c r="E44" s="64">
        <f t="shared" si="4"/>
        <v>1670780</v>
      </c>
      <c r="F44" s="65">
        <f t="shared" si="4"/>
        <v>1670780</v>
      </c>
      <c r="G44" s="65">
        <f t="shared" si="4"/>
        <v>61869546</v>
      </c>
      <c r="H44" s="65">
        <f t="shared" si="4"/>
        <v>-3301715</v>
      </c>
      <c r="I44" s="65">
        <f t="shared" si="4"/>
        <v>-7254119</v>
      </c>
      <c r="J44" s="65">
        <f t="shared" si="4"/>
        <v>51313712</v>
      </c>
      <c r="K44" s="65">
        <f t="shared" si="4"/>
        <v>-7168759</v>
      </c>
      <c r="L44" s="65">
        <f t="shared" si="4"/>
        <v>-11364742</v>
      </c>
      <c r="M44" s="65">
        <f t="shared" si="4"/>
        <v>14139528</v>
      </c>
      <c r="N44" s="65">
        <f t="shared" si="4"/>
        <v>-4393973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46919739</v>
      </c>
      <c r="X44" s="65">
        <f t="shared" si="4"/>
        <v>-8149796</v>
      </c>
      <c r="Y44" s="65">
        <f t="shared" si="4"/>
        <v>55069535</v>
      </c>
      <c r="Z44" s="66">
        <f>+IF(X44&lt;&gt;0,+(Y44/X44)*100,0)</f>
        <v>-675.7167295966673</v>
      </c>
      <c r="AA44" s="63">
        <f>+AA42-AA43</f>
        <v>1670780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37123648</v>
      </c>
      <c r="D46" s="55">
        <f>SUM(D44:D45)</f>
        <v>0</v>
      </c>
      <c r="E46" s="56">
        <f t="shared" si="5"/>
        <v>1670780</v>
      </c>
      <c r="F46" s="57">
        <f t="shared" si="5"/>
        <v>1670780</v>
      </c>
      <c r="G46" s="57">
        <f t="shared" si="5"/>
        <v>61869546</v>
      </c>
      <c r="H46" s="57">
        <f t="shared" si="5"/>
        <v>-3301715</v>
      </c>
      <c r="I46" s="57">
        <f t="shared" si="5"/>
        <v>-7254119</v>
      </c>
      <c r="J46" s="57">
        <f t="shared" si="5"/>
        <v>51313712</v>
      </c>
      <c r="K46" s="57">
        <f t="shared" si="5"/>
        <v>-7168759</v>
      </c>
      <c r="L46" s="57">
        <f t="shared" si="5"/>
        <v>-11364742</v>
      </c>
      <c r="M46" s="57">
        <f t="shared" si="5"/>
        <v>14139528</v>
      </c>
      <c r="N46" s="57">
        <f t="shared" si="5"/>
        <v>-4393973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46919739</v>
      </c>
      <c r="X46" s="57">
        <f t="shared" si="5"/>
        <v>-8149796</v>
      </c>
      <c r="Y46" s="57">
        <f t="shared" si="5"/>
        <v>55069535</v>
      </c>
      <c r="Z46" s="58">
        <f>+IF(X46&lt;&gt;0,+(Y46/X46)*100,0)</f>
        <v>-675.7167295966673</v>
      </c>
      <c r="AA46" s="55">
        <f>SUM(AA44:AA45)</f>
        <v>1670780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37123648</v>
      </c>
      <c r="D48" s="71">
        <f>SUM(D46:D47)</f>
        <v>0</v>
      </c>
      <c r="E48" s="72">
        <f t="shared" si="6"/>
        <v>1670780</v>
      </c>
      <c r="F48" s="73">
        <f t="shared" si="6"/>
        <v>1670780</v>
      </c>
      <c r="G48" s="73">
        <f t="shared" si="6"/>
        <v>61869546</v>
      </c>
      <c r="H48" s="74">
        <f t="shared" si="6"/>
        <v>-3301715</v>
      </c>
      <c r="I48" s="74">
        <f t="shared" si="6"/>
        <v>-7254119</v>
      </c>
      <c r="J48" s="74">
        <f t="shared" si="6"/>
        <v>51313712</v>
      </c>
      <c r="K48" s="74">
        <f t="shared" si="6"/>
        <v>-7168759</v>
      </c>
      <c r="L48" s="74">
        <f t="shared" si="6"/>
        <v>-11364742</v>
      </c>
      <c r="M48" s="73">
        <f t="shared" si="6"/>
        <v>14139528</v>
      </c>
      <c r="N48" s="73">
        <f t="shared" si="6"/>
        <v>-4393973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46919739</v>
      </c>
      <c r="X48" s="74">
        <f t="shared" si="6"/>
        <v>-8149796</v>
      </c>
      <c r="Y48" s="74">
        <f t="shared" si="6"/>
        <v>55069535</v>
      </c>
      <c r="Z48" s="75">
        <f>+IF(X48&lt;&gt;0,+(Y48/X48)*100,0)</f>
        <v>-675.7167295966673</v>
      </c>
      <c r="AA48" s="76">
        <f>SUM(AA46:AA47)</f>
        <v>1670780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15401260</v>
      </c>
      <c r="D5" s="6">
        <v>0</v>
      </c>
      <c r="E5" s="7">
        <v>16297605</v>
      </c>
      <c r="F5" s="8">
        <v>16297605</v>
      </c>
      <c r="G5" s="8">
        <v>10730276</v>
      </c>
      <c r="H5" s="8">
        <v>197236</v>
      </c>
      <c r="I5" s="8">
        <v>197236</v>
      </c>
      <c r="J5" s="8">
        <v>11124748</v>
      </c>
      <c r="K5" s="8">
        <v>199111</v>
      </c>
      <c r="L5" s="8">
        <v>199485</v>
      </c>
      <c r="M5" s="8">
        <v>199486</v>
      </c>
      <c r="N5" s="8">
        <v>598082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11722830</v>
      </c>
      <c r="X5" s="8">
        <v>8149002</v>
      </c>
      <c r="Y5" s="8">
        <v>3573828</v>
      </c>
      <c r="Z5" s="2">
        <v>43.86</v>
      </c>
      <c r="AA5" s="6">
        <v>16297605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115200</v>
      </c>
      <c r="F10" s="26">
        <v>115200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57498</v>
      </c>
      <c r="Y10" s="26">
        <v>-57498</v>
      </c>
      <c r="Z10" s="27">
        <v>-100</v>
      </c>
      <c r="AA10" s="28">
        <v>115200</v>
      </c>
    </row>
    <row r="11" spans="1:27" ht="13.5">
      <c r="A11" s="25" t="s">
        <v>38</v>
      </c>
      <c r="B11" s="29"/>
      <c r="C11" s="6">
        <v>900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1304</v>
      </c>
      <c r="J11" s="8">
        <v>1304</v>
      </c>
      <c r="K11" s="8">
        <v>435</v>
      </c>
      <c r="L11" s="8">
        <v>435</v>
      </c>
      <c r="M11" s="8">
        <v>435</v>
      </c>
      <c r="N11" s="8">
        <v>1305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2609</v>
      </c>
      <c r="X11" s="8"/>
      <c r="Y11" s="8">
        <v>2609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767998</v>
      </c>
      <c r="D12" s="6">
        <v>0</v>
      </c>
      <c r="E12" s="7">
        <v>864055</v>
      </c>
      <c r="F12" s="8">
        <v>864055</v>
      </c>
      <c r="G12" s="8">
        <v>74490</v>
      </c>
      <c r="H12" s="8">
        <v>76924</v>
      </c>
      <c r="I12" s="8">
        <v>76924</v>
      </c>
      <c r="J12" s="8">
        <v>228338</v>
      </c>
      <c r="K12" s="8">
        <v>76924</v>
      </c>
      <c r="L12" s="8">
        <v>78663</v>
      </c>
      <c r="M12" s="8">
        <v>105143</v>
      </c>
      <c r="N12" s="8">
        <v>260730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489068</v>
      </c>
      <c r="X12" s="8">
        <v>445998</v>
      </c>
      <c r="Y12" s="8">
        <v>43070</v>
      </c>
      <c r="Z12" s="2">
        <v>9.66</v>
      </c>
      <c r="AA12" s="6">
        <v>864055</v>
      </c>
    </row>
    <row r="13" spans="1:27" ht="13.5">
      <c r="A13" s="23" t="s">
        <v>40</v>
      </c>
      <c r="B13" s="29"/>
      <c r="C13" s="6">
        <v>2863820</v>
      </c>
      <c r="D13" s="6">
        <v>0</v>
      </c>
      <c r="E13" s="7">
        <v>2400000</v>
      </c>
      <c r="F13" s="8">
        <v>2400000</v>
      </c>
      <c r="G13" s="8">
        <v>151922</v>
      </c>
      <c r="H13" s="8">
        <v>265383</v>
      </c>
      <c r="I13" s="8">
        <v>222167</v>
      </c>
      <c r="J13" s="8">
        <v>639472</v>
      </c>
      <c r="K13" s="8">
        <v>124441</v>
      </c>
      <c r="L13" s="8">
        <v>119859</v>
      </c>
      <c r="M13" s="8">
        <v>167816</v>
      </c>
      <c r="N13" s="8">
        <v>412116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1051588</v>
      </c>
      <c r="X13" s="8">
        <v>1200000</v>
      </c>
      <c r="Y13" s="8">
        <v>-148412</v>
      </c>
      <c r="Z13" s="2">
        <v>-12.37</v>
      </c>
      <c r="AA13" s="6">
        <v>2400000</v>
      </c>
    </row>
    <row r="14" spans="1:27" ht="13.5">
      <c r="A14" s="23" t="s">
        <v>41</v>
      </c>
      <c r="B14" s="29"/>
      <c r="C14" s="6">
        <v>1029482</v>
      </c>
      <c r="D14" s="6">
        <v>0</v>
      </c>
      <c r="E14" s="7">
        <v>1870265</v>
      </c>
      <c r="F14" s="8">
        <v>1870265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934998</v>
      </c>
      <c r="Y14" s="8">
        <v>-934998</v>
      </c>
      <c r="Z14" s="2">
        <v>-100</v>
      </c>
      <c r="AA14" s="6">
        <v>1870265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456</v>
      </c>
      <c r="D17" s="6">
        <v>0</v>
      </c>
      <c r="E17" s="7">
        <v>1001000</v>
      </c>
      <c r="F17" s="8">
        <v>1001000</v>
      </c>
      <c r="G17" s="8">
        <v>0</v>
      </c>
      <c r="H17" s="8">
        <v>6661</v>
      </c>
      <c r="I17" s="8">
        <v>2703</v>
      </c>
      <c r="J17" s="8">
        <v>9364</v>
      </c>
      <c r="K17" s="8">
        <v>6342</v>
      </c>
      <c r="L17" s="8">
        <v>2231</v>
      </c>
      <c r="M17" s="8">
        <v>0</v>
      </c>
      <c r="N17" s="8">
        <v>8573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17937</v>
      </c>
      <c r="X17" s="8">
        <v>502500</v>
      </c>
      <c r="Y17" s="8">
        <v>-484563</v>
      </c>
      <c r="Z17" s="2">
        <v>-96.43</v>
      </c>
      <c r="AA17" s="6">
        <v>1001000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79106208</v>
      </c>
      <c r="D19" s="6">
        <v>0</v>
      </c>
      <c r="E19" s="7">
        <v>85742000</v>
      </c>
      <c r="F19" s="8">
        <v>85742000</v>
      </c>
      <c r="G19" s="8">
        <v>33793000</v>
      </c>
      <c r="H19" s="8">
        <v>548035</v>
      </c>
      <c r="I19" s="8">
        <v>1923931</v>
      </c>
      <c r="J19" s="8">
        <v>36264966</v>
      </c>
      <c r="K19" s="8">
        <v>196630</v>
      </c>
      <c r="L19" s="8">
        <v>278352</v>
      </c>
      <c r="M19" s="8">
        <v>28617198</v>
      </c>
      <c r="N19" s="8">
        <v>29092180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65357146</v>
      </c>
      <c r="X19" s="8">
        <v>66463000</v>
      </c>
      <c r="Y19" s="8">
        <v>-1105854</v>
      </c>
      <c r="Z19" s="2">
        <v>-1.66</v>
      </c>
      <c r="AA19" s="6">
        <v>85742000</v>
      </c>
    </row>
    <row r="20" spans="1:27" ht="13.5">
      <c r="A20" s="23" t="s">
        <v>47</v>
      </c>
      <c r="B20" s="29"/>
      <c r="C20" s="6">
        <v>655761</v>
      </c>
      <c r="D20" s="6">
        <v>0</v>
      </c>
      <c r="E20" s="7">
        <v>612386</v>
      </c>
      <c r="F20" s="26">
        <v>612386</v>
      </c>
      <c r="G20" s="26">
        <v>14404</v>
      </c>
      <c r="H20" s="26">
        <v>6122</v>
      </c>
      <c r="I20" s="26">
        <v>8523</v>
      </c>
      <c r="J20" s="26">
        <v>29049</v>
      </c>
      <c r="K20" s="26">
        <v>79019</v>
      </c>
      <c r="L20" s="26">
        <v>14087</v>
      </c>
      <c r="M20" s="26">
        <v>9788</v>
      </c>
      <c r="N20" s="26">
        <v>102894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131943</v>
      </c>
      <c r="X20" s="26">
        <v>306000</v>
      </c>
      <c r="Y20" s="26">
        <v>-174057</v>
      </c>
      <c r="Z20" s="27">
        <v>-56.88</v>
      </c>
      <c r="AA20" s="28">
        <v>612386</v>
      </c>
    </row>
    <row r="21" spans="1:27" ht="13.5">
      <c r="A21" s="23" t="s">
        <v>48</v>
      </c>
      <c r="B21" s="29"/>
      <c r="C21" s="6">
        <v>101920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99927805</v>
      </c>
      <c r="D22" s="33">
        <f>SUM(D5:D21)</f>
        <v>0</v>
      </c>
      <c r="E22" s="34">
        <f t="shared" si="0"/>
        <v>108902511</v>
      </c>
      <c r="F22" s="35">
        <f t="shared" si="0"/>
        <v>108902511</v>
      </c>
      <c r="G22" s="35">
        <f t="shared" si="0"/>
        <v>44764092</v>
      </c>
      <c r="H22" s="35">
        <f t="shared" si="0"/>
        <v>1100361</v>
      </c>
      <c r="I22" s="35">
        <f t="shared" si="0"/>
        <v>2432788</v>
      </c>
      <c r="J22" s="35">
        <f t="shared" si="0"/>
        <v>48297241</v>
      </c>
      <c r="K22" s="35">
        <f t="shared" si="0"/>
        <v>682902</v>
      </c>
      <c r="L22" s="35">
        <f t="shared" si="0"/>
        <v>693112</v>
      </c>
      <c r="M22" s="35">
        <f t="shared" si="0"/>
        <v>29099866</v>
      </c>
      <c r="N22" s="35">
        <f t="shared" si="0"/>
        <v>30475880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78773121</v>
      </c>
      <c r="X22" s="35">
        <f t="shared" si="0"/>
        <v>78058996</v>
      </c>
      <c r="Y22" s="35">
        <f t="shared" si="0"/>
        <v>714125</v>
      </c>
      <c r="Z22" s="36">
        <f>+IF(X22&lt;&gt;0,+(Y22/X22)*100,0)</f>
        <v>0.9148529145827087</v>
      </c>
      <c r="AA22" s="33">
        <f>SUM(AA5:AA21)</f>
        <v>108902511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30575200</v>
      </c>
      <c r="D25" s="6">
        <v>0</v>
      </c>
      <c r="E25" s="7">
        <v>39966960</v>
      </c>
      <c r="F25" s="8">
        <v>39966960</v>
      </c>
      <c r="G25" s="8">
        <v>2268418</v>
      </c>
      <c r="H25" s="8">
        <v>3305400</v>
      </c>
      <c r="I25" s="8">
        <v>2600314</v>
      </c>
      <c r="J25" s="8">
        <v>8174132</v>
      </c>
      <c r="K25" s="8">
        <v>2630743</v>
      </c>
      <c r="L25" s="8">
        <v>2588838</v>
      </c>
      <c r="M25" s="8">
        <v>2735000</v>
      </c>
      <c r="N25" s="8">
        <v>7954581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16128713</v>
      </c>
      <c r="X25" s="8">
        <v>21520673</v>
      </c>
      <c r="Y25" s="8">
        <v>-5391960</v>
      </c>
      <c r="Z25" s="2">
        <v>-25.05</v>
      </c>
      <c r="AA25" s="6">
        <v>39966960</v>
      </c>
    </row>
    <row r="26" spans="1:27" ht="13.5">
      <c r="A26" s="25" t="s">
        <v>52</v>
      </c>
      <c r="B26" s="24"/>
      <c r="C26" s="6">
        <v>8245488</v>
      </c>
      <c r="D26" s="6">
        <v>0</v>
      </c>
      <c r="E26" s="7">
        <v>8299529</v>
      </c>
      <c r="F26" s="8">
        <v>8299529</v>
      </c>
      <c r="G26" s="8">
        <v>615842</v>
      </c>
      <c r="H26" s="8">
        <v>0</v>
      </c>
      <c r="I26" s="8">
        <v>654996</v>
      </c>
      <c r="J26" s="8">
        <v>1270838</v>
      </c>
      <c r="K26" s="8">
        <v>630378</v>
      </c>
      <c r="L26" s="8">
        <v>654990</v>
      </c>
      <c r="M26" s="8">
        <v>767996</v>
      </c>
      <c r="N26" s="8">
        <v>2053364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3324202</v>
      </c>
      <c r="X26" s="8">
        <v>4149762</v>
      </c>
      <c r="Y26" s="8">
        <v>-825560</v>
      </c>
      <c r="Z26" s="2">
        <v>-19.89</v>
      </c>
      <c r="AA26" s="6">
        <v>8299529</v>
      </c>
    </row>
    <row r="27" spans="1:27" ht="13.5">
      <c r="A27" s="25" t="s">
        <v>53</v>
      </c>
      <c r="B27" s="24"/>
      <c r="C27" s="6">
        <v>1912850</v>
      </c>
      <c r="D27" s="6">
        <v>0</v>
      </c>
      <c r="E27" s="7">
        <v>883452</v>
      </c>
      <c r="F27" s="8">
        <v>883452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883452</v>
      </c>
    </row>
    <row r="28" spans="1:27" ht="13.5">
      <c r="A28" s="25" t="s">
        <v>54</v>
      </c>
      <c r="B28" s="24"/>
      <c r="C28" s="6">
        <v>13520737</v>
      </c>
      <c r="D28" s="6">
        <v>0</v>
      </c>
      <c r="E28" s="7">
        <v>10496720</v>
      </c>
      <c r="F28" s="8">
        <v>10496720</v>
      </c>
      <c r="G28" s="8">
        <v>0</v>
      </c>
      <c r="H28" s="8">
        <v>1755553</v>
      </c>
      <c r="I28" s="8">
        <v>881476</v>
      </c>
      <c r="J28" s="8">
        <v>2637029</v>
      </c>
      <c r="K28" s="8">
        <v>882662</v>
      </c>
      <c r="L28" s="8">
        <v>862929</v>
      </c>
      <c r="M28" s="8">
        <v>866656</v>
      </c>
      <c r="N28" s="8">
        <v>2612247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5249276</v>
      </c>
      <c r="X28" s="8">
        <v>5248500</v>
      </c>
      <c r="Y28" s="8">
        <v>776</v>
      </c>
      <c r="Z28" s="2">
        <v>0.01</v>
      </c>
      <c r="AA28" s="6">
        <v>10496720</v>
      </c>
    </row>
    <row r="29" spans="1:27" ht="13.5">
      <c r="A29" s="25" t="s">
        <v>55</v>
      </c>
      <c r="B29" s="24"/>
      <c r="C29" s="6">
        <v>246942</v>
      </c>
      <c r="D29" s="6">
        <v>0</v>
      </c>
      <c r="E29" s="7">
        <v>41716</v>
      </c>
      <c r="F29" s="8">
        <v>41716</v>
      </c>
      <c r="G29" s="8">
        <v>63</v>
      </c>
      <c r="H29" s="8">
        <v>0</v>
      </c>
      <c r="I29" s="8">
        <v>28030</v>
      </c>
      <c r="J29" s="8">
        <v>28093</v>
      </c>
      <c r="K29" s="8">
        <v>5025</v>
      </c>
      <c r="L29" s="8">
        <v>4697</v>
      </c>
      <c r="M29" s="8">
        <v>0</v>
      </c>
      <c r="N29" s="8">
        <v>9722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37815</v>
      </c>
      <c r="X29" s="8">
        <v>41716</v>
      </c>
      <c r="Y29" s="8">
        <v>-3901</v>
      </c>
      <c r="Z29" s="2">
        <v>-9.35</v>
      </c>
      <c r="AA29" s="6">
        <v>41716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9778237</v>
      </c>
      <c r="D32" s="6">
        <v>0</v>
      </c>
      <c r="E32" s="7">
        <v>18720592</v>
      </c>
      <c r="F32" s="8">
        <v>18720592</v>
      </c>
      <c r="G32" s="8">
        <v>888250</v>
      </c>
      <c r="H32" s="8">
        <v>923259</v>
      </c>
      <c r="I32" s="8">
        <v>1446211</v>
      </c>
      <c r="J32" s="8">
        <v>3257720</v>
      </c>
      <c r="K32" s="8">
        <v>1557278</v>
      </c>
      <c r="L32" s="8">
        <v>1768539</v>
      </c>
      <c r="M32" s="8">
        <v>1586593</v>
      </c>
      <c r="N32" s="8">
        <v>4912410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8170130</v>
      </c>
      <c r="X32" s="8">
        <v>9360498</v>
      </c>
      <c r="Y32" s="8">
        <v>-1190368</v>
      </c>
      <c r="Z32" s="2">
        <v>-12.72</v>
      </c>
      <c r="AA32" s="6">
        <v>18720592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1200000</v>
      </c>
      <c r="F33" s="8">
        <v>1200000</v>
      </c>
      <c r="G33" s="8">
        <v>0</v>
      </c>
      <c r="H33" s="8">
        <v>0</v>
      </c>
      <c r="I33" s="8">
        <v>118079</v>
      </c>
      <c r="J33" s="8">
        <v>118079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118079</v>
      </c>
      <c r="X33" s="8">
        <v>600000</v>
      </c>
      <c r="Y33" s="8">
        <v>-481921</v>
      </c>
      <c r="Z33" s="2">
        <v>-80.32</v>
      </c>
      <c r="AA33" s="6">
        <v>1200000</v>
      </c>
    </row>
    <row r="34" spans="1:27" ht="13.5">
      <c r="A34" s="25" t="s">
        <v>60</v>
      </c>
      <c r="B34" s="24"/>
      <c r="C34" s="6">
        <v>39217867</v>
      </c>
      <c r="D34" s="6">
        <v>0</v>
      </c>
      <c r="E34" s="7">
        <v>29285332</v>
      </c>
      <c r="F34" s="8">
        <v>29285332</v>
      </c>
      <c r="G34" s="8">
        <v>2779833</v>
      </c>
      <c r="H34" s="8">
        <v>3096836</v>
      </c>
      <c r="I34" s="8">
        <v>4056843</v>
      </c>
      <c r="J34" s="8">
        <v>9933512</v>
      </c>
      <c r="K34" s="8">
        <v>3113796</v>
      </c>
      <c r="L34" s="8">
        <v>3593330</v>
      </c>
      <c r="M34" s="8">
        <v>3622358</v>
      </c>
      <c r="N34" s="8">
        <v>10329484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20262996</v>
      </c>
      <c r="X34" s="8">
        <v>14642502</v>
      </c>
      <c r="Y34" s="8">
        <v>5620494</v>
      </c>
      <c r="Z34" s="2">
        <v>38.38</v>
      </c>
      <c r="AA34" s="6">
        <v>29285332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103497321</v>
      </c>
      <c r="D36" s="33">
        <f>SUM(D25:D35)</f>
        <v>0</v>
      </c>
      <c r="E36" s="34">
        <f t="shared" si="1"/>
        <v>108894301</v>
      </c>
      <c r="F36" s="35">
        <f t="shared" si="1"/>
        <v>108894301</v>
      </c>
      <c r="G36" s="35">
        <f t="shared" si="1"/>
        <v>6552406</v>
      </c>
      <c r="H36" s="35">
        <f t="shared" si="1"/>
        <v>9081048</v>
      </c>
      <c r="I36" s="35">
        <f t="shared" si="1"/>
        <v>9785949</v>
      </c>
      <c r="J36" s="35">
        <f t="shared" si="1"/>
        <v>25419403</v>
      </c>
      <c r="K36" s="35">
        <f t="shared" si="1"/>
        <v>8819882</v>
      </c>
      <c r="L36" s="35">
        <f t="shared" si="1"/>
        <v>9473323</v>
      </c>
      <c r="M36" s="35">
        <f t="shared" si="1"/>
        <v>9578603</v>
      </c>
      <c r="N36" s="35">
        <f t="shared" si="1"/>
        <v>27871808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53291211</v>
      </c>
      <c r="X36" s="35">
        <f t="shared" si="1"/>
        <v>55563651</v>
      </c>
      <c r="Y36" s="35">
        <f t="shared" si="1"/>
        <v>-2272440</v>
      </c>
      <c r="Z36" s="36">
        <f>+IF(X36&lt;&gt;0,+(Y36/X36)*100,0)</f>
        <v>-4.089796043100192</v>
      </c>
      <c r="AA36" s="33">
        <f>SUM(AA25:AA35)</f>
        <v>108894301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-3569516</v>
      </c>
      <c r="D38" s="46">
        <f>+D22-D36</f>
        <v>0</v>
      </c>
      <c r="E38" s="47">
        <f t="shared" si="2"/>
        <v>8210</v>
      </c>
      <c r="F38" s="48">
        <f t="shared" si="2"/>
        <v>8210</v>
      </c>
      <c r="G38" s="48">
        <f t="shared" si="2"/>
        <v>38211686</v>
      </c>
      <c r="H38" s="48">
        <f t="shared" si="2"/>
        <v>-7980687</v>
      </c>
      <c r="I38" s="48">
        <f t="shared" si="2"/>
        <v>-7353161</v>
      </c>
      <c r="J38" s="48">
        <f t="shared" si="2"/>
        <v>22877838</v>
      </c>
      <c r="K38" s="48">
        <f t="shared" si="2"/>
        <v>-8136980</v>
      </c>
      <c r="L38" s="48">
        <f t="shared" si="2"/>
        <v>-8780211</v>
      </c>
      <c r="M38" s="48">
        <f t="shared" si="2"/>
        <v>19521263</v>
      </c>
      <c r="N38" s="48">
        <f t="shared" si="2"/>
        <v>2604072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25481910</v>
      </c>
      <c r="X38" s="48">
        <f>IF(F22=F36,0,X22-X36)</f>
        <v>22495345</v>
      </c>
      <c r="Y38" s="48">
        <f t="shared" si="2"/>
        <v>2986565</v>
      </c>
      <c r="Z38" s="49">
        <f>+IF(X38&lt;&gt;0,+(Y38/X38)*100,0)</f>
        <v>13.276368955443893</v>
      </c>
      <c r="AA38" s="46">
        <f>+AA22-AA36</f>
        <v>8210</v>
      </c>
    </row>
    <row r="39" spans="1:27" ht="13.5">
      <c r="A39" s="23" t="s">
        <v>64</v>
      </c>
      <c r="B39" s="29"/>
      <c r="C39" s="6">
        <v>26341897</v>
      </c>
      <c r="D39" s="6">
        <v>0</v>
      </c>
      <c r="E39" s="7">
        <v>29435207</v>
      </c>
      <c r="F39" s="8">
        <v>29435207</v>
      </c>
      <c r="G39" s="8">
        <v>0</v>
      </c>
      <c r="H39" s="8">
        <v>0</v>
      </c>
      <c r="I39" s="8">
        <v>3313682</v>
      </c>
      <c r="J39" s="8">
        <v>3313682</v>
      </c>
      <c r="K39" s="8">
        <v>4551565</v>
      </c>
      <c r="L39" s="8">
        <v>2422781</v>
      </c>
      <c r="M39" s="8">
        <v>1276726</v>
      </c>
      <c r="N39" s="8">
        <v>8251072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11564754</v>
      </c>
      <c r="X39" s="8">
        <v>13000000</v>
      </c>
      <c r="Y39" s="8">
        <v>-1435246</v>
      </c>
      <c r="Z39" s="2">
        <v>-11.04</v>
      </c>
      <c r="AA39" s="6">
        <v>29435207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22772381</v>
      </c>
      <c r="D42" s="55">
        <f>SUM(D38:D41)</f>
        <v>0</v>
      </c>
      <c r="E42" s="56">
        <f t="shared" si="3"/>
        <v>29443417</v>
      </c>
      <c r="F42" s="57">
        <f t="shared" si="3"/>
        <v>29443417</v>
      </c>
      <c r="G42" s="57">
        <f t="shared" si="3"/>
        <v>38211686</v>
      </c>
      <c r="H42" s="57">
        <f t="shared" si="3"/>
        <v>-7980687</v>
      </c>
      <c r="I42" s="57">
        <f t="shared" si="3"/>
        <v>-4039479</v>
      </c>
      <c r="J42" s="57">
        <f t="shared" si="3"/>
        <v>26191520</v>
      </c>
      <c r="K42" s="57">
        <f t="shared" si="3"/>
        <v>-3585415</v>
      </c>
      <c r="L42" s="57">
        <f t="shared" si="3"/>
        <v>-6357430</v>
      </c>
      <c r="M42" s="57">
        <f t="shared" si="3"/>
        <v>20797989</v>
      </c>
      <c r="N42" s="57">
        <f t="shared" si="3"/>
        <v>10855144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37046664</v>
      </c>
      <c r="X42" s="57">
        <f t="shared" si="3"/>
        <v>35495345</v>
      </c>
      <c r="Y42" s="57">
        <f t="shared" si="3"/>
        <v>1551319</v>
      </c>
      <c r="Z42" s="58">
        <f>+IF(X42&lt;&gt;0,+(Y42/X42)*100,0)</f>
        <v>4.37048576369662</v>
      </c>
      <c r="AA42" s="55">
        <f>SUM(AA38:AA41)</f>
        <v>29443417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22772381</v>
      </c>
      <c r="D44" s="63">
        <f>+D42-D43</f>
        <v>0</v>
      </c>
      <c r="E44" s="64">
        <f t="shared" si="4"/>
        <v>29443417</v>
      </c>
      <c r="F44" s="65">
        <f t="shared" si="4"/>
        <v>29443417</v>
      </c>
      <c r="G44" s="65">
        <f t="shared" si="4"/>
        <v>38211686</v>
      </c>
      <c r="H44" s="65">
        <f t="shared" si="4"/>
        <v>-7980687</v>
      </c>
      <c r="I44" s="65">
        <f t="shared" si="4"/>
        <v>-4039479</v>
      </c>
      <c r="J44" s="65">
        <f t="shared" si="4"/>
        <v>26191520</v>
      </c>
      <c r="K44" s="65">
        <f t="shared" si="4"/>
        <v>-3585415</v>
      </c>
      <c r="L44" s="65">
        <f t="shared" si="4"/>
        <v>-6357430</v>
      </c>
      <c r="M44" s="65">
        <f t="shared" si="4"/>
        <v>20797989</v>
      </c>
      <c r="N44" s="65">
        <f t="shared" si="4"/>
        <v>10855144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37046664</v>
      </c>
      <c r="X44" s="65">
        <f t="shared" si="4"/>
        <v>35495345</v>
      </c>
      <c r="Y44" s="65">
        <f t="shared" si="4"/>
        <v>1551319</v>
      </c>
      <c r="Z44" s="66">
        <f>+IF(X44&lt;&gt;0,+(Y44/X44)*100,0)</f>
        <v>4.37048576369662</v>
      </c>
      <c r="AA44" s="63">
        <f>+AA42-AA43</f>
        <v>29443417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22772381</v>
      </c>
      <c r="D46" s="55">
        <f>SUM(D44:D45)</f>
        <v>0</v>
      </c>
      <c r="E46" s="56">
        <f t="shared" si="5"/>
        <v>29443417</v>
      </c>
      <c r="F46" s="57">
        <f t="shared" si="5"/>
        <v>29443417</v>
      </c>
      <c r="G46" s="57">
        <f t="shared" si="5"/>
        <v>38211686</v>
      </c>
      <c r="H46" s="57">
        <f t="shared" si="5"/>
        <v>-7980687</v>
      </c>
      <c r="I46" s="57">
        <f t="shared" si="5"/>
        <v>-4039479</v>
      </c>
      <c r="J46" s="57">
        <f t="shared" si="5"/>
        <v>26191520</v>
      </c>
      <c r="K46" s="57">
        <f t="shared" si="5"/>
        <v>-3585415</v>
      </c>
      <c r="L46" s="57">
        <f t="shared" si="5"/>
        <v>-6357430</v>
      </c>
      <c r="M46" s="57">
        <f t="shared" si="5"/>
        <v>20797989</v>
      </c>
      <c r="N46" s="57">
        <f t="shared" si="5"/>
        <v>10855144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37046664</v>
      </c>
      <c r="X46" s="57">
        <f t="shared" si="5"/>
        <v>35495345</v>
      </c>
      <c r="Y46" s="57">
        <f t="shared" si="5"/>
        <v>1551319</v>
      </c>
      <c r="Z46" s="58">
        <f>+IF(X46&lt;&gt;0,+(Y46/X46)*100,0)</f>
        <v>4.37048576369662</v>
      </c>
      <c r="AA46" s="55">
        <f>SUM(AA44:AA45)</f>
        <v>29443417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22772381</v>
      </c>
      <c r="D48" s="71">
        <f>SUM(D46:D47)</f>
        <v>0</v>
      </c>
      <c r="E48" s="72">
        <f t="shared" si="6"/>
        <v>29443417</v>
      </c>
      <c r="F48" s="73">
        <f t="shared" si="6"/>
        <v>29443417</v>
      </c>
      <c r="G48" s="73">
        <f t="shared" si="6"/>
        <v>38211686</v>
      </c>
      <c r="H48" s="74">
        <f t="shared" si="6"/>
        <v>-7980687</v>
      </c>
      <c r="I48" s="74">
        <f t="shared" si="6"/>
        <v>-4039479</v>
      </c>
      <c r="J48" s="74">
        <f t="shared" si="6"/>
        <v>26191520</v>
      </c>
      <c r="K48" s="74">
        <f t="shared" si="6"/>
        <v>-3585415</v>
      </c>
      <c r="L48" s="74">
        <f t="shared" si="6"/>
        <v>-6357430</v>
      </c>
      <c r="M48" s="73">
        <f t="shared" si="6"/>
        <v>20797989</v>
      </c>
      <c r="N48" s="73">
        <f t="shared" si="6"/>
        <v>10855144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37046664</v>
      </c>
      <c r="X48" s="74">
        <f t="shared" si="6"/>
        <v>35495345</v>
      </c>
      <c r="Y48" s="74">
        <f t="shared" si="6"/>
        <v>1551319</v>
      </c>
      <c r="Z48" s="75">
        <f>+IF(X48&lt;&gt;0,+(Y48/X48)*100,0)</f>
        <v>4.37048576369662</v>
      </c>
      <c r="AA48" s="76">
        <f>SUM(AA46:AA47)</f>
        <v>29443417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92195215</v>
      </c>
      <c r="D8" s="6">
        <v>0</v>
      </c>
      <c r="E8" s="7">
        <v>113912216</v>
      </c>
      <c r="F8" s="8">
        <v>113912216</v>
      </c>
      <c r="G8" s="8">
        <v>9885243</v>
      </c>
      <c r="H8" s="8">
        <v>8061767</v>
      </c>
      <c r="I8" s="8">
        <v>8161026</v>
      </c>
      <c r="J8" s="8">
        <v>26108036</v>
      </c>
      <c r="K8" s="8">
        <v>9452197</v>
      </c>
      <c r="L8" s="8">
        <v>9351334</v>
      </c>
      <c r="M8" s="8">
        <v>7988290</v>
      </c>
      <c r="N8" s="8">
        <v>26791821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52899857</v>
      </c>
      <c r="X8" s="8">
        <v>55781748</v>
      </c>
      <c r="Y8" s="8">
        <v>-2881891</v>
      </c>
      <c r="Z8" s="2">
        <v>-5.17</v>
      </c>
      <c r="AA8" s="6">
        <v>113912216</v>
      </c>
    </row>
    <row r="9" spans="1:27" ht="13.5">
      <c r="A9" s="25" t="s">
        <v>36</v>
      </c>
      <c r="B9" s="24"/>
      <c r="C9" s="6">
        <v>35482077</v>
      </c>
      <c r="D9" s="6">
        <v>0</v>
      </c>
      <c r="E9" s="7">
        <v>31591242</v>
      </c>
      <c r="F9" s="8">
        <v>31591242</v>
      </c>
      <c r="G9" s="8">
        <v>2077192</v>
      </c>
      <c r="H9" s="8">
        <v>3412353</v>
      </c>
      <c r="I9" s="8">
        <v>3352736</v>
      </c>
      <c r="J9" s="8">
        <v>8842281</v>
      </c>
      <c r="K9" s="8">
        <v>8959836</v>
      </c>
      <c r="L9" s="8">
        <v>15681</v>
      </c>
      <c r="M9" s="8">
        <v>333236</v>
      </c>
      <c r="N9" s="8">
        <v>9308753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18151034</v>
      </c>
      <c r="X9" s="8">
        <v>15689034</v>
      </c>
      <c r="Y9" s="8">
        <v>2462000</v>
      </c>
      <c r="Z9" s="2">
        <v>15.69</v>
      </c>
      <c r="AA9" s="6">
        <v>31591242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558725</v>
      </c>
      <c r="M11" s="8">
        <v>-558725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1280946</v>
      </c>
      <c r="Y11" s="8">
        <v>-1280946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9676</v>
      </c>
      <c r="D12" s="6">
        <v>0</v>
      </c>
      <c r="E12" s="7">
        <v>250950</v>
      </c>
      <c r="F12" s="8">
        <v>250950</v>
      </c>
      <c r="G12" s="8">
        <v>9235</v>
      </c>
      <c r="H12" s="8">
        <v>0</v>
      </c>
      <c r="I12" s="8">
        <v>0</v>
      </c>
      <c r="J12" s="8">
        <v>9235</v>
      </c>
      <c r="K12" s="8">
        <v>0</v>
      </c>
      <c r="L12" s="8">
        <v>1382</v>
      </c>
      <c r="M12" s="8">
        <v>7438</v>
      </c>
      <c r="N12" s="8">
        <v>8820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18055</v>
      </c>
      <c r="X12" s="8">
        <v>125478</v>
      </c>
      <c r="Y12" s="8">
        <v>-107423</v>
      </c>
      <c r="Z12" s="2">
        <v>-85.61</v>
      </c>
      <c r="AA12" s="6">
        <v>250950</v>
      </c>
    </row>
    <row r="13" spans="1:27" ht="13.5">
      <c r="A13" s="23" t="s">
        <v>40</v>
      </c>
      <c r="B13" s="29"/>
      <c r="C13" s="6">
        <v>8086492</v>
      </c>
      <c r="D13" s="6">
        <v>0</v>
      </c>
      <c r="E13" s="7">
        <v>7250000</v>
      </c>
      <c r="F13" s="8">
        <v>7250000</v>
      </c>
      <c r="G13" s="8">
        <v>579522</v>
      </c>
      <c r="H13" s="8">
        <v>355017</v>
      </c>
      <c r="I13" s="8">
        <v>573523</v>
      </c>
      <c r="J13" s="8">
        <v>1508062</v>
      </c>
      <c r="K13" s="8">
        <v>1850559</v>
      </c>
      <c r="L13" s="8">
        <v>0</v>
      </c>
      <c r="M13" s="8">
        <v>1736122</v>
      </c>
      <c r="N13" s="8">
        <v>3586681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5094743</v>
      </c>
      <c r="X13" s="8">
        <v>3625002</v>
      </c>
      <c r="Y13" s="8">
        <v>1469741</v>
      </c>
      <c r="Z13" s="2">
        <v>40.54</v>
      </c>
      <c r="AA13" s="6">
        <v>7250000</v>
      </c>
    </row>
    <row r="14" spans="1:27" ht="13.5">
      <c r="A14" s="23" t="s">
        <v>41</v>
      </c>
      <c r="B14" s="29"/>
      <c r="C14" s="6">
        <v>15452338</v>
      </c>
      <c r="D14" s="6">
        <v>0</v>
      </c>
      <c r="E14" s="7">
        <v>30878839</v>
      </c>
      <c r="F14" s="8">
        <v>30878839</v>
      </c>
      <c r="G14" s="8">
        <v>0</v>
      </c>
      <c r="H14" s="8">
        <v>1219802</v>
      </c>
      <c r="I14" s="8">
        <v>2609363</v>
      </c>
      <c r="J14" s="8">
        <v>3829165</v>
      </c>
      <c r="K14" s="8">
        <v>1433971</v>
      </c>
      <c r="L14" s="8">
        <v>1431047</v>
      </c>
      <c r="M14" s="8">
        <v>1488833</v>
      </c>
      <c r="N14" s="8">
        <v>4353851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8183016</v>
      </c>
      <c r="X14" s="8">
        <v>15439422</v>
      </c>
      <c r="Y14" s="8">
        <v>-7256406</v>
      </c>
      <c r="Z14" s="2">
        <v>-47</v>
      </c>
      <c r="AA14" s="6">
        <v>30878839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302638</v>
      </c>
      <c r="D16" s="6">
        <v>0</v>
      </c>
      <c r="E16" s="7">
        <v>659247</v>
      </c>
      <c r="F16" s="8">
        <v>659247</v>
      </c>
      <c r="G16" s="8">
        <v>7571</v>
      </c>
      <c r="H16" s="8">
        <v>15141</v>
      </c>
      <c r="I16" s="8">
        <v>15141</v>
      </c>
      <c r="J16" s="8">
        <v>37853</v>
      </c>
      <c r="K16" s="8">
        <v>19856</v>
      </c>
      <c r="L16" s="8">
        <v>32867</v>
      </c>
      <c r="M16" s="8">
        <v>15412</v>
      </c>
      <c r="N16" s="8">
        <v>68135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105988</v>
      </c>
      <c r="X16" s="8">
        <v>329622</v>
      </c>
      <c r="Y16" s="8">
        <v>-223634</v>
      </c>
      <c r="Z16" s="2">
        <v>-67.85</v>
      </c>
      <c r="AA16" s="6">
        <v>659247</v>
      </c>
    </row>
    <row r="17" spans="1:27" ht="13.5">
      <c r="A17" s="23" t="s">
        <v>44</v>
      </c>
      <c r="B17" s="29"/>
      <c r="C17" s="6">
        <v>77800</v>
      </c>
      <c r="D17" s="6">
        <v>0</v>
      </c>
      <c r="E17" s="7">
        <v>69905</v>
      </c>
      <c r="F17" s="8">
        <v>69905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34950</v>
      </c>
      <c r="Y17" s="8">
        <v>-34950</v>
      </c>
      <c r="Z17" s="2">
        <v>-100</v>
      </c>
      <c r="AA17" s="6">
        <v>69905</v>
      </c>
    </row>
    <row r="18" spans="1:27" ht="13.5">
      <c r="A18" s="25" t="s">
        <v>45</v>
      </c>
      <c r="B18" s="24"/>
      <c r="C18" s="6">
        <v>2140543</v>
      </c>
      <c r="D18" s="6">
        <v>0</v>
      </c>
      <c r="E18" s="7">
        <v>1623526</v>
      </c>
      <c r="F18" s="8">
        <v>1623526</v>
      </c>
      <c r="G18" s="8">
        <v>0</v>
      </c>
      <c r="H18" s="8">
        <v>0</v>
      </c>
      <c r="I18" s="8">
        <v>0</v>
      </c>
      <c r="J18" s="8">
        <v>0</v>
      </c>
      <c r="K18" s="8">
        <v>1014922</v>
      </c>
      <c r="L18" s="8">
        <v>0</v>
      </c>
      <c r="M18" s="8">
        <v>441221</v>
      </c>
      <c r="N18" s="8">
        <v>1456143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1456143</v>
      </c>
      <c r="X18" s="8">
        <v>811764</v>
      </c>
      <c r="Y18" s="8">
        <v>644379</v>
      </c>
      <c r="Z18" s="2">
        <v>79.38</v>
      </c>
      <c r="AA18" s="6">
        <v>1623526</v>
      </c>
    </row>
    <row r="19" spans="1:27" ht="13.5">
      <c r="A19" s="23" t="s">
        <v>46</v>
      </c>
      <c r="B19" s="29"/>
      <c r="C19" s="6">
        <v>456658166</v>
      </c>
      <c r="D19" s="6">
        <v>0</v>
      </c>
      <c r="E19" s="7">
        <v>509101000</v>
      </c>
      <c r="F19" s="8">
        <v>509101000</v>
      </c>
      <c r="G19" s="8">
        <v>195279000</v>
      </c>
      <c r="H19" s="8">
        <v>1000000</v>
      </c>
      <c r="I19" s="8">
        <v>9902551</v>
      </c>
      <c r="J19" s="8">
        <v>206181551</v>
      </c>
      <c r="K19" s="8">
        <v>0</v>
      </c>
      <c r="L19" s="8">
        <v>0</v>
      </c>
      <c r="M19" s="8">
        <v>157481404</v>
      </c>
      <c r="N19" s="8">
        <v>157481404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363662955</v>
      </c>
      <c r="X19" s="8">
        <v>251836002</v>
      </c>
      <c r="Y19" s="8">
        <v>111826953</v>
      </c>
      <c r="Z19" s="2">
        <v>44.4</v>
      </c>
      <c r="AA19" s="6">
        <v>509101000</v>
      </c>
    </row>
    <row r="20" spans="1:27" ht="13.5">
      <c r="A20" s="23" t="s">
        <v>47</v>
      </c>
      <c r="B20" s="29"/>
      <c r="C20" s="6">
        <v>9355966</v>
      </c>
      <c r="D20" s="6">
        <v>0</v>
      </c>
      <c r="E20" s="7">
        <v>27606349</v>
      </c>
      <c r="F20" s="26">
        <v>27606349</v>
      </c>
      <c r="G20" s="26">
        <v>602349</v>
      </c>
      <c r="H20" s="26">
        <v>220384</v>
      </c>
      <c r="I20" s="26">
        <v>528678</v>
      </c>
      <c r="J20" s="26">
        <v>1351411</v>
      </c>
      <c r="K20" s="26">
        <v>-5906450</v>
      </c>
      <c r="L20" s="26">
        <v>3309174</v>
      </c>
      <c r="M20" s="26">
        <v>12131660</v>
      </c>
      <c r="N20" s="26">
        <v>9534384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10885795</v>
      </c>
      <c r="X20" s="26">
        <v>13403178</v>
      </c>
      <c r="Y20" s="26">
        <v>-2517383</v>
      </c>
      <c r="Z20" s="27">
        <v>-18.78</v>
      </c>
      <c r="AA20" s="28">
        <v>27606349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619760911</v>
      </c>
      <c r="D22" s="33">
        <f>SUM(D5:D21)</f>
        <v>0</v>
      </c>
      <c r="E22" s="34">
        <f t="shared" si="0"/>
        <v>722943274</v>
      </c>
      <c r="F22" s="35">
        <f t="shared" si="0"/>
        <v>722943274</v>
      </c>
      <c r="G22" s="35">
        <f t="shared" si="0"/>
        <v>208440112</v>
      </c>
      <c r="H22" s="35">
        <f t="shared" si="0"/>
        <v>14284464</v>
      </c>
      <c r="I22" s="35">
        <f t="shared" si="0"/>
        <v>25143018</v>
      </c>
      <c r="J22" s="35">
        <f t="shared" si="0"/>
        <v>247867594</v>
      </c>
      <c r="K22" s="35">
        <f t="shared" si="0"/>
        <v>16824891</v>
      </c>
      <c r="L22" s="35">
        <f t="shared" si="0"/>
        <v>14700210</v>
      </c>
      <c r="M22" s="35">
        <f t="shared" si="0"/>
        <v>181064891</v>
      </c>
      <c r="N22" s="35">
        <f t="shared" si="0"/>
        <v>212589992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460457586</v>
      </c>
      <c r="X22" s="35">
        <f t="shared" si="0"/>
        <v>358357146</v>
      </c>
      <c r="Y22" s="35">
        <f t="shared" si="0"/>
        <v>102100440</v>
      </c>
      <c r="Z22" s="36">
        <f>+IF(X22&lt;&gt;0,+(Y22/X22)*100,0)</f>
        <v>28.49125269013053</v>
      </c>
      <c r="AA22" s="33">
        <f>SUM(AA5:AA21)</f>
        <v>722943274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186446114</v>
      </c>
      <c r="D25" s="6">
        <v>0</v>
      </c>
      <c r="E25" s="7">
        <v>238041646</v>
      </c>
      <c r="F25" s="8">
        <v>238041646</v>
      </c>
      <c r="G25" s="8">
        <v>15727513</v>
      </c>
      <c r="H25" s="8">
        <v>19026493</v>
      </c>
      <c r="I25" s="8">
        <v>20491178</v>
      </c>
      <c r="J25" s="8">
        <v>55245184</v>
      </c>
      <c r="K25" s="8">
        <v>17139961</v>
      </c>
      <c r="L25" s="8">
        <v>16691662</v>
      </c>
      <c r="M25" s="8">
        <v>21547557</v>
      </c>
      <c r="N25" s="8">
        <v>55379180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110624364</v>
      </c>
      <c r="X25" s="8">
        <v>132151597</v>
      </c>
      <c r="Y25" s="8">
        <v>-21527233</v>
      </c>
      <c r="Z25" s="2">
        <v>-16.29</v>
      </c>
      <c r="AA25" s="6">
        <v>238041646</v>
      </c>
    </row>
    <row r="26" spans="1:27" ht="13.5">
      <c r="A26" s="25" t="s">
        <v>52</v>
      </c>
      <c r="B26" s="24"/>
      <c r="C26" s="6">
        <v>8405692</v>
      </c>
      <c r="D26" s="6">
        <v>0</v>
      </c>
      <c r="E26" s="7">
        <v>9951582</v>
      </c>
      <c r="F26" s="8">
        <v>9951582</v>
      </c>
      <c r="G26" s="8">
        <v>0</v>
      </c>
      <c r="H26" s="8">
        <v>1401260</v>
      </c>
      <c r="I26" s="8">
        <v>880308</v>
      </c>
      <c r="J26" s="8">
        <v>2281568</v>
      </c>
      <c r="K26" s="8">
        <v>651913</v>
      </c>
      <c r="L26" s="8">
        <v>691804</v>
      </c>
      <c r="M26" s="8">
        <v>1016442</v>
      </c>
      <c r="N26" s="8">
        <v>2360159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4641727</v>
      </c>
      <c r="X26" s="8">
        <v>5524735</v>
      </c>
      <c r="Y26" s="8">
        <v>-883008</v>
      </c>
      <c r="Z26" s="2">
        <v>-15.98</v>
      </c>
      <c r="AA26" s="6">
        <v>9951582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21825519</v>
      </c>
      <c r="F27" s="8">
        <v>21825519</v>
      </c>
      <c r="G27" s="8">
        <v>1818793</v>
      </c>
      <c r="H27" s="8">
        <v>1818793</v>
      </c>
      <c r="I27" s="8">
        <v>1818793</v>
      </c>
      <c r="J27" s="8">
        <v>5456379</v>
      </c>
      <c r="K27" s="8">
        <v>1818793</v>
      </c>
      <c r="L27" s="8">
        <v>1818793</v>
      </c>
      <c r="M27" s="8">
        <v>1818793</v>
      </c>
      <c r="N27" s="8">
        <v>5456379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10912758</v>
      </c>
      <c r="X27" s="8">
        <v>12116692</v>
      </c>
      <c r="Y27" s="8">
        <v>-1203934</v>
      </c>
      <c r="Z27" s="2">
        <v>-9.94</v>
      </c>
      <c r="AA27" s="6">
        <v>21825519</v>
      </c>
    </row>
    <row r="28" spans="1:27" ht="13.5">
      <c r="A28" s="25" t="s">
        <v>54</v>
      </c>
      <c r="B28" s="24"/>
      <c r="C28" s="6">
        <v>81789590</v>
      </c>
      <c r="D28" s="6">
        <v>0</v>
      </c>
      <c r="E28" s="7">
        <v>82285488</v>
      </c>
      <c r="F28" s="8">
        <v>82285488</v>
      </c>
      <c r="G28" s="8">
        <v>0</v>
      </c>
      <c r="H28" s="8">
        <v>0</v>
      </c>
      <c r="I28" s="8">
        <v>4920309</v>
      </c>
      <c r="J28" s="8">
        <v>4920309</v>
      </c>
      <c r="K28" s="8">
        <v>22628947</v>
      </c>
      <c r="L28" s="8">
        <v>6491562</v>
      </c>
      <c r="M28" s="8">
        <v>369634</v>
      </c>
      <c r="N28" s="8">
        <v>29490143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34410452</v>
      </c>
      <c r="X28" s="8">
        <v>45681748</v>
      </c>
      <c r="Y28" s="8">
        <v>-11271296</v>
      </c>
      <c r="Z28" s="2">
        <v>-24.67</v>
      </c>
      <c r="AA28" s="6">
        <v>82285488</v>
      </c>
    </row>
    <row r="29" spans="1:27" ht="13.5">
      <c r="A29" s="25" t="s">
        <v>55</v>
      </c>
      <c r="B29" s="24"/>
      <c r="C29" s="6">
        <v>9745721</v>
      </c>
      <c r="D29" s="6">
        <v>0</v>
      </c>
      <c r="E29" s="7">
        <v>9927854</v>
      </c>
      <c r="F29" s="8">
        <v>9927854</v>
      </c>
      <c r="G29" s="8">
        <v>0</v>
      </c>
      <c r="H29" s="8">
        <v>3292158</v>
      </c>
      <c r="I29" s="8">
        <v>0</v>
      </c>
      <c r="J29" s="8">
        <v>3292158</v>
      </c>
      <c r="K29" s="8">
        <v>796562</v>
      </c>
      <c r="L29" s="8">
        <v>0</v>
      </c>
      <c r="M29" s="8">
        <v>2514864</v>
      </c>
      <c r="N29" s="8">
        <v>3311426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6603584</v>
      </c>
      <c r="X29" s="8">
        <v>5511563</v>
      </c>
      <c r="Y29" s="8">
        <v>1092021</v>
      </c>
      <c r="Z29" s="2">
        <v>19.81</v>
      </c>
      <c r="AA29" s="6">
        <v>9927854</v>
      </c>
    </row>
    <row r="30" spans="1:27" ht="13.5">
      <c r="A30" s="25" t="s">
        <v>56</v>
      </c>
      <c r="B30" s="24"/>
      <c r="C30" s="6">
        <v>86505612</v>
      </c>
      <c r="D30" s="6">
        <v>0</v>
      </c>
      <c r="E30" s="7">
        <v>99545500</v>
      </c>
      <c r="F30" s="8">
        <v>99545500</v>
      </c>
      <c r="G30" s="8">
        <v>10971108</v>
      </c>
      <c r="H30" s="8">
        <v>9285064</v>
      </c>
      <c r="I30" s="8">
        <v>10668201</v>
      </c>
      <c r="J30" s="8">
        <v>30924373</v>
      </c>
      <c r="K30" s="8">
        <v>21796847</v>
      </c>
      <c r="L30" s="8">
        <v>530692</v>
      </c>
      <c r="M30" s="8">
        <v>10601195</v>
      </c>
      <c r="N30" s="8">
        <v>32928734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63853107</v>
      </c>
      <c r="X30" s="8">
        <v>55263846</v>
      </c>
      <c r="Y30" s="8">
        <v>8589261</v>
      </c>
      <c r="Z30" s="2">
        <v>15.54</v>
      </c>
      <c r="AA30" s="6">
        <v>99545500</v>
      </c>
    </row>
    <row r="31" spans="1:27" ht="13.5">
      <c r="A31" s="25" t="s">
        <v>57</v>
      </c>
      <c r="B31" s="24"/>
      <c r="C31" s="6">
        <v>57301940</v>
      </c>
      <c r="D31" s="6">
        <v>0</v>
      </c>
      <c r="E31" s="7">
        <v>50153031</v>
      </c>
      <c r="F31" s="8">
        <v>50153031</v>
      </c>
      <c r="G31" s="8">
        <v>282386</v>
      </c>
      <c r="H31" s="8">
        <v>2148435</v>
      </c>
      <c r="I31" s="8">
        <v>2851290</v>
      </c>
      <c r="J31" s="8">
        <v>5282111</v>
      </c>
      <c r="K31" s="8">
        <v>2538016</v>
      </c>
      <c r="L31" s="8">
        <v>2546464</v>
      </c>
      <c r="M31" s="8">
        <v>4080837</v>
      </c>
      <c r="N31" s="8">
        <v>9165317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14447428</v>
      </c>
      <c r="X31" s="8">
        <v>27843040</v>
      </c>
      <c r="Y31" s="8">
        <v>-13395612</v>
      </c>
      <c r="Z31" s="2">
        <v>-48.11</v>
      </c>
      <c r="AA31" s="6">
        <v>50153031</v>
      </c>
    </row>
    <row r="32" spans="1:27" ht="13.5">
      <c r="A32" s="25" t="s">
        <v>58</v>
      </c>
      <c r="B32" s="24"/>
      <c r="C32" s="6">
        <v>60516441</v>
      </c>
      <c r="D32" s="6">
        <v>0</v>
      </c>
      <c r="E32" s="7">
        <v>76532001</v>
      </c>
      <c r="F32" s="8">
        <v>76532001</v>
      </c>
      <c r="G32" s="8">
        <v>4086178</v>
      </c>
      <c r="H32" s="8">
        <v>3659552</v>
      </c>
      <c r="I32" s="8">
        <v>9704586</v>
      </c>
      <c r="J32" s="8">
        <v>17450316</v>
      </c>
      <c r="K32" s="8">
        <v>2672133</v>
      </c>
      <c r="L32" s="8">
        <v>6322093</v>
      </c>
      <c r="M32" s="8">
        <v>10085030</v>
      </c>
      <c r="N32" s="8">
        <v>19079256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36529572</v>
      </c>
      <c r="X32" s="8">
        <v>42487634</v>
      </c>
      <c r="Y32" s="8">
        <v>-5958062</v>
      </c>
      <c r="Z32" s="2">
        <v>-14.02</v>
      </c>
      <c r="AA32" s="6">
        <v>76532001</v>
      </c>
    </row>
    <row r="33" spans="1:27" ht="13.5">
      <c r="A33" s="25" t="s">
        <v>59</v>
      </c>
      <c r="B33" s="24"/>
      <c r="C33" s="6">
        <v>28532283</v>
      </c>
      <c r="D33" s="6">
        <v>0</v>
      </c>
      <c r="E33" s="7">
        <v>26086957</v>
      </c>
      <c r="F33" s="8">
        <v>26086957</v>
      </c>
      <c r="G33" s="8">
        <v>7909143</v>
      </c>
      <c r="H33" s="8">
        <v>0</v>
      </c>
      <c r="I33" s="8">
        <v>0</v>
      </c>
      <c r="J33" s="8">
        <v>7909143</v>
      </c>
      <c r="K33" s="8">
        <v>335840</v>
      </c>
      <c r="L33" s="8">
        <v>0</v>
      </c>
      <c r="M33" s="8">
        <v>0</v>
      </c>
      <c r="N33" s="8">
        <v>335840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8244983</v>
      </c>
      <c r="X33" s="8">
        <v>14482480</v>
      </c>
      <c r="Y33" s="8">
        <v>-6237497</v>
      </c>
      <c r="Z33" s="2">
        <v>-43.07</v>
      </c>
      <c r="AA33" s="6">
        <v>26086957</v>
      </c>
    </row>
    <row r="34" spans="1:27" ht="13.5">
      <c r="A34" s="25" t="s">
        <v>60</v>
      </c>
      <c r="B34" s="24"/>
      <c r="C34" s="6">
        <v>141261924</v>
      </c>
      <c r="D34" s="6">
        <v>0</v>
      </c>
      <c r="E34" s="7">
        <v>105742021</v>
      </c>
      <c r="F34" s="8">
        <v>105742021</v>
      </c>
      <c r="G34" s="8">
        <v>5292759</v>
      </c>
      <c r="H34" s="8">
        <v>5943817</v>
      </c>
      <c r="I34" s="8">
        <v>8276139</v>
      </c>
      <c r="J34" s="8">
        <v>19512715</v>
      </c>
      <c r="K34" s="8">
        <v>7721983</v>
      </c>
      <c r="L34" s="8">
        <v>7011437</v>
      </c>
      <c r="M34" s="8">
        <v>8915630</v>
      </c>
      <c r="N34" s="8">
        <v>23649050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43161765</v>
      </c>
      <c r="X34" s="8">
        <v>58703915</v>
      </c>
      <c r="Y34" s="8">
        <v>-15542150</v>
      </c>
      <c r="Z34" s="2">
        <v>-26.48</v>
      </c>
      <c r="AA34" s="6">
        <v>105742021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660505317</v>
      </c>
      <c r="D36" s="33">
        <f>SUM(D25:D35)</f>
        <v>0</v>
      </c>
      <c r="E36" s="34">
        <f t="shared" si="1"/>
        <v>720091599</v>
      </c>
      <c r="F36" s="35">
        <f t="shared" si="1"/>
        <v>720091599</v>
      </c>
      <c r="G36" s="35">
        <f t="shared" si="1"/>
        <v>46087880</v>
      </c>
      <c r="H36" s="35">
        <f t="shared" si="1"/>
        <v>46575572</v>
      </c>
      <c r="I36" s="35">
        <f t="shared" si="1"/>
        <v>59610804</v>
      </c>
      <c r="J36" s="35">
        <f t="shared" si="1"/>
        <v>152274256</v>
      </c>
      <c r="K36" s="35">
        <f t="shared" si="1"/>
        <v>78100995</v>
      </c>
      <c r="L36" s="35">
        <f t="shared" si="1"/>
        <v>42104507</v>
      </c>
      <c r="M36" s="35">
        <f t="shared" si="1"/>
        <v>60949982</v>
      </c>
      <c r="N36" s="35">
        <f t="shared" si="1"/>
        <v>181155484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333429740</v>
      </c>
      <c r="X36" s="35">
        <f t="shared" si="1"/>
        <v>399767250</v>
      </c>
      <c r="Y36" s="35">
        <f t="shared" si="1"/>
        <v>-66337510</v>
      </c>
      <c r="Z36" s="36">
        <f>+IF(X36&lt;&gt;0,+(Y36/X36)*100,0)</f>
        <v>-16.594033153040925</v>
      </c>
      <c r="AA36" s="33">
        <f>SUM(AA25:AA35)</f>
        <v>720091599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-40744406</v>
      </c>
      <c r="D38" s="46">
        <f>+D22-D36</f>
        <v>0</v>
      </c>
      <c r="E38" s="47">
        <f t="shared" si="2"/>
        <v>2851675</v>
      </c>
      <c r="F38" s="48">
        <f t="shared" si="2"/>
        <v>2851675</v>
      </c>
      <c r="G38" s="48">
        <f t="shared" si="2"/>
        <v>162352232</v>
      </c>
      <c r="H38" s="48">
        <f t="shared" si="2"/>
        <v>-32291108</v>
      </c>
      <c r="I38" s="48">
        <f t="shared" si="2"/>
        <v>-34467786</v>
      </c>
      <c r="J38" s="48">
        <f t="shared" si="2"/>
        <v>95593338</v>
      </c>
      <c r="K38" s="48">
        <f t="shared" si="2"/>
        <v>-61276104</v>
      </c>
      <c r="L38" s="48">
        <f t="shared" si="2"/>
        <v>-27404297</v>
      </c>
      <c r="M38" s="48">
        <f t="shared" si="2"/>
        <v>120114909</v>
      </c>
      <c r="N38" s="48">
        <f t="shared" si="2"/>
        <v>31434508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127027846</v>
      </c>
      <c r="X38" s="48">
        <f>IF(F22=F36,0,X22-X36)</f>
        <v>-41410104</v>
      </c>
      <c r="Y38" s="48">
        <f t="shared" si="2"/>
        <v>168437950</v>
      </c>
      <c r="Z38" s="49">
        <f>+IF(X38&lt;&gt;0,+(Y38/X38)*100,0)</f>
        <v>-406.75567972492894</v>
      </c>
      <c r="AA38" s="46">
        <f>+AA22-AA36</f>
        <v>2851675</v>
      </c>
    </row>
    <row r="39" spans="1:27" ht="13.5">
      <c r="A39" s="23" t="s">
        <v>64</v>
      </c>
      <c r="B39" s="29"/>
      <c r="C39" s="6">
        <v>343197540</v>
      </c>
      <c r="D39" s="6">
        <v>0</v>
      </c>
      <c r="E39" s="7">
        <v>336720000</v>
      </c>
      <c r="F39" s="8">
        <v>336720000</v>
      </c>
      <c r="G39" s="8">
        <v>0</v>
      </c>
      <c r="H39" s="8">
        <v>0</v>
      </c>
      <c r="I39" s="8">
        <v>49409086</v>
      </c>
      <c r="J39" s="8">
        <v>49409086</v>
      </c>
      <c r="K39" s="8">
        <v>0</v>
      </c>
      <c r="L39" s="8">
        <v>0</v>
      </c>
      <c r="M39" s="8">
        <v>53268144</v>
      </c>
      <c r="N39" s="8">
        <v>53268144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102677230</v>
      </c>
      <c r="X39" s="8">
        <v>170330415</v>
      </c>
      <c r="Y39" s="8">
        <v>-67653185</v>
      </c>
      <c r="Z39" s="2">
        <v>-39.72</v>
      </c>
      <c r="AA39" s="6">
        <v>336720000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302453134</v>
      </c>
      <c r="D42" s="55">
        <f>SUM(D38:D41)</f>
        <v>0</v>
      </c>
      <c r="E42" s="56">
        <f t="shared" si="3"/>
        <v>339571675</v>
      </c>
      <c r="F42" s="57">
        <f t="shared" si="3"/>
        <v>339571675</v>
      </c>
      <c r="G42" s="57">
        <f t="shared" si="3"/>
        <v>162352232</v>
      </c>
      <c r="H42" s="57">
        <f t="shared" si="3"/>
        <v>-32291108</v>
      </c>
      <c r="I42" s="57">
        <f t="shared" si="3"/>
        <v>14941300</v>
      </c>
      <c r="J42" s="57">
        <f t="shared" si="3"/>
        <v>145002424</v>
      </c>
      <c r="K42" s="57">
        <f t="shared" si="3"/>
        <v>-61276104</v>
      </c>
      <c r="L42" s="57">
        <f t="shared" si="3"/>
        <v>-27404297</v>
      </c>
      <c r="M42" s="57">
        <f t="shared" si="3"/>
        <v>173383053</v>
      </c>
      <c r="N42" s="57">
        <f t="shared" si="3"/>
        <v>84702652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229705076</v>
      </c>
      <c r="X42" s="57">
        <f t="shared" si="3"/>
        <v>128920311</v>
      </c>
      <c r="Y42" s="57">
        <f t="shared" si="3"/>
        <v>100784765</v>
      </c>
      <c r="Z42" s="58">
        <f>+IF(X42&lt;&gt;0,+(Y42/X42)*100,0)</f>
        <v>78.17601758655391</v>
      </c>
      <c r="AA42" s="55">
        <f>SUM(AA38:AA41)</f>
        <v>339571675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302453134</v>
      </c>
      <c r="D44" s="63">
        <f>+D42-D43</f>
        <v>0</v>
      </c>
      <c r="E44" s="64">
        <f t="shared" si="4"/>
        <v>339571675</v>
      </c>
      <c r="F44" s="65">
        <f t="shared" si="4"/>
        <v>339571675</v>
      </c>
      <c r="G44" s="65">
        <f t="shared" si="4"/>
        <v>162352232</v>
      </c>
      <c r="H44" s="65">
        <f t="shared" si="4"/>
        <v>-32291108</v>
      </c>
      <c r="I44" s="65">
        <f t="shared" si="4"/>
        <v>14941300</v>
      </c>
      <c r="J44" s="65">
        <f t="shared" si="4"/>
        <v>145002424</v>
      </c>
      <c r="K44" s="65">
        <f t="shared" si="4"/>
        <v>-61276104</v>
      </c>
      <c r="L44" s="65">
        <f t="shared" si="4"/>
        <v>-27404297</v>
      </c>
      <c r="M44" s="65">
        <f t="shared" si="4"/>
        <v>173383053</v>
      </c>
      <c r="N44" s="65">
        <f t="shared" si="4"/>
        <v>84702652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229705076</v>
      </c>
      <c r="X44" s="65">
        <f t="shared" si="4"/>
        <v>128920311</v>
      </c>
      <c r="Y44" s="65">
        <f t="shared" si="4"/>
        <v>100784765</v>
      </c>
      <c r="Z44" s="66">
        <f>+IF(X44&lt;&gt;0,+(Y44/X44)*100,0)</f>
        <v>78.17601758655391</v>
      </c>
      <c r="AA44" s="63">
        <f>+AA42-AA43</f>
        <v>339571675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302453134</v>
      </c>
      <c r="D46" s="55">
        <f>SUM(D44:D45)</f>
        <v>0</v>
      </c>
      <c r="E46" s="56">
        <f t="shared" si="5"/>
        <v>339571675</v>
      </c>
      <c r="F46" s="57">
        <f t="shared" si="5"/>
        <v>339571675</v>
      </c>
      <c r="G46" s="57">
        <f t="shared" si="5"/>
        <v>162352232</v>
      </c>
      <c r="H46" s="57">
        <f t="shared" si="5"/>
        <v>-32291108</v>
      </c>
      <c r="I46" s="57">
        <f t="shared" si="5"/>
        <v>14941300</v>
      </c>
      <c r="J46" s="57">
        <f t="shared" si="5"/>
        <v>145002424</v>
      </c>
      <c r="K46" s="57">
        <f t="shared" si="5"/>
        <v>-61276104</v>
      </c>
      <c r="L46" s="57">
        <f t="shared" si="5"/>
        <v>-27404297</v>
      </c>
      <c r="M46" s="57">
        <f t="shared" si="5"/>
        <v>173383053</v>
      </c>
      <c r="N46" s="57">
        <f t="shared" si="5"/>
        <v>84702652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229705076</v>
      </c>
      <c r="X46" s="57">
        <f t="shared" si="5"/>
        <v>128920311</v>
      </c>
      <c r="Y46" s="57">
        <f t="shared" si="5"/>
        <v>100784765</v>
      </c>
      <c r="Z46" s="58">
        <f>+IF(X46&lt;&gt;0,+(Y46/X46)*100,0)</f>
        <v>78.17601758655391</v>
      </c>
      <c r="AA46" s="55">
        <f>SUM(AA44:AA45)</f>
        <v>339571675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302453134</v>
      </c>
      <c r="D48" s="71">
        <f>SUM(D46:D47)</f>
        <v>0</v>
      </c>
      <c r="E48" s="72">
        <f t="shared" si="6"/>
        <v>339571675</v>
      </c>
      <c r="F48" s="73">
        <f t="shared" si="6"/>
        <v>339571675</v>
      </c>
      <c r="G48" s="73">
        <f t="shared" si="6"/>
        <v>162352232</v>
      </c>
      <c r="H48" s="74">
        <f t="shared" si="6"/>
        <v>-32291108</v>
      </c>
      <c r="I48" s="74">
        <f t="shared" si="6"/>
        <v>14941300</v>
      </c>
      <c r="J48" s="74">
        <f t="shared" si="6"/>
        <v>145002424</v>
      </c>
      <c r="K48" s="74">
        <f t="shared" si="6"/>
        <v>-61276104</v>
      </c>
      <c r="L48" s="74">
        <f t="shared" si="6"/>
        <v>-27404297</v>
      </c>
      <c r="M48" s="73">
        <f t="shared" si="6"/>
        <v>173383053</v>
      </c>
      <c r="N48" s="73">
        <f t="shared" si="6"/>
        <v>84702652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229705076</v>
      </c>
      <c r="X48" s="74">
        <f t="shared" si="6"/>
        <v>128920311</v>
      </c>
      <c r="Y48" s="74">
        <f t="shared" si="6"/>
        <v>100784765</v>
      </c>
      <c r="Z48" s="75">
        <f>+IF(X48&lt;&gt;0,+(Y48/X48)*100,0)</f>
        <v>78.17601758655391</v>
      </c>
      <c r="AA48" s="76">
        <f>SUM(AA46:AA47)</f>
        <v>339571675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385725578</v>
      </c>
      <c r="D5" s="6">
        <v>0</v>
      </c>
      <c r="E5" s="7">
        <v>404756992</v>
      </c>
      <c r="F5" s="8">
        <v>404756992</v>
      </c>
      <c r="G5" s="8">
        <v>36927095</v>
      </c>
      <c r="H5" s="8">
        <v>82932906</v>
      </c>
      <c r="I5" s="8">
        <v>36928903</v>
      </c>
      <c r="J5" s="8">
        <v>156788904</v>
      </c>
      <c r="K5" s="8">
        <v>39044931</v>
      </c>
      <c r="L5" s="8">
        <v>195835005</v>
      </c>
      <c r="M5" s="8">
        <v>37278148</v>
      </c>
      <c r="N5" s="8">
        <v>272158084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428946988</v>
      </c>
      <c r="X5" s="8">
        <v>202378500</v>
      </c>
      <c r="Y5" s="8">
        <v>226568488</v>
      </c>
      <c r="Z5" s="2">
        <v>111.95</v>
      </c>
      <c r="AA5" s="6">
        <v>404756992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124416960</v>
      </c>
      <c r="F7" s="8">
        <v>124416960</v>
      </c>
      <c r="G7" s="8">
        <v>9794263</v>
      </c>
      <c r="H7" s="8">
        <v>10727317</v>
      </c>
      <c r="I7" s="8">
        <v>12400995</v>
      </c>
      <c r="J7" s="8">
        <v>32922575</v>
      </c>
      <c r="K7" s="8">
        <v>10755517</v>
      </c>
      <c r="L7" s="8">
        <v>10023782</v>
      </c>
      <c r="M7" s="8">
        <v>9422902</v>
      </c>
      <c r="N7" s="8">
        <v>30202201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63124776</v>
      </c>
      <c r="X7" s="8">
        <v>62208498</v>
      </c>
      <c r="Y7" s="8">
        <v>916278</v>
      </c>
      <c r="Z7" s="2">
        <v>1.47</v>
      </c>
      <c r="AA7" s="6">
        <v>124416960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62634907</v>
      </c>
      <c r="F10" s="26">
        <v>62634907</v>
      </c>
      <c r="G10" s="26">
        <v>4555403</v>
      </c>
      <c r="H10" s="26">
        <v>10372905</v>
      </c>
      <c r="I10" s="26">
        <v>4536115</v>
      </c>
      <c r="J10" s="26">
        <v>19464423</v>
      </c>
      <c r="K10" s="26">
        <v>4471264</v>
      </c>
      <c r="L10" s="26">
        <v>4543036</v>
      </c>
      <c r="M10" s="26">
        <v>4476337</v>
      </c>
      <c r="N10" s="26">
        <v>13490637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32955060</v>
      </c>
      <c r="X10" s="26">
        <v>31317498</v>
      </c>
      <c r="Y10" s="26">
        <v>1637562</v>
      </c>
      <c r="Z10" s="27">
        <v>5.23</v>
      </c>
      <c r="AA10" s="28">
        <v>62634907</v>
      </c>
    </row>
    <row r="11" spans="1:27" ht="13.5">
      <c r="A11" s="25" t="s">
        <v>38</v>
      </c>
      <c r="B11" s="29"/>
      <c r="C11" s="6">
        <v>158139890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2721385</v>
      </c>
      <c r="D12" s="6">
        <v>0</v>
      </c>
      <c r="E12" s="7">
        <v>843136</v>
      </c>
      <c r="F12" s="8">
        <v>843136</v>
      </c>
      <c r="G12" s="8">
        <v>7743721</v>
      </c>
      <c r="H12" s="8">
        <v>306623</v>
      </c>
      <c r="I12" s="8">
        <v>247151</v>
      </c>
      <c r="J12" s="8">
        <v>8297495</v>
      </c>
      <c r="K12" s="8">
        <v>269321</v>
      </c>
      <c r="L12" s="8">
        <v>7669794</v>
      </c>
      <c r="M12" s="8">
        <v>254358</v>
      </c>
      <c r="N12" s="8">
        <v>8193473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16490968</v>
      </c>
      <c r="X12" s="8">
        <v>421500</v>
      </c>
      <c r="Y12" s="8">
        <v>16069468</v>
      </c>
      <c r="Z12" s="2">
        <v>3812.45</v>
      </c>
      <c r="AA12" s="6">
        <v>843136</v>
      </c>
    </row>
    <row r="13" spans="1:27" ht="13.5">
      <c r="A13" s="23" t="s">
        <v>40</v>
      </c>
      <c r="B13" s="29"/>
      <c r="C13" s="6">
        <v>3838229</v>
      </c>
      <c r="D13" s="6">
        <v>0</v>
      </c>
      <c r="E13" s="7">
        <v>4500000</v>
      </c>
      <c r="F13" s="8">
        <v>4500000</v>
      </c>
      <c r="G13" s="8">
        <v>-14847852</v>
      </c>
      <c r="H13" s="8">
        <v>747852</v>
      </c>
      <c r="I13" s="8">
        <v>10000000</v>
      </c>
      <c r="J13" s="8">
        <v>-4100000</v>
      </c>
      <c r="K13" s="8">
        <v>0</v>
      </c>
      <c r="L13" s="8">
        <v>15737481</v>
      </c>
      <c r="M13" s="8">
        <v>372567</v>
      </c>
      <c r="N13" s="8">
        <v>16110048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12010048</v>
      </c>
      <c r="X13" s="8">
        <v>2250000</v>
      </c>
      <c r="Y13" s="8">
        <v>9760048</v>
      </c>
      <c r="Z13" s="2">
        <v>433.78</v>
      </c>
      <c r="AA13" s="6">
        <v>4500000</v>
      </c>
    </row>
    <row r="14" spans="1:27" ht="13.5">
      <c r="A14" s="23" t="s">
        <v>41</v>
      </c>
      <c r="B14" s="29"/>
      <c r="C14" s="6">
        <v>16987616</v>
      </c>
      <c r="D14" s="6">
        <v>0</v>
      </c>
      <c r="E14" s="7">
        <v>15691534</v>
      </c>
      <c r="F14" s="8">
        <v>15691534</v>
      </c>
      <c r="G14" s="8">
        <v>277566</v>
      </c>
      <c r="H14" s="8">
        <v>313636</v>
      </c>
      <c r="I14" s="8">
        <v>292228</v>
      </c>
      <c r="J14" s="8">
        <v>883430</v>
      </c>
      <c r="K14" s="8">
        <v>321878</v>
      </c>
      <c r="L14" s="8">
        <v>324781</v>
      </c>
      <c r="M14" s="8">
        <v>336126</v>
      </c>
      <c r="N14" s="8">
        <v>982785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1866215</v>
      </c>
      <c r="X14" s="8">
        <v>7845996</v>
      </c>
      <c r="Y14" s="8">
        <v>-5979781</v>
      </c>
      <c r="Z14" s="2">
        <v>-76.21</v>
      </c>
      <c r="AA14" s="6">
        <v>15691534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8047769</v>
      </c>
      <c r="D16" s="6">
        <v>0</v>
      </c>
      <c r="E16" s="7">
        <v>86586603</v>
      </c>
      <c r="F16" s="8">
        <v>86586603</v>
      </c>
      <c r="G16" s="8">
        <v>-37497</v>
      </c>
      <c r="H16" s="8">
        <v>193615</v>
      </c>
      <c r="I16" s="8">
        <v>131754</v>
      </c>
      <c r="J16" s="8">
        <v>287872</v>
      </c>
      <c r="K16" s="8">
        <v>755989</v>
      </c>
      <c r="L16" s="8">
        <v>240230</v>
      </c>
      <c r="M16" s="8">
        <v>271299</v>
      </c>
      <c r="N16" s="8">
        <v>1267518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1555390</v>
      </c>
      <c r="X16" s="8">
        <v>43293498</v>
      </c>
      <c r="Y16" s="8">
        <v>-41738108</v>
      </c>
      <c r="Z16" s="2">
        <v>-96.41</v>
      </c>
      <c r="AA16" s="6">
        <v>86586603</v>
      </c>
    </row>
    <row r="17" spans="1:27" ht="13.5">
      <c r="A17" s="23" t="s">
        <v>44</v>
      </c>
      <c r="B17" s="29"/>
      <c r="C17" s="6">
        <v>5093118</v>
      </c>
      <c r="D17" s="6">
        <v>0</v>
      </c>
      <c r="E17" s="7">
        <v>10800000</v>
      </c>
      <c r="F17" s="8">
        <v>10800000</v>
      </c>
      <c r="G17" s="8">
        <v>577411</v>
      </c>
      <c r="H17" s="8">
        <v>560685</v>
      </c>
      <c r="I17" s="8">
        <v>547418</v>
      </c>
      <c r="J17" s="8">
        <v>1685514</v>
      </c>
      <c r="K17" s="8">
        <v>689140</v>
      </c>
      <c r="L17" s="8">
        <v>558532</v>
      </c>
      <c r="M17" s="8">
        <v>576947</v>
      </c>
      <c r="N17" s="8">
        <v>1824619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3510133</v>
      </c>
      <c r="X17" s="8">
        <v>5400000</v>
      </c>
      <c r="Y17" s="8">
        <v>-1889867</v>
      </c>
      <c r="Z17" s="2">
        <v>-35</v>
      </c>
      <c r="AA17" s="6">
        <v>10800000</v>
      </c>
    </row>
    <row r="18" spans="1:27" ht="13.5">
      <c r="A18" s="25" t="s">
        <v>45</v>
      </c>
      <c r="B18" s="24"/>
      <c r="C18" s="6">
        <v>3428636</v>
      </c>
      <c r="D18" s="6">
        <v>0</v>
      </c>
      <c r="E18" s="7">
        <v>6000000</v>
      </c>
      <c r="F18" s="8">
        <v>6000000</v>
      </c>
      <c r="G18" s="8">
        <v>313205</v>
      </c>
      <c r="H18" s="8">
        <v>287037</v>
      </c>
      <c r="I18" s="8">
        <v>278387</v>
      </c>
      <c r="J18" s="8">
        <v>878629</v>
      </c>
      <c r="K18" s="8">
        <v>346039</v>
      </c>
      <c r="L18" s="8">
        <v>298976</v>
      </c>
      <c r="M18" s="8">
        <v>283066</v>
      </c>
      <c r="N18" s="8">
        <v>928081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1806710</v>
      </c>
      <c r="X18" s="8">
        <v>3000000</v>
      </c>
      <c r="Y18" s="8">
        <v>-1193290</v>
      </c>
      <c r="Z18" s="2">
        <v>-39.78</v>
      </c>
      <c r="AA18" s="6">
        <v>6000000</v>
      </c>
    </row>
    <row r="19" spans="1:27" ht="13.5">
      <c r="A19" s="23" t="s">
        <v>46</v>
      </c>
      <c r="B19" s="29"/>
      <c r="C19" s="6">
        <v>262101910</v>
      </c>
      <c r="D19" s="6">
        <v>0</v>
      </c>
      <c r="E19" s="7">
        <v>232938000</v>
      </c>
      <c r="F19" s="8">
        <v>232938000</v>
      </c>
      <c r="G19" s="8">
        <v>82072861</v>
      </c>
      <c r="H19" s="8">
        <v>4616000</v>
      </c>
      <c r="I19" s="8">
        <v>10933913</v>
      </c>
      <c r="J19" s="8">
        <v>97622774</v>
      </c>
      <c r="K19" s="8">
        <v>0</v>
      </c>
      <c r="L19" s="8">
        <v>3784465</v>
      </c>
      <c r="M19" s="8">
        <v>61775000</v>
      </c>
      <c r="N19" s="8">
        <v>65559465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163182239</v>
      </c>
      <c r="X19" s="8">
        <v>116469000</v>
      </c>
      <c r="Y19" s="8">
        <v>46713239</v>
      </c>
      <c r="Z19" s="2">
        <v>40.11</v>
      </c>
      <c r="AA19" s="6">
        <v>232938000</v>
      </c>
    </row>
    <row r="20" spans="1:27" ht="13.5">
      <c r="A20" s="23" t="s">
        <v>47</v>
      </c>
      <c r="B20" s="29"/>
      <c r="C20" s="6">
        <v>29469903</v>
      </c>
      <c r="D20" s="6">
        <v>0</v>
      </c>
      <c r="E20" s="7">
        <v>38332404</v>
      </c>
      <c r="F20" s="26">
        <v>38332404</v>
      </c>
      <c r="G20" s="26">
        <v>9778089</v>
      </c>
      <c r="H20" s="26">
        <v>1467545</v>
      </c>
      <c r="I20" s="26">
        <v>563471</v>
      </c>
      <c r="J20" s="26">
        <v>11809105</v>
      </c>
      <c r="K20" s="26">
        <v>971266</v>
      </c>
      <c r="L20" s="26">
        <v>599903</v>
      </c>
      <c r="M20" s="26">
        <v>942756</v>
      </c>
      <c r="N20" s="26">
        <v>2513925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14323030</v>
      </c>
      <c r="X20" s="26">
        <v>19165998</v>
      </c>
      <c r="Y20" s="26">
        <v>-4842968</v>
      </c>
      <c r="Z20" s="27">
        <v>-25.27</v>
      </c>
      <c r="AA20" s="28">
        <v>38332404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875554034</v>
      </c>
      <c r="D22" s="33">
        <f>SUM(D5:D21)</f>
        <v>0</v>
      </c>
      <c r="E22" s="34">
        <f t="shared" si="0"/>
        <v>987500536</v>
      </c>
      <c r="F22" s="35">
        <f t="shared" si="0"/>
        <v>987500536</v>
      </c>
      <c r="G22" s="35">
        <f t="shared" si="0"/>
        <v>137154265</v>
      </c>
      <c r="H22" s="35">
        <f t="shared" si="0"/>
        <v>112526121</v>
      </c>
      <c r="I22" s="35">
        <f t="shared" si="0"/>
        <v>76860335</v>
      </c>
      <c r="J22" s="35">
        <f t="shared" si="0"/>
        <v>326540721</v>
      </c>
      <c r="K22" s="35">
        <f t="shared" si="0"/>
        <v>57625345</v>
      </c>
      <c r="L22" s="35">
        <f t="shared" si="0"/>
        <v>239615985</v>
      </c>
      <c r="M22" s="35">
        <f t="shared" si="0"/>
        <v>115989506</v>
      </c>
      <c r="N22" s="35">
        <f t="shared" si="0"/>
        <v>413230836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739771557</v>
      </c>
      <c r="X22" s="35">
        <f t="shared" si="0"/>
        <v>493750488</v>
      </c>
      <c r="Y22" s="35">
        <f t="shared" si="0"/>
        <v>246021069</v>
      </c>
      <c r="Z22" s="36">
        <f>+IF(X22&lt;&gt;0,+(Y22/X22)*100,0)</f>
        <v>49.827002702628214</v>
      </c>
      <c r="AA22" s="33">
        <f>SUM(AA5:AA21)</f>
        <v>987500536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356703992</v>
      </c>
      <c r="D25" s="6">
        <v>0</v>
      </c>
      <c r="E25" s="7">
        <v>366621220</v>
      </c>
      <c r="F25" s="8">
        <v>366621220</v>
      </c>
      <c r="G25" s="8">
        <v>0</v>
      </c>
      <c r="H25" s="8">
        <v>28494939</v>
      </c>
      <c r="I25" s="8">
        <v>1736470</v>
      </c>
      <c r="J25" s="8">
        <v>30231409</v>
      </c>
      <c r="K25" s="8">
        <v>92405084</v>
      </c>
      <c r="L25" s="8">
        <v>2055040</v>
      </c>
      <c r="M25" s="8">
        <v>28315798</v>
      </c>
      <c r="N25" s="8">
        <v>122775922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153007331</v>
      </c>
      <c r="X25" s="8">
        <v>183310500</v>
      </c>
      <c r="Y25" s="8">
        <v>-30303169</v>
      </c>
      <c r="Z25" s="2">
        <v>-16.53</v>
      </c>
      <c r="AA25" s="6">
        <v>366621220</v>
      </c>
    </row>
    <row r="26" spans="1:27" ht="13.5">
      <c r="A26" s="25" t="s">
        <v>52</v>
      </c>
      <c r="B26" s="24"/>
      <c r="C26" s="6">
        <v>25954038</v>
      </c>
      <c r="D26" s="6">
        <v>0</v>
      </c>
      <c r="E26" s="7">
        <v>30943096</v>
      </c>
      <c r="F26" s="8">
        <v>30943096</v>
      </c>
      <c r="G26" s="8">
        <v>160924</v>
      </c>
      <c r="H26" s="8">
        <v>4389793</v>
      </c>
      <c r="I26" s="8">
        <v>132824</v>
      </c>
      <c r="J26" s="8">
        <v>4683541</v>
      </c>
      <c r="K26" s="8">
        <v>2294953</v>
      </c>
      <c r="L26" s="8">
        <v>4508026</v>
      </c>
      <c r="M26" s="8">
        <v>140782</v>
      </c>
      <c r="N26" s="8">
        <v>6943761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11627302</v>
      </c>
      <c r="X26" s="8">
        <v>15471498</v>
      </c>
      <c r="Y26" s="8">
        <v>-3844196</v>
      </c>
      <c r="Z26" s="2">
        <v>-24.85</v>
      </c>
      <c r="AA26" s="6">
        <v>30943096</v>
      </c>
    </row>
    <row r="27" spans="1:27" ht="13.5">
      <c r="A27" s="25" t="s">
        <v>53</v>
      </c>
      <c r="B27" s="24"/>
      <c r="C27" s="6">
        <v>22383028</v>
      </c>
      <c r="D27" s="6">
        <v>0</v>
      </c>
      <c r="E27" s="7">
        <v>83711603</v>
      </c>
      <c r="F27" s="8">
        <v>83711603</v>
      </c>
      <c r="G27" s="8">
        <v>116084</v>
      </c>
      <c r="H27" s="8">
        <v>175800</v>
      </c>
      <c r="I27" s="8">
        <v>180181</v>
      </c>
      <c r="J27" s="8">
        <v>472065</v>
      </c>
      <c r="K27" s="8">
        <v>213225</v>
      </c>
      <c r="L27" s="8">
        <v>399232</v>
      </c>
      <c r="M27" s="8">
        <v>467404</v>
      </c>
      <c r="N27" s="8">
        <v>1079861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1551926</v>
      </c>
      <c r="X27" s="8">
        <v>41856000</v>
      </c>
      <c r="Y27" s="8">
        <v>-40304074</v>
      </c>
      <c r="Z27" s="2">
        <v>-96.29</v>
      </c>
      <c r="AA27" s="6">
        <v>83711603</v>
      </c>
    </row>
    <row r="28" spans="1:27" ht="13.5">
      <c r="A28" s="25" t="s">
        <v>54</v>
      </c>
      <c r="B28" s="24"/>
      <c r="C28" s="6">
        <v>89195661</v>
      </c>
      <c r="D28" s="6">
        <v>0</v>
      </c>
      <c r="E28" s="7">
        <v>63800000</v>
      </c>
      <c r="F28" s="8">
        <v>63800000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31899996</v>
      </c>
      <c r="Y28" s="8">
        <v>-31899996</v>
      </c>
      <c r="Z28" s="2">
        <v>-100</v>
      </c>
      <c r="AA28" s="6">
        <v>63800000</v>
      </c>
    </row>
    <row r="29" spans="1:27" ht="13.5">
      <c r="A29" s="25" t="s">
        <v>55</v>
      </c>
      <c r="B29" s="24"/>
      <c r="C29" s="6">
        <v>14707893</v>
      </c>
      <c r="D29" s="6">
        <v>0</v>
      </c>
      <c r="E29" s="7">
        <v>3400000</v>
      </c>
      <c r="F29" s="8">
        <v>3400000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1156907</v>
      </c>
      <c r="M29" s="8">
        <v>0</v>
      </c>
      <c r="N29" s="8">
        <v>1156907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1156907</v>
      </c>
      <c r="X29" s="8">
        <v>1699998</v>
      </c>
      <c r="Y29" s="8">
        <v>-543091</v>
      </c>
      <c r="Z29" s="2">
        <v>-31.95</v>
      </c>
      <c r="AA29" s="6">
        <v>3400000</v>
      </c>
    </row>
    <row r="30" spans="1:27" ht="13.5">
      <c r="A30" s="25" t="s">
        <v>56</v>
      </c>
      <c r="B30" s="24"/>
      <c r="C30" s="6">
        <v>87168139</v>
      </c>
      <c r="D30" s="6">
        <v>0</v>
      </c>
      <c r="E30" s="7">
        <v>86620436</v>
      </c>
      <c r="F30" s="8">
        <v>86620436</v>
      </c>
      <c r="G30" s="8">
        <v>0</v>
      </c>
      <c r="H30" s="8">
        <v>10577908</v>
      </c>
      <c r="I30" s="8">
        <v>10803368</v>
      </c>
      <c r="J30" s="8">
        <v>21381276</v>
      </c>
      <c r="K30" s="8">
        <v>6474448</v>
      </c>
      <c r="L30" s="8">
        <v>6933016</v>
      </c>
      <c r="M30" s="8">
        <v>6723563</v>
      </c>
      <c r="N30" s="8">
        <v>20131027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41512303</v>
      </c>
      <c r="X30" s="8">
        <v>43309998</v>
      </c>
      <c r="Y30" s="8">
        <v>-1797695</v>
      </c>
      <c r="Z30" s="2">
        <v>-4.15</v>
      </c>
      <c r="AA30" s="6">
        <v>86620436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5278519</v>
      </c>
      <c r="F31" s="8">
        <v>5278519</v>
      </c>
      <c r="G31" s="8">
        <v>167995</v>
      </c>
      <c r="H31" s="8">
        <v>355986</v>
      </c>
      <c r="I31" s="8">
        <v>372429</v>
      </c>
      <c r="J31" s="8">
        <v>896410</v>
      </c>
      <c r="K31" s="8">
        <v>231530</v>
      </c>
      <c r="L31" s="8">
        <v>754891</v>
      </c>
      <c r="M31" s="8">
        <v>236281</v>
      </c>
      <c r="N31" s="8">
        <v>1222702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2119112</v>
      </c>
      <c r="X31" s="8">
        <v>2639502</v>
      </c>
      <c r="Y31" s="8">
        <v>-520390</v>
      </c>
      <c r="Z31" s="2">
        <v>-19.72</v>
      </c>
      <c r="AA31" s="6">
        <v>5278519</v>
      </c>
    </row>
    <row r="32" spans="1:27" ht="13.5">
      <c r="A32" s="25" t="s">
        <v>58</v>
      </c>
      <c r="B32" s="24"/>
      <c r="C32" s="6">
        <v>136900828</v>
      </c>
      <c r="D32" s="6">
        <v>0</v>
      </c>
      <c r="E32" s="7">
        <v>157366589</v>
      </c>
      <c r="F32" s="8">
        <v>157366589</v>
      </c>
      <c r="G32" s="8">
        <v>5661466</v>
      </c>
      <c r="H32" s="8">
        <v>7564506</v>
      </c>
      <c r="I32" s="8">
        <v>10157314</v>
      </c>
      <c r="J32" s="8">
        <v>23383286</v>
      </c>
      <c r="K32" s="8">
        <v>14570301</v>
      </c>
      <c r="L32" s="8">
        <v>13086391</v>
      </c>
      <c r="M32" s="8">
        <v>12735376</v>
      </c>
      <c r="N32" s="8">
        <v>40392068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63775354</v>
      </c>
      <c r="X32" s="8">
        <v>78683496</v>
      </c>
      <c r="Y32" s="8">
        <v>-14908142</v>
      </c>
      <c r="Z32" s="2">
        <v>-18.95</v>
      </c>
      <c r="AA32" s="6">
        <v>157366589</v>
      </c>
    </row>
    <row r="33" spans="1:27" ht="13.5">
      <c r="A33" s="25" t="s">
        <v>59</v>
      </c>
      <c r="B33" s="24"/>
      <c r="C33" s="6">
        <v>5003928</v>
      </c>
      <c r="D33" s="6">
        <v>0</v>
      </c>
      <c r="E33" s="7">
        <v>5902870</v>
      </c>
      <c r="F33" s="8">
        <v>5902870</v>
      </c>
      <c r="G33" s="8">
        <v>305030</v>
      </c>
      <c r="H33" s="8">
        <v>475510</v>
      </c>
      <c r="I33" s="8">
        <v>344596</v>
      </c>
      <c r="J33" s="8">
        <v>1125136</v>
      </c>
      <c r="K33" s="8">
        <v>448436</v>
      </c>
      <c r="L33" s="8">
        <v>607467</v>
      </c>
      <c r="M33" s="8">
        <v>612370</v>
      </c>
      <c r="N33" s="8">
        <v>1668273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2793409</v>
      </c>
      <c r="X33" s="8">
        <v>2951500</v>
      </c>
      <c r="Y33" s="8">
        <v>-158091</v>
      </c>
      <c r="Z33" s="2">
        <v>-5.36</v>
      </c>
      <c r="AA33" s="6">
        <v>5902870</v>
      </c>
    </row>
    <row r="34" spans="1:27" ht="13.5">
      <c r="A34" s="25" t="s">
        <v>60</v>
      </c>
      <c r="B34" s="24"/>
      <c r="C34" s="6">
        <v>189986695</v>
      </c>
      <c r="D34" s="6">
        <v>0</v>
      </c>
      <c r="E34" s="7">
        <v>141719028</v>
      </c>
      <c r="F34" s="8">
        <v>141719028</v>
      </c>
      <c r="G34" s="8">
        <v>7615976</v>
      </c>
      <c r="H34" s="8">
        <v>8454797</v>
      </c>
      <c r="I34" s="8">
        <v>20271342</v>
      </c>
      <c r="J34" s="8">
        <v>36342115</v>
      </c>
      <c r="K34" s="8">
        <v>11158345</v>
      </c>
      <c r="L34" s="8">
        <v>16474087</v>
      </c>
      <c r="M34" s="8">
        <v>10051066</v>
      </c>
      <c r="N34" s="8">
        <v>37683498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74025613</v>
      </c>
      <c r="X34" s="8">
        <v>77190000</v>
      </c>
      <c r="Y34" s="8">
        <v>-3164387</v>
      </c>
      <c r="Z34" s="2">
        <v>-4.1</v>
      </c>
      <c r="AA34" s="6">
        <v>141719028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928004202</v>
      </c>
      <c r="D36" s="33">
        <f>SUM(D25:D35)</f>
        <v>0</v>
      </c>
      <c r="E36" s="34">
        <f t="shared" si="1"/>
        <v>945363361</v>
      </c>
      <c r="F36" s="35">
        <f t="shared" si="1"/>
        <v>945363361</v>
      </c>
      <c r="G36" s="35">
        <f t="shared" si="1"/>
        <v>14027475</v>
      </c>
      <c r="H36" s="35">
        <f t="shared" si="1"/>
        <v>60489239</v>
      </c>
      <c r="I36" s="35">
        <f t="shared" si="1"/>
        <v>43998524</v>
      </c>
      <c r="J36" s="35">
        <f t="shared" si="1"/>
        <v>118515238</v>
      </c>
      <c r="K36" s="35">
        <f t="shared" si="1"/>
        <v>127796322</v>
      </c>
      <c r="L36" s="35">
        <f t="shared" si="1"/>
        <v>45975057</v>
      </c>
      <c r="M36" s="35">
        <f t="shared" si="1"/>
        <v>59282640</v>
      </c>
      <c r="N36" s="35">
        <f t="shared" si="1"/>
        <v>233054019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351569257</v>
      </c>
      <c r="X36" s="35">
        <f t="shared" si="1"/>
        <v>479012488</v>
      </c>
      <c r="Y36" s="35">
        <f t="shared" si="1"/>
        <v>-127443231</v>
      </c>
      <c r="Z36" s="36">
        <f>+IF(X36&lt;&gt;0,+(Y36/X36)*100,0)</f>
        <v>-26.605408876104292</v>
      </c>
      <c r="AA36" s="33">
        <f>SUM(AA25:AA35)</f>
        <v>945363361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-52450168</v>
      </c>
      <c r="D38" s="46">
        <f>+D22-D36</f>
        <v>0</v>
      </c>
      <c r="E38" s="47">
        <f t="shared" si="2"/>
        <v>42137175</v>
      </c>
      <c r="F38" s="48">
        <f t="shared" si="2"/>
        <v>42137175</v>
      </c>
      <c r="G38" s="48">
        <f t="shared" si="2"/>
        <v>123126790</v>
      </c>
      <c r="H38" s="48">
        <f t="shared" si="2"/>
        <v>52036882</v>
      </c>
      <c r="I38" s="48">
        <f t="shared" si="2"/>
        <v>32861811</v>
      </c>
      <c r="J38" s="48">
        <f t="shared" si="2"/>
        <v>208025483</v>
      </c>
      <c r="K38" s="48">
        <f t="shared" si="2"/>
        <v>-70170977</v>
      </c>
      <c r="L38" s="48">
        <f t="shared" si="2"/>
        <v>193640928</v>
      </c>
      <c r="M38" s="48">
        <f t="shared" si="2"/>
        <v>56706866</v>
      </c>
      <c r="N38" s="48">
        <f t="shared" si="2"/>
        <v>180176817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388202300</v>
      </c>
      <c r="X38" s="48">
        <f>IF(F22=F36,0,X22-X36)</f>
        <v>14738000</v>
      </c>
      <c r="Y38" s="48">
        <f t="shared" si="2"/>
        <v>373464300</v>
      </c>
      <c r="Z38" s="49">
        <f>+IF(X38&lt;&gt;0,+(Y38/X38)*100,0)</f>
        <v>2534.0229339123352</v>
      </c>
      <c r="AA38" s="46">
        <f>+AA22-AA36</f>
        <v>42137175</v>
      </c>
    </row>
    <row r="39" spans="1:27" ht="13.5">
      <c r="A39" s="23" t="s">
        <v>64</v>
      </c>
      <c r="B39" s="29"/>
      <c r="C39" s="6">
        <v>63484137</v>
      </c>
      <c r="D39" s="6">
        <v>0</v>
      </c>
      <c r="E39" s="7">
        <v>182163000</v>
      </c>
      <c r="F39" s="8">
        <v>182163000</v>
      </c>
      <c r="G39" s="8">
        <v>32005001</v>
      </c>
      <c r="H39" s="8">
        <v>9298190</v>
      </c>
      <c r="I39" s="8">
        <v>1479489</v>
      </c>
      <c r="J39" s="8">
        <v>42782680</v>
      </c>
      <c r="K39" s="8">
        <v>13403990</v>
      </c>
      <c r="L39" s="8">
        <v>20678427</v>
      </c>
      <c r="M39" s="8">
        <v>3412423</v>
      </c>
      <c r="N39" s="8">
        <v>37494840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80277520</v>
      </c>
      <c r="X39" s="8">
        <v>91081500</v>
      </c>
      <c r="Y39" s="8">
        <v>-10803980</v>
      </c>
      <c r="Z39" s="2">
        <v>-11.86</v>
      </c>
      <c r="AA39" s="6">
        <v>182163000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11033969</v>
      </c>
      <c r="D42" s="55">
        <f>SUM(D38:D41)</f>
        <v>0</v>
      </c>
      <c r="E42" s="56">
        <f t="shared" si="3"/>
        <v>224300175</v>
      </c>
      <c r="F42" s="57">
        <f t="shared" si="3"/>
        <v>224300175</v>
      </c>
      <c r="G42" s="57">
        <f t="shared" si="3"/>
        <v>155131791</v>
      </c>
      <c r="H42" s="57">
        <f t="shared" si="3"/>
        <v>61335072</v>
      </c>
      <c r="I42" s="57">
        <f t="shared" si="3"/>
        <v>34341300</v>
      </c>
      <c r="J42" s="57">
        <f t="shared" si="3"/>
        <v>250808163</v>
      </c>
      <c r="K42" s="57">
        <f t="shared" si="3"/>
        <v>-56766987</v>
      </c>
      <c r="L42" s="57">
        <f t="shared" si="3"/>
        <v>214319355</v>
      </c>
      <c r="M42" s="57">
        <f t="shared" si="3"/>
        <v>60119289</v>
      </c>
      <c r="N42" s="57">
        <f t="shared" si="3"/>
        <v>217671657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468479820</v>
      </c>
      <c r="X42" s="57">
        <f t="shared" si="3"/>
        <v>105819500</v>
      </c>
      <c r="Y42" s="57">
        <f t="shared" si="3"/>
        <v>362660320</v>
      </c>
      <c r="Z42" s="58">
        <f>+IF(X42&lt;&gt;0,+(Y42/X42)*100,0)</f>
        <v>342.71596444889644</v>
      </c>
      <c r="AA42" s="55">
        <f>SUM(AA38:AA41)</f>
        <v>224300175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11033969</v>
      </c>
      <c r="D44" s="63">
        <f>+D42-D43</f>
        <v>0</v>
      </c>
      <c r="E44" s="64">
        <f t="shared" si="4"/>
        <v>224300175</v>
      </c>
      <c r="F44" s="65">
        <f t="shared" si="4"/>
        <v>224300175</v>
      </c>
      <c r="G44" s="65">
        <f t="shared" si="4"/>
        <v>155131791</v>
      </c>
      <c r="H44" s="65">
        <f t="shared" si="4"/>
        <v>61335072</v>
      </c>
      <c r="I44" s="65">
        <f t="shared" si="4"/>
        <v>34341300</v>
      </c>
      <c r="J44" s="65">
        <f t="shared" si="4"/>
        <v>250808163</v>
      </c>
      <c r="K44" s="65">
        <f t="shared" si="4"/>
        <v>-56766987</v>
      </c>
      <c r="L44" s="65">
        <f t="shared" si="4"/>
        <v>214319355</v>
      </c>
      <c r="M44" s="65">
        <f t="shared" si="4"/>
        <v>60119289</v>
      </c>
      <c r="N44" s="65">
        <f t="shared" si="4"/>
        <v>217671657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468479820</v>
      </c>
      <c r="X44" s="65">
        <f t="shared" si="4"/>
        <v>105819500</v>
      </c>
      <c r="Y44" s="65">
        <f t="shared" si="4"/>
        <v>362660320</v>
      </c>
      <c r="Z44" s="66">
        <f>+IF(X44&lt;&gt;0,+(Y44/X44)*100,0)</f>
        <v>342.71596444889644</v>
      </c>
      <c r="AA44" s="63">
        <f>+AA42-AA43</f>
        <v>224300175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11033969</v>
      </c>
      <c r="D46" s="55">
        <f>SUM(D44:D45)</f>
        <v>0</v>
      </c>
      <c r="E46" s="56">
        <f t="shared" si="5"/>
        <v>224300175</v>
      </c>
      <c r="F46" s="57">
        <f t="shared" si="5"/>
        <v>224300175</v>
      </c>
      <c r="G46" s="57">
        <f t="shared" si="5"/>
        <v>155131791</v>
      </c>
      <c r="H46" s="57">
        <f t="shared" si="5"/>
        <v>61335072</v>
      </c>
      <c r="I46" s="57">
        <f t="shared" si="5"/>
        <v>34341300</v>
      </c>
      <c r="J46" s="57">
        <f t="shared" si="5"/>
        <v>250808163</v>
      </c>
      <c r="K46" s="57">
        <f t="shared" si="5"/>
        <v>-56766987</v>
      </c>
      <c r="L46" s="57">
        <f t="shared" si="5"/>
        <v>214319355</v>
      </c>
      <c r="M46" s="57">
        <f t="shared" si="5"/>
        <v>60119289</v>
      </c>
      <c r="N46" s="57">
        <f t="shared" si="5"/>
        <v>217671657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468479820</v>
      </c>
      <c r="X46" s="57">
        <f t="shared" si="5"/>
        <v>105819500</v>
      </c>
      <c r="Y46" s="57">
        <f t="shared" si="5"/>
        <v>362660320</v>
      </c>
      <c r="Z46" s="58">
        <f>+IF(X46&lt;&gt;0,+(Y46/X46)*100,0)</f>
        <v>342.71596444889644</v>
      </c>
      <c r="AA46" s="55">
        <f>SUM(AA44:AA45)</f>
        <v>224300175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11033969</v>
      </c>
      <c r="D48" s="71">
        <f>SUM(D46:D47)</f>
        <v>0</v>
      </c>
      <c r="E48" s="72">
        <f t="shared" si="6"/>
        <v>224300175</v>
      </c>
      <c r="F48" s="73">
        <f t="shared" si="6"/>
        <v>224300175</v>
      </c>
      <c r="G48" s="73">
        <f t="shared" si="6"/>
        <v>155131791</v>
      </c>
      <c r="H48" s="74">
        <f t="shared" si="6"/>
        <v>61335072</v>
      </c>
      <c r="I48" s="74">
        <f t="shared" si="6"/>
        <v>34341300</v>
      </c>
      <c r="J48" s="74">
        <f t="shared" si="6"/>
        <v>250808163</v>
      </c>
      <c r="K48" s="74">
        <f t="shared" si="6"/>
        <v>-56766987</v>
      </c>
      <c r="L48" s="74">
        <f t="shared" si="6"/>
        <v>214319355</v>
      </c>
      <c r="M48" s="73">
        <f t="shared" si="6"/>
        <v>60119289</v>
      </c>
      <c r="N48" s="73">
        <f t="shared" si="6"/>
        <v>217671657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468479820</v>
      </c>
      <c r="X48" s="74">
        <f t="shared" si="6"/>
        <v>105819500</v>
      </c>
      <c r="Y48" s="74">
        <f t="shared" si="6"/>
        <v>362660320</v>
      </c>
      <c r="Z48" s="75">
        <f>+IF(X48&lt;&gt;0,+(Y48/X48)*100,0)</f>
        <v>342.71596444889644</v>
      </c>
      <c r="AA48" s="76">
        <f>SUM(AA46:AA47)</f>
        <v>224300175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94601966</v>
      </c>
      <c r="D5" s="6">
        <v>0</v>
      </c>
      <c r="E5" s="7">
        <v>141700322</v>
      </c>
      <c r="F5" s="8">
        <v>141700322</v>
      </c>
      <c r="G5" s="8">
        <v>70959161</v>
      </c>
      <c r="H5" s="8">
        <v>3608389</v>
      </c>
      <c r="I5" s="8">
        <v>2281958</v>
      </c>
      <c r="J5" s="8">
        <v>76849508</v>
      </c>
      <c r="K5" s="8">
        <v>8538680</v>
      </c>
      <c r="L5" s="8">
        <v>8746486</v>
      </c>
      <c r="M5" s="8">
        <v>8538848</v>
      </c>
      <c r="N5" s="8">
        <v>25824014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102673522</v>
      </c>
      <c r="X5" s="8">
        <v>106278137</v>
      </c>
      <c r="Y5" s="8">
        <v>-3604615</v>
      </c>
      <c r="Z5" s="2">
        <v>-3.39</v>
      </c>
      <c r="AA5" s="6">
        <v>141700322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104622247</v>
      </c>
      <c r="D7" s="6">
        <v>0</v>
      </c>
      <c r="E7" s="7">
        <v>125693092</v>
      </c>
      <c r="F7" s="8">
        <v>125693092</v>
      </c>
      <c r="G7" s="8">
        <v>10867600</v>
      </c>
      <c r="H7" s="8">
        <v>10864812</v>
      </c>
      <c r="I7" s="8">
        <v>8519497</v>
      </c>
      <c r="J7" s="8">
        <v>30251909</v>
      </c>
      <c r="K7" s="8">
        <v>8761867</v>
      </c>
      <c r="L7" s="8">
        <v>8458805</v>
      </c>
      <c r="M7" s="8">
        <v>7465686</v>
      </c>
      <c r="N7" s="8">
        <v>24686358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54938267</v>
      </c>
      <c r="X7" s="8">
        <v>73769186</v>
      </c>
      <c r="Y7" s="8">
        <v>-18830919</v>
      </c>
      <c r="Z7" s="2">
        <v>-25.53</v>
      </c>
      <c r="AA7" s="6">
        <v>125693092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13394209</v>
      </c>
      <c r="D10" s="6">
        <v>0</v>
      </c>
      <c r="E10" s="7">
        <v>24227443</v>
      </c>
      <c r="F10" s="26">
        <v>24227443</v>
      </c>
      <c r="G10" s="26">
        <v>2930272</v>
      </c>
      <c r="H10" s="26">
        <v>2944934</v>
      </c>
      <c r="I10" s="26">
        <v>1841481</v>
      </c>
      <c r="J10" s="26">
        <v>7716687</v>
      </c>
      <c r="K10" s="26">
        <v>1756189</v>
      </c>
      <c r="L10" s="26">
        <v>1792806</v>
      </c>
      <c r="M10" s="26">
        <v>1817586</v>
      </c>
      <c r="N10" s="26">
        <v>5366581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13083268</v>
      </c>
      <c r="X10" s="26">
        <v>13651973</v>
      </c>
      <c r="Y10" s="26">
        <v>-568705</v>
      </c>
      <c r="Z10" s="27">
        <v>-4.17</v>
      </c>
      <c r="AA10" s="28">
        <v>24227443</v>
      </c>
    </row>
    <row r="11" spans="1:27" ht="13.5">
      <c r="A11" s="25" t="s">
        <v>38</v>
      </c>
      <c r="B11" s="29"/>
      <c r="C11" s="6">
        <v>691299</v>
      </c>
      <c r="D11" s="6">
        <v>0</v>
      </c>
      <c r="E11" s="7">
        <v>1015794</v>
      </c>
      <c r="F11" s="8">
        <v>1015794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522183</v>
      </c>
      <c r="Y11" s="8">
        <v>-522183</v>
      </c>
      <c r="Z11" s="2">
        <v>-100</v>
      </c>
      <c r="AA11" s="6">
        <v>1015794</v>
      </c>
    </row>
    <row r="12" spans="1:27" ht="13.5">
      <c r="A12" s="25" t="s">
        <v>39</v>
      </c>
      <c r="B12" s="29"/>
      <c r="C12" s="6">
        <v>1410249</v>
      </c>
      <c r="D12" s="6">
        <v>0</v>
      </c>
      <c r="E12" s="7">
        <v>1871000</v>
      </c>
      <c r="F12" s="8">
        <v>1871000</v>
      </c>
      <c r="G12" s="8">
        <v>82742</v>
      </c>
      <c r="H12" s="8">
        <v>79621</v>
      </c>
      <c r="I12" s="8">
        <v>-46126</v>
      </c>
      <c r="J12" s="8">
        <v>116237</v>
      </c>
      <c r="K12" s="8">
        <v>98392</v>
      </c>
      <c r="L12" s="8">
        <v>183736</v>
      </c>
      <c r="M12" s="8">
        <v>160633</v>
      </c>
      <c r="N12" s="8">
        <v>442761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558998</v>
      </c>
      <c r="X12" s="8">
        <v>882608</v>
      </c>
      <c r="Y12" s="8">
        <v>-323610</v>
      </c>
      <c r="Z12" s="2">
        <v>-36.67</v>
      </c>
      <c r="AA12" s="6">
        <v>1871000</v>
      </c>
    </row>
    <row r="13" spans="1:27" ht="13.5">
      <c r="A13" s="23" t="s">
        <v>40</v>
      </c>
      <c r="B13" s="29"/>
      <c r="C13" s="6">
        <v>9777018</v>
      </c>
      <c r="D13" s="6">
        <v>0</v>
      </c>
      <c r="E13" s="7">
        <v>8528238</v>
      </c>
      <c r="F13" s="8">
        <v>8528238</v>
      </c>
      <c r="G13" s="8">
        <v>701808</v>
      </c>
      <c r="H13" s="8">
        <v>65877</v>
      </c>
      <c r="I13" s="8">
        <v>54611</v>
      </c>
      <c r="J13" s="8">
        <v>822296</v>
      </c>
      <c r="K13" s="8">
        <v>1524749</v>
      </c>
      <c r="L13" s="8">
        <v>71429</v>
      </c>
      <c r="M13" s="8">
        <v>1494127</v>
      </c>
      <c r="N13" s="8">
        <v>3090305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3912601</v>
      </c>
      <c r="X13" s="8">
        <v>4366322</v>
      </c>
      <c r="Y13" s="8">
        <v>-453721</v>
      </c>
      <c r="Z13" s="2">
        <v>-10.39</v>
      </c>
      <c r="AA13" s="6">
        <v>8528238</v>
      </c>
    </row>
    <row r="14" spans="1:27" ht="13.5">
      <c r="A14" s="23" t="s">
        <v>41</v>
      </c>
      <c r="B14" s="29"/>
      <c r="C14" s="6">
        <v>4042254</v>
      </c>
      <c r="D14" s="6">
        <v>0</v>
      </c>
      <c r="E14" s="7">
        <v>4571664</v>
      </c>
      <c r="F14" s="8">
        <v>4571664</v>
      </c>
      <c r="G14" s="8">
        <v>255773</v>
      </c>
      <c r="H14" s="8">
        <v>333251</v>
      </c>
      <c r="I14" s="8">
        <v>313361</v>
      </c>
      <c r="J14" s="8">
        <v>902385</v>
      </c>
      <c r="K14" s="8">
        <v>308247</v>
      </c>
      <c r="L14" s="8">
        <v>337193</v>
      </c>
      <c r="M14" s="8">
        <v>372611</v>
      </c>
      <c r="N14" s="8">
        <v>1018051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1920436</v>
      </c>
      <c r="X14" s="8">
        <v>2408724</v>
      </c>
      <c r="Y14" s="8">
        <v>-488288</v>
      </c>
      <c r="Z14" s="2">
        <v>-20.27</v>
      </c>
      <c r="AA14" s="6">
        <v>4571664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3504931</v>
      </c>
      <c r="D16" s="6">
        <v>0</v>
      </c>
      <c r="E16" s="7">
        <v>1425289</v>
      </c>
      <c r="F16" s="8">
        <v>1425289</v>
      </c>
      <c r="G16" s="8">
        <v>46000</v>
      </c>
      <c r="H16" s="8">
        <v>15700</v>
      </c>
      <c r="I16" s="8">
        <v>1200</v>
      </c>
      <c r="J16" s="8">
        <v>62900</v>
      </c>
      <c r="K16" s="8">
        <v>17283</v>
      </c>
      <c r="L16" s="8">
        <v>17284</v>
      </c>
      <c r="M16" s="8">
        <v>17283</v>
      </c>
      <c r="N16" s="8">
        <v>51850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114750</v>
      </c>
      <c r="X16" s="8">
        <v>777156</v>
      </c>
      <c r="Y16" s="8">
        <v>-662406</v>
      </c>
      <c r="Z16" s="2">
        <v>-85.23</v>
      </c>
      <c r="AA16" s="6">
        <v>1425289</v>
      </c>
    </row>
    <row r="17" spans="1:27" ht="13.5">
      <c r="A17" s="23" t="s">
        <v>44</v>
      </c>
      <c r="B17" s="29"/>
      <c r="C17" s="6">
        <v>3216351</v>
      </c>
      <c r="D17" s="6">
        <v>0</v>
      </c>
      <c r="E17" s="7">
        <v>4160865</v>
      </c>
      <c r="F17" s="8">
        <v>4160865</v>
      </c>
      <c r="G17" s="8">
        <v>524726</v>
      </c>
      <c r="H17" s="8">
        <v>283653</v>
      </c>
      <c r="I17" s="8">
        <v>255448</v>
      </c>
      <c r="J17" s="8">
        <v>1063827</v>
      </c>
      <c r="K17" s="8">
        <v>189251</v>
      </c>
      <c r="L17" s="8">
        <v>120977</v>
      </c>
      <c r="M17" s="8">
        <v>195004</v>
      </c>
      <c r="N17" s="8">
        <v>505232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1569059</v>
      </c>
      <c r="X17" s="8">
        <v>2207197</v>
      </c>
      <c r="Y17" s="8">
        <v>-638138</v>
      </c>
      <c r="Z17" s="2">
        <v>-28.91</v>
      </c>
      <c r="AA17" s="6">
        <v>4160865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8668</v>
      </c>
      <c r="H18" s="8">
        <v>0</v>
      </c>
      <c r="I18" s="8">
        <v>0</v>
      </c>
      <c r="J18" s="8">
        <v>8668</v>
      </c>
      <c r="K18" s="8">
        <v>6104</v>
      </c>
      <c r="L18" s="8">
        <v>14710</v>
      </c>
      <c r="M18" s="8">
        <v>1600</v>
      </c>
      <c r="N18" s="8">
        <v>22414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31082</v>
      </c>
      <c r="X18" s="8"/>
      <c r="Y18" s="8">
        <v>31082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54572926</v>
      </c>
      <c r="D19" s="6">
        <v>0</v>
      </c>
      <c r="E19" s="7">
        <v>61065000</v>
      </c>
      <c r="F19" s="8">
        <v>61065000</v>
      </c>
      <c r="G19" s="8">
        <v>23201000</v>
      </c>
      <c r="H19" s="8">
        <v>17391</v>
      </c>
      <c r="I19" s="8">
        <v>0</v>
      </c>
      <c r="J19" s="8">
        <v>23218391</v>
      </c>
      <c r="K19" s="8">
        <v>6252</v>
      </c>
      <c r="L19" s="8">
        <v>0</v>
      </c>
      <c r="M19" s="8">
        <v>18561000</v>
      </c>
      <c r="N19" s="8">
        <v>18567252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41785643</v>
      </c>
      <c r="X19" s="8">
        <v>44233606</v>
      </c>
      <c r="Y19" s="8">
        <v>-2447963</v>
      </c>
      <c r="Z19" s="2">
        <v>-5.53</v>
      </c>
      <c r="AA19" s="6">
        <v>61065000</v>
      </c>
    </row>
    <row r="20" spans="1:27" ht="13.5">
      <c r="A20" s="23" t="s">
        <v>47</v>
      </c>
      <c r="B20" s="29"/>
      <c r="C20" s="6">
        <v>6513492</v>
      </c>
      <c r="D20" s="6">
        <v>0</v>
      </c>
      <c r="E20" s="7">
        <v>4712000</v>
      </c>
      <c r="F20" s="26">
        <v>4712000</v>
      </c>
      <c r="G20" s="26">
        <v>442340</v>
      </c>
      <c r="H20" s="26">
        <v>80543</v>
      </c>
      <c r="I20" s="26">
        <v>441318</v>
      </c>
      <c r="J20" s="26">
        <v>964201</v>
      </c>
      <c r="K20" s="26">
        <v>1046513</v>
      </c>
      <c r="L20" s="26">
        <v>972341</v>
      </c>
      <c r="M20" s="26">
        <v>1023983</v>
      </c>
      <c r="N20" s="26">
        <v>3042837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4007038</v>
      </c>
      <c r="X20" s="26">
        <v>2283942</v>
      </c>
      <c r="Y20" s="26">
        <v>1723096</v>
      </c>
      <c r="Z20" s="27">
        <v>75.44</v>
      </c>
      <c r="AA20" s="28">
        <v>4712000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296346942</v>
      </c>
      <c r="D22" s="33">
        <f>SUM(D5:D21)</f>
        <v>0</v>
      </c>
      <c r="E22" s="34">
        <f t="shared" si="0"/>
        <v>378970707</v>
      </c>
      <c r="F22" s="35">
        <f t="shared" si="0"/>
        <v>378970707</v>
      </c>
      <c r="G22" s="35">
        <f t="shared" si="0"/>
        <v>110020090</v>
      </c>
      <c r="H22" s="35">
        <f t="shared" si="0"/>
        <v>18294171</v>
      </c>
      <c r="I22" s="35">
        <f t="shared" si="0"/>
        <v>13662748</v>
      </c>
      <c r="J22" s="35">
        <f t="shared" si="0"/>
        <v>141977009</v>
      </c>
      <c r="K22" s="35">
        <f t="shared" si="0"/>
        <v>22253527</v>
      </c>
      <c r="L22" s="35">
        <f t="shared" si="0"/>
        <v>20715767</v>
      </c>
      <c r="M22" s="35">
        <f t="shared" si="0"/>
        <v>39648361</v>
      </c>
      <c r="N22" s="35">
        <f t="shared" si="0"/>
        <v>82617655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224594664</v>
      </c>
      <c r="X22" s="35">
        <f t="shared" si="0"/>
        <v>251381034</v>
      </c>
      <c r="Y22" s="35">
        <f t="shared" si="0"/>
        <v>-26786370</v>
      </c>
      <c r="Z22" s="36">
        <f>+IF(X22&lt;&gt;0,+(Y22/X22)*100,0)</f>
        <v>-10.655684549376147</v>
      </c>
      <c r="AA22" s="33">
        <f>SUM(AA5:AA21)</f>
        <v>378970707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100468253</v>
      </c>
      <c r="D25" s="6">
        <v>0</v>
      </c>
      <c r="E25" s="7">
        <v>136236759</v>
      </c>
      <c r="F25" s="8">
        <v>136236759</v>
      </c>
      <c r="G25" s="8">
        <v>0</v>
      </c>
      <c r="H25" s="8">
        <v>15985147</v>
      </c>
      <c r="I25" s="8">
        <v>9506599</v>
      </c>
      <c r="J25" s="8">
        <v>25491746</v>
      </c>
      <c r="K25" s="8">
        <v>9473641</v>
      </c>
      <c r="L25" s="8">
        <v>9437785</v>
      </c>
      <c r="M25" s="8">
        <v>9678556</v>
      </c>
      <c r="N25" s="8">
        <v>28589982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54081728</v>
      </c>
      <c r="X25" s="8">
        <v>71099919</v>
      </c>
      <c r="Y25" s="8">
        <v>-17018191</v>
      </c>
      <c r="Z25" s="2">
        <v>-23.94</v>
      </c>
      <c r="AA25" s="6">
        <v>136236759</v>
      </c>
    </row>
    <row r="26" spans="1:27" ht="13.5">
      <c r="A26" s="25" t="s">
        <v>52</v>
      </c>
      <c r="B26" s="24"/>
      <c r="C26" s="6">
        <v>6969793</v>
      </c>
      <c r="D26" s="6">
        <v>0</v>
      </c>
      <c r="E26" s="7">
        <v>7589282</v>
      </c>
      <c r="F26" s="8">
        <v>7589282</v>
      </c>
      <c r="G26" s="8">
        <v>0</v>
      </c>
      <c r="H26" s="8">
        <v>1171185</v>
      </c>
      <c r="I26" s="8">
        <v>585592</v>
      </c>
      <c r="J26" s="8">
        <v>1756777</v>
      </c>
      <c r="K26" s="8">
        <v>585592</v>
      </c>
      <c r="L26" s="8">
        <v>585592</v>
      </c>
      <c r="M26" s="8">
        <v>585596</v>
      </c>
      <c r="N26" s="8">
        <v>1756780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3513557</v>
      </c>
      <c r="X26" s="8">
        <v>3548403</v>
      </c>
      <c r="Y26" s="8">
        <v>-34846</v>
      </c>
      <c r="Z26" s="2">
        <v>-0.98</v>
      </c>
      <c r="AA26" s="6">
        <v>7589282</v>
      </c>
    </row>
    <row r="27" spans="1:27" ht="13.5">
      <c r="A27" s="25" t="s">
        <v>53</v>
      </c>
      <c r="B27" s="24"/>
      <c r="C27" s="6">
        <v>320463</v>
      </c>
      <c r="D27" s="6">
        <v>0</v>
      </c>
      <c r="E27" s="7">
        <v>8907180</v>
      </c>
      <c r="F27" s="8">
        <v>8907180</v>
      </c>
      <c r="G27" s="8">
        <v>210460</v>
      </c>
      <c r="H27" s="8">
        <v>145968</v>
      </c>
      <c r="I27" s="8">
        <v>12466</v>
      </c>
      <c r="J27" s="8">
        <v>368894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368894</v>
      </c>
      <c r="X27" s="8">
        <v>5011738</v>
      </c>
      <c r="Y27" s="8">
        <v>-4642844</v>
      </c>
      <c r="Z27" s="2">
        <v>-92.64</v>
      </c>
      <c r="AA27" s="6">
        <v>8907180</v>
      </c>
    </row>
    <row r="28" spans="1:27" ht="13.5">
      <c r="A28" s="25" t="s">
        <v>54</v>
      </c>
      <c r="B28" s="24"/>
      <c r="C28" s="6">
        <v>34619724</v>
      </c>
      <c r="D28" s="6">
        <v>0</v>
      </c>
      <c r="E28" s="7">
        <v>57721000</v>
      </c>
      <c r="F28" s="8">
        <v>57721000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57721000</v>
      </c>
    </row>
    <row r="29" spans="1:27" ht="13.5">
      <c r="A29" s="25" t="s">
        <v>55</v>
      </c>
      <c r="B29" s="24"/>
      <c r="C29" s="6">
        <v>22822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84005005</v>
      </c>
      <c r="D30" s="6">
        <v>0</v>
      </c>
      <c r="E30" s="7">
        <v>101770848</v>
      </c>
      <c r="F30" s="8">
        <v>101770848</v>
      </c>
      <c r="G30" s="8">
        <v>10886230</v>
      </c>
      <c r="H30" s="8">
        <v>11734356</v>
      </c>
      <c r="I30" s="8">
        <v>10950449</v>
      </c>
      <c r="J30" s="8">
        <v>33571035</v>
      </c>
      <c r="K30" s="8">
        <v>6243665</v>
      </c>
      <c r="L30" s="8">
        <v>6224746</v>
      </c>
      <c r="M30" s="8">
        <v>5848149</v>
      </c>
      <c r="N30" s="8">
        <v>18316560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51887595</v>
      </c>
      <c r="X30" s="8">
        <v>48686827</v>
      </c>
      <c r="Y30" s="8">
        <v>3200768</v>
      </c>
      <c r="Z30" s="2">
        <v>6.57</v>
      </c>
      <c r="AA30" s="6">
        <v>101770848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1396702</v>
      </c>
      <c r="F31" s="8">
        <v>1396702</v>
      </c>
      <c r="G31" s="8">
        <v>257421</v>
      </c>
      <c r="H31" s="8">
        <v>249865</v>
      </c>
      <c r="I31" s="8">
        <v>450241</v>
      </c>
      <c r="J31" s="8">
        <v>957527</v>
      </c>
      <c r="K31" s="8">
        <v>161844</v>
      </c>
      <c r="L31" s="8">
        <v>539182</v>
      </c>
      <c r="M31" s="8">
        <v>184685</v>
      </c>
      <c r="N31" s="8">
        <v>885711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1843238</v>
      </c>
      <c r="X31" s="8">
        <v>2480000</v>
      </c>
      <c r="Y31" s="8">
        <v>-636762</v>
      </c>
      <c r="Z31" s="2">
        <v>-25.68</v>
      </c>
      <c r="AA31" s="6">
        <v>1396702</v>
      </c>
    </row>
    <row r="32" spans="1:27" ht="13.5">
      <c r="A32" s="25" t="s">
        <v>58</v>
      </c>
      <c r="B32" s="24"/>
      <c r="C32" s="6">
        <v>24811568</v>
      </c>
      <c r="D32" s="6">
        <v>0</v>
      </c>
      <c r="E32" s="7">
        <v>56331000</v>
      </c>
      <c r="F32" s="8">
        <v>56331000</v>
      </c>
      <c r="G32" s="8">
        <v>2324509</v>
      </c>
      <c r="H32" s="8">
        <v>2292860</v>
      </c>
      <c r="I32" s="8">
        <v>4312623</v>
      </c>
      <c r="J32" s="8">
        <v>8929992</v>
      </c>
      <c r="K32" s="8">
        <v>4048080</v>
      </c>
      <c r="L32" s="8">
        <v>1807748</v>
      </c>
      <c r="M32" s="8">
        <v>2808878</v>
      </c>
      <c r="N32" s="8">
        <v>8664706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17594698</v>
      </c>
      <c r="X32" s="8">
        <v>23111092</v>
      </c>
      <c r="Y32" s="8">
        <v>-5516394</v>
      </c>
      <c r="Z32" s="2">
        <v>-23.87</v>
      </c>
      <c r="AA32" s="6">
        <v>56331000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50120588</v>
      </c>
      <c r="D34" s="6">
        <v>0</v>
      </c>
      <c r="E34" s="7">
        <v>35237660</v>
      </c>
      <c r="F34" s="8">
        <v>35237660</v>
      </c>
      <c r="G34" s="8">
        <v>2760410</v>
      </c>
      <c r="H34" s="8">
        <v>1616334</v>
      </c>
      <c r="I34" s="8">
        <v>3673873</v>
      </c>
      <c r="J34" s="8">
        <v>8050617</v>
      </c>
      <c r="K34" s="8">
        <v>3318830</v>
      </c>
      <c r="L34" s="8">
        <v>3044935</v>
      </c>
      <c r="M34" s="8">
        <v>2162352</v>
      </c>
      <c r="N34" s="8">
        <v>8526117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16576734</v>
      </c>
      <c r="X34" s="8">
        <v>21306257</v>
      </c>
      <c r="Y34" s="8">
        <v>-4729523</v>
      </c>
      <c r="Z34" s="2">
        <v>-22.2</v>
      </c>
      <c r="AA34" s="6">
        <v>35237660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301338216</v>
      </c>
      <c r="D36" s="33">
        <f>SUM(D25:D35)</f>
        <v>0</v>
      </c>
      <c r="E36" s="34">
        <f t="shared" si="1"/>
        <v>405190431</v>
      </c>
      <c r="F36" s="35">
        <f t="shared" si="1"/>
        <v>405190431</v>
      </c>
      <c r="G36" s="35">
        <f t="shared" si="1"/>
        <v>16439030</v>
      </c>
      <c r="H36" s="35">
        <f t="shared" si="1"/>
        <v>33195715</v>
      </c>
      <c r="I36" s="35">
        <f t="shared" si="1"/>
        <v>29491843</v>
      </c>
      <c r="J36" s="35">
        <f t="shared" si="1"/>
        <v>79126588</v>
      </c>
      <c r="K36" s="35">
        <f t="shared" si="1"/>
        <v>23831652</v>
      </c>
      <c r="L36" s="35">
        <f t="shared" si="1"/>
        <v>21639988</v>
      </c>
      <c r="M36" s="35">
        <f t="shared" si="1"/>
        <v>21268216</v>
      </c>
      <c r="N36" s="35">
        <f t="shared" si="1"/>
        <v>66739856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145866444</v>
      </c>
      <c r="X36" s="35">
        <f t="shared" si="1"/>
        <v>175244236</v>
      </c>
      <c r="Y36" s="35">
        <f t="shared" si="1"/>
        <v>-29377792</v>
      </c>
      <c r="Z36" s="36">
        <f>+IF(X36&lt;&gt;0,+(Y36/X36)*100,0)</f>
        <v>-16.763913421951294</v>
      </c>
      <c r="AA36" s="33">
        <f>SUM(AA25:AA35)</f>
        <v>405190431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-4991274</v>
      </c>
      <c r="D38" s="46">
        <f>+D22-D36</f>
        <v>0</v>
      </c>
      <c r="E38" s="47">
        <f t="shared" si="2"/>
        <v>-26219724</v>
      </c>
      <c r="F38" s="48">
        <f t="shared" si="2"/>
        <v>-26219724</v>
      </c>
      <c r="G38" s="48">
        <f t="shared" si="2"/>
        <v>93581060</v>
      </c>
      <c r="H38" s="48">
        <f t="shared" si="2"/>
        <v>-14901544</v>
      </c>
      <c r="I38" s="48">
        <f t="shared" si="2"/>
        <v>-15829095</v>
      </c>
      <c r="J38" s="48">
        <f t="shared" si="2"/>
        <v>62850421</v>
      </c>
      <c r="K38" s="48">
        <f t="shared" si="2"/>
        <v>-1578125</v>
      </c>
      <c r="L38" s="48">
        <f t="shared" si="2"/>
        <v>-924221</v>
      </c>
      <c r="M38" s="48">
        <f t="shared" si="2"/>
        <v>18380145</v>
      </c>
      <c r="N38" s="48">
        <f t="shared" si="2"/>
        <v>15877799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78728220</v>
      </c>
      <c r="X38" s="48">
        <f>IF(F22=F36,0,X22-X36)</f>
        <v>76136798</v>
      </c>
      <c r="Y38" s="48">
        <f t="shared" si="2"/>
        <v>2591422</v>
      </c>
      <c r="Z38" s="49">
        <f>+IF(X38&lt;&gt;0,+(Y38/X38)*100,0)</f>
        <v>3.4036393282522863</v>
      </c>
      <c r="AA38" s="46">
        <f>+AA22-AA36</f>
        <v>-26219724</v>
      </c>
    </row>
    <row r="39" spans="1:27" ht="13.5">
      <c r="A39" s="23" t="s">
        <v>64</v>
      </c>
      <c r="B39" s="29"/>
      <c r="C39" s="6">
        <v>44043533</v>
      </c>
      <c r="D39" s="6">
        <v>0</v>
      </c>
      <c r="E39" s="7">
        <v>30963000</v>
      </c>
      <c r="F39" s="8">
        <v>30963000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30963000</v>
      </c>
      <c r="Y39" s="8">
        <v>-30963000</v>
      </c>
      <c r="Z39" s="2">
        <v>-100</v>
      </c>
      <c r="AA39" s="6">
        <v>30963000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39052259</v>
      </c>
      <c r="D42" s="55">
        <f>SUM(D38:D41)</f>
        <v>0</v>
      </c>
      <c r="E42" s="56">
        <f t="shared" si="3"/>
        <v>4743276</v>
      </c>
      <c r="F42" s="57">
        <f t="shared" si="3"/>
        <v>4743276</v>
      </c>
      <c r="G42" s="57">
        <f t="shared" si="3"/>
        <v>93581060</v>
      </c>
      <c r="H42" s="57">
        <f t="shared" si="3"/>
        <v>-14901544</v>
      </c>
      <c r="I42" s="57">
        <f t="shared" si="3"/>
        <v>-15829095</v>
      </c>
      <c r="J42" s="57">
        <f t="shared" si="3"/>
        <v>62850421</v>
      </c>
      <c r="K42" s="57">
        <f t="shared" si="3"/>
        <v>-1578125</v>
      </c>
      <c r="L42" s="57">
        <f t="shared" si="3"/>
        <v>-924221</v>
      </c>
      <c r="M42" s="57">
        <f t="shared" si="3"/>
        <v>18380145</v>
      </c>
      <c r="N42" s="57">
        <f t="shared" si="3"/>
        <v>15877799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78728220</v>
      </c>
      <c r="X42" s="57">
        <f t="shared" si="3"/>
        <v>107099798</v>
      </c>
      <c r="Y42" s="57">
        <f t="shared" si="3"/>
        <v>-28371578</v>
      </c>
      <c r="Z42" s="58">
        <f>+IF(X42&lt;&gt;0,+(Y42/X42)*100,0)</f>
        <v>-26.490785724917988</v>
      </c>
      <c r="AA42" s="55">
        <f>SUM(AA38:AA41)</f>
        <v>4743276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39052259</v>
      </c>
      <c r="D44" s="63">
        <f>+D42-D43</f>
        <v>0</v>
      </c>
      <c r="E44" s="64">
        <f t="shared" si="4"/>
        <v>4743276</v>
      </c>
      <c r="F44" s="65">
        <f t="shared" si="4"/>
        <v>4743276</v>
      </c>
      <c r="G44" s="65">
        <f t="shared" si="4"/>
        <v>93581060</v>
      </c>
      <c r="H44" s="65">
        <f t="shared" si="4"/>
        <v>-14901544</v>
      </c>
      <c r="I44" s="65">
        <f t="shared" si="4"/>
        <v>-15829095</v>
      </c>
      <c r="J44" s="65">
        <f t="shared" si="4"/>
        <v>62850421</v>
      </c>
      <c r="K44" s="65">
        <f t="shared" si="4"/>
        <v>-1578125</v>
      </c>
      <c r="L44" s="65">
        <f t="shared" si="4"/>
        <v>-924221</v>
      </c>
      <c r="M44" s="65">
        <f t="shared" si="4"/>
        <v>18380145</v>
      </c>
      <c r="N44" s="65">
        <f t="shared" si="4"/>
        <v>15877799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78728220</v>
      </c>
      <c r="X44" s="65">
        <f t="shared" si="4"/>
        <v>107099798</v>
      </c>
      <c r="Y44" s="65">
        <f t="shared" si="4"/>
        <v>-28371578</v>
      </c>
      <c r="Z44" s="66">
        <f>+IF(X44&lt;&gt;0,+(Y44/X44)*100,0)</f>
        <v>-26.490785724917988</v>
      </c>
      <c r="AA44" s="63">
        <f>+AA42-AA43</f>
        <v>4743276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39052259</v>
      </c>
      <c r="D46" s="55">
        <f>SUM(D44:D45)</f>
        <v>0</v>
      </c>
      <c r="E46" s="56">
        <f t="shared" si="5"/>
        <v>4743276</v>
      </c>
      <c r="F46" s="57">
        <f t="shared" si="5"/>
        <v>4743276</v>
      </c>
      <c r="G46" s="57">
        <f t="shared" si="5"/>
        <v>93581060</v>
      </c>
      <c r="H46" s="57">
        <f t="shared" si="5"/>
        <v>-14901544</v>
      </c>
      <c r="I46" s="57">
        <f t="shared" si="5"/>
        <v>-15829095</v>
      </c>
      <c r="J46" s="57">
        <f t="shared" si="5"/>
        <v>62850421</v>
      </c>
      <c r="K46" s="57">
        <f t="shared" si="5"/>
        <v>-1578125</v>
      </c>
      <c r="L46" s="57">
        <f t="shared" si="5"/>
        <v>-924221</v>
      </c>
      <c r="M46" s="57">
        <f t="shared" si="5"/>
        <v>18380145</v>
      </c>
      <c r="N46" s="57">
        <f t="shared" si="5"/>
        <v>15877799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78728220</v>
      </c>
      <c r="X46" s="57">
        <f t="shared" si="5"/>
        <v>107099798</v>
      </c>
      <c r="Y46" s="57">
        <f t="shared" si="5"/>
        <v>-28371578</v>
      </c>
      <c r="Z46" s="58">
        <f>+IF(X46&lt;&gt;0,+(Y46/X46)*100,0)</f>
        <v>-26.490785724917988</v>
      </c>
      <c r="AA46" s="55">
        <f>SUM(AA44:AA45)</f>
        <v>4743276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39052259</v>
      </c>
      <c r="D48" s="71">
        <f>SUM(D46:D47)</f>
        <v>0</v>
      </c>
      <c r="E48" s="72">
        <f t="shared" si="6"/>
        <v>4743276</v>
      </c>
      <c r="F48" s="73">
        <f t="shared" si="6"/>
        <v>4743276</v>
      </c>
      <c r="G48" s="73">
        <f t="shared" si="6"/>
        <v>93581060</v>
      </c>
      <c r="H48" s="74">
        <f t="shared" si="6"/>
        <v>-14901544</v>
      </c>
      <c r="I48" s="74">
        <f t="shared" si="6"/>
        <v>-15829095</v>
      </c>
      <c r="J48" s="74">
        <f t="shared" si="6"/>
        <v>62850421</v>
      </c>
      <c r="K48" s="74">
        <f t="shared" si="6"/>
        <v>-1578125</v>
      </c>
      <c r="L48" s="74">
        <f t="shared" si="6"/>
        <v>-924221</v>
      </c>
      <c r="M48" s="73">
        <f t="shared" si="6"/>
        <v>18380145</v>
      </c>
      <c r="N48" s="73">
        <f t="shared" si="6"/>
        <v>15877799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78728220</v>
      </c>
      <c r="X48" s="74">
        <f t="shared" si="6"/>
        <v>107099798</v>
      </c>
      <c r="Y48" s="74">
        <f t="shared" si="6"/>
        <v>-28371578</v>
      </c>
      <c r="Z48" s="75">
        <f>+IF(X48&lt;&gt;0,+(Y48/X48)*100,0)</f>
        <v>-26.490785724917988</v>
      </c>
      <c r="AA48" s="76">
        <f>SUM(AA46:AA47)</f>
        <v>4743276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12744063</v>
      </c>
      <c r="D5" s="6">
        <v>0</v>
      </c>
      <c r="E5" s="7">
        <v>36001948</v>
      </c>
      <c r="F5" s="8">
        <v>36001948</v>
      </c>
      <c r="G5" s="8">
        <v>1549626</v>
      </c>
      <c r="H5" s="8">
        <v>1679435</v>
      </c>
      <c r="I5" s="8">
        <v>1988329</v>
      </c>
      <c r="J5" s="8">
        <v>5217390</v>
      </c>
      <c r="K5" s="8">
        <v>2079528</v>
      </c>
      <c r="L5" s="8">
        <v>2269726</v>
      </c>
      <c r="M5" s="8">
        <v>1396581</v>
      </c>
      <c r="N5" s="8">
        <v>5745835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10963225</v>
      </c>
      <c r="X5" s="8">
        <v>18000960</v>
      </c>
      <c r="Y5" s="8">
        <v>-7037735</v>
      </c>
      <c r="Z5" s="2">
        <v>-39.1</v>
      </c>
      <c r="AA5" s="6">
        <v>36001948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2090247</v>
      </c>
      <c r="F10" s="26">
        <v>2090247</v>
      </c>
      <c r="G10" s="26">
        <v>175760</v>
      </c>
      <c r="H10" s="26">
        <v>146215</v>
      </c>
      <c r="I10" s="26">
        <v>124917</v>
      </c>
      <c r="J10" s="26">
        <v>446892</v>
      </c>
      <c r="K10" s="26">
        <v>182738</v>
      </c>
      <c r="L10" s="26">
        <v>0</v>
      </c>
      <c r="M10" s="26">
        <v>-60488</v>
      </c>
      <c r="N10" s="26">
        <v>122250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569142</v>
      </c>
      <c r="X10" s="26">
        <v>1045122</v>
      </c>
      <c r="Y10" s="26">
        <v>-475980</v>
      </c>
      <c r="Z10" s="27">
        <v>-45.54</v>
      </c>
      <c r="AA10" s="28">
        <v>2090247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182522</v>
      </c>
      <c r="M11" s="8">
        <v>292</v>
      </c>
      <c r="N11" s="8">
        <v>182814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182814</v>
      </c>
      <c r="X11" s="8"/>
      <c r="Y11" s="8">
        <v>182814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1000000</v>
      </c>
      <c r="F12" s="8">
        <v>1000000</v>
      </c>
      <c r="G12" s="8">
        <v>-128416</v>
      </c>
      <c r="H12" s="8">
        <v>88700</v>
      </c>
      <c r="I12" s="8">
        <v>106491</v>
      </c>
      <c r="J12" s="8">
        <v>66775</v>
      </c>
      <c r="K12" s="8">
        <v>66710</v>
      </c>
      <c r="L12" s="8">
        <v>101496</v>
      </c>
      <c r="M12" s="8">
        <v>40281</v>
      </c>
      <c r="N12" s="8">
        <v>208487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275262</v>
      </c>
      <c r="X12" s="8">
        <v>499998</v>
      </c>
      <c r="Y12" s="8">
        <v>-224736</v>
      </c>
      <c r="Z12" s="2">
        <v>-44.95</v>
      </c>
      <c r="AA12" s="6">
        <v>1000000</v>
      </c>
    </row>
    <row r="13" spans="1:27" ht="13.5">
      <c r="A13" s="23" t="s">
        <v>40</v>
      </c>
      <c r="B13" s="29"/>
      <c r="C13" s="6">
        <v>10664810</v>
      </c>
      <c r="D13" s="6">
        <v>0</v>
      </c>
      <c r="E13" s="7">
        <v>10000000</v>
      </c>
      <c r="F13" s="8">
        <v>10000000</v>
      </c>
      <c r="G13" s="8">
        <v>1067242</v>
      </c>
      <c r="H13" s="8">
        <v>653793</v>
      </c>
      <c r="I13" s="8">
        <v>419622</v>
      </c>
      <c r="J13" s="8">
        <v>2140657</v>
      </c>
      <c r="K13" s="8">
        <v>377437</v>
      </c>
      <c r="L13" s="8">
        <v>551537</v>
      </c>
      <c r="M13" s="8">
        <v>3619757</v>
      </c>
      <c r="N13" s="8">
        <v>4548731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6689388</v>
      </c>
      <c r="X13" s="8">
        <v>4999998</v>
      </c>
      <c r="Y13" s="8">
        <v>1689390</v>
      </c>
      <c r="Z13" s="2">
        <v>33.79</v>
      </c>
      <c r="AA13" s="6">
        <v>10000000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1957000</v>
      </c>
      <c r="D16" s="6">
        <v>0</v>
      </c>
      <c r="E16" s="7">
        <v>200000</v>
      </c>
      <c r="F16" s="8">
        <v>200000</v>
      </c>
      <c r="G16" s="8">
        <v>2000</v>
      </c>
      <c r="H16" s="8">
        <v>19156</v>
      </c>
      <c r="I16" s="8">
        <v>4200</v>
      </c>
      <c r="J16" s="8">
        <v>25356</v>
      </c>
      <c r="K16" s="8">
        <v>4250</v>
      </c>
      <c r="L16" s="8">
        <v>4350</v>
      </c>
      <c r="M16" s="8">
        <v>432750</v>
      </c>
      <c r="N16" s="8">
        <v>441350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466706</v>
      </c>
      <c r="X16" s="8">
        <v>99996</v>
      </c>
      <c r="Y16" s="8">
        <v>366710</v>
      </c>
      <c r="Z16" s="2">
        <v>366.72</v>
      </c>
      <c r="AA16" s="6">
        <v>200000</v>
      </c>
    </row>
    <row r="17" spans="1:27" ht="13.5">
      <c r="A17" s="23" t="s">
        <v>44</v>
      </c>
      <c r="B17" s="29"/>
      <c r="C17" s="6">
        <v>2608674</v>
      </c>
      <c r="D17" s="6">
        <v>0</v>
      </c>
      <c r="E17" s="7">
        <v>3678900</v>
      </c>
      <c r="F17" s="8">
        <v>3678900</v>
      </c>
      <c r="G17" s="8">
        <v>231733</v>
      </c>
      <c r="H17" s="8">
        <v>242406</v>
      </c>
      <c r="I17" s="8">
        <v>178983</v>
      </c>
      <c r="J17" s="8">
        <v>653122</v>
      </c>
      <c r="K17" s="8">
        <v>241266</v>
      </c>
      <c r="L17" s="8">
        <v>229547</v>
      </c>
      <c r="M17" s="8">
        <v>162407</v>
      </c>
      <c r="N17" s="8">
        <v>633220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1286342</v>
      </c>
      <c r="X17" s="8">
        <v>1839444</v>
      </c>
      <c r="Y17" s="8">
        <v>-553102</v>
      </c>
      <c r="Z17" s="2">
        <v>-30.07</v>
      </c>
      <c r="AA17" s="6">
        <v>3678900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815300</v>
      </c>
      <c r="F18" s="8">
        <v>815300</v>
      </c>
      <c r="G18" s="8">
        <v>48825</v>
      </c>
      <c r="H18" s="8">
        <v>50696</v>
      </c>
      <c r="I18" s="8">
        <v>28546</v>
      </c>
      <c r="J18" s="8">
        <v>128067</v>
      </c>
      <c r="K18" s="8">
        <v>126866</v>
      </c>
      <c r="L18" s="8">
        <v>0</v>
      </c>
      <c r="M18" s="8">
        <v>94122</v>
      </c>
      <c r="N18" s="8">
        <v>220988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349055</v>
      </c>
      <c r="X18" s="8">
        <v>407646</v>
      </c>
      <c r="Y18" s="8">
        <v>-58591</v>
      </c>
      <c r="Z18" s="2">
        <v>-14.37</v>
      </c>
      <c r="AA18" s="6">
        <v>815300</v>
      </c>
    </row>
    <row r="19" spans="1:27" ht="13.5">
      <c r="A19" s="23" t="s">
        <v>46</v>
      </c>
      <c r="B19" s="29"/>
      <c r="C19" s="6">
        <v>119717461</v>
      </c>
      <c r="D19" s="6">
        <v>0</v>
      </c>
      <c r="E19" s="7">
        <v>122380096</v>
      </c>
      <c r="F19" s="8">
        <v>122380096</v>
      </c>
      <c r="G19" s="8">
        <v>41549269</v>
      </c>
      <c r="H19" s="8">
        <v>869707</v>
      </c>
      <c r="I19" s="8">
        <v>722346</v>
      </c>
      <c r="J19" s="8">
        <v>43141322</v>
      </c>
      <c r="K19" s="8">
        <v>262613</v>
      </c>
      <c r="L19" s="8">
        <v>368184</v>
      </c>
      <c r="M19" s="8">
        <v>33845539</v>
      </c>
      <c r="N19" s="8">
        <v>34476336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77617658</v>
      </c>
      <c r="X19" s="8">
        <v>61190034</v>
      </c>
      <c r="Y19" s="8">
        <v>16427624</v>
      </c>
      <c r="Z19" s="2">
        <v>26.85</v>
      </c>
      <c r="AA19" s="6">
        <v>122380096</v>
      </c>
    </row>
    <row r="20" spans="1:27" ht="13.5">
      <c r="A20" s="23" t="s">
        <v>47</v>
      </c>
      <c r="B20" s="29"/>
      <c r="C20" s="6">
        <v>4727529</v>
      </c>
      <c r="D20" s="6">
        <v>0</v>
      </c>
      <c r="E20" s="7">
        <v>1306192</v>
      </c>
      <c r="F20" s="26">
        <v>1306192</v>
      </c>
      <c r="G20" s="26">
        <v>-4182</v>
      </c>
      <c r="H20" s="26">
        <v>101297</v>
      </c>
      <c r="I20" s="26">
        <v>123138</v>
      </c>
      <c r="J20" s="26">
        <v>220253</v>
      </c>
      <c r="K20" s="26">
        <v>224552</v>
      </c>
      <c r="L20" s="26">
        <v>30062</v>
      </c>
      <c r="M20" s="26">
        <v>208353</v>
      </c>
      <c r="N20" s="26">
        <v>462967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683220</v>
      </c>
      <c r="X20" s="26">
        <v>653082</v>
      </c>
      <c r="Y20" s="26">
        <v>30138</v>
      </c>
      <c r="Z20" s="27">
        <v>4.61</v>
      </c>
      <c r="AA20" s="28">
        <v>1306192</v>
      </c>
    </row>
    <row r="21" spans="1:27" ht="13.5">
      <c r="A21" s="23" t="s">
        <v>48</v>
      </c>
      <c r="B21" s="29"/>
      <c r="C21" s="6">
        <v>-354064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478</v>
      </c>
      <c r="N21" s="8">
        <v>478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478</v>
      </c>
      <c r="X21" s="8"/>
      <c r="Y21" s="8">
        <v>478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152065473</v>
      </c>
      <c r="D22" s="33">
        <f>SUM(D5:D21)</f>
        <v>0</v>
      </c>
      <c r="E22" s="34">
        <f t="shared" si="0"/>
        <v>177472683</v>
      </c>
      <c r="F22" s="35">
        <f t="shared" si="0"/>
        <v>177472683</v>
      </c>
      <c r="G22" s="35">
        <f t="shared" si="0"/>
        <v>44491857</v>
      </c>
      <c r="H22" s="35">
        <f t="shared" si="0"/>
        <v>3851405</v>
      </c>
      <c r="I22" s="35">
        <f t="shared" si="0"/>
        <v>3696572</v>
      </c>
      <c r="J22" s="35">
        <f t="shared" si="0"/>
        <v>52039834</v>
      </c>
      <c r="K22" s="35">
        <f t="shared" si="0"/>
        <v>3565960</v>
      </c>
      <c r="L22" s="35">
        <f t="shared" si="0"/>
        <v>3737424</v>
      </c>
      <c r="M22" s="35">
        <f t="shared" si="0"/>
        <v>39740072</v>
      </c>
      <c r="N22" s="35">
        <f t="shared" si="0"/>
        <v>47043456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99083290</v>
      </c>
      <c r="X22" s="35">
        <f t="shared" si="0"/>
        <v>88736280</v>
      </c>
      <c r="Y22" s="35">
        <f t="shared" si="0"/>
        <v>10347010</v>
      </c>
      <c r="Z22" s="36">
        <f>+IF(X22&lt;&gt;0,+(Y22/X22)*100,0)</f>
        <v>11.660405417040245</v>
      </c>
      <c r="AA22" s="33">
        <f>SUM(AA5:AA21)</f>
        <v>177472683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61639056</v>
      </c>
      <c r="D25" s="6">
        <v>0</v>
      </c>
      <c r="E25" s="7">
        <v>68426000</v>
      </c>
      <c r="F25" s="8">
        <v>68426000</v>
      </c>
      <c r="G25" s="8">
        <v>27698</v>
      </c>
      <c r="H25" s="8">
        <v>15662264</v>
      </c>
      <c r="I25" s="8">
        <v>-1318895</v>
      </c>
      <c r="J25" s="8">
        <v>14371067</v>
      </c>
      <c r="K25" s="8">
        <v>4779954</v>
      </c>
      <c r="L25" s="8">
        <v>8031270</v>
      </c>
      <c r="M25" s="8">
        <v>6134949</v>
      </c>
      <c r="N25" s="8">
        <v>18946173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33317240</v>
      </c>
      <c r="X25" s="8">
        <v>34212846</v>
      </c>
      <c r="Y25" s="8">
        <v>-895606</v>
      </c>
      <c r="Z25" s="2">
        <v>-2.62</v>
      </c>
      <c r="AA25" s="6">
        <v>68426000</v>
      </c>
    </row>
    <row r="26" spans="1:27" ht="13.5">
      <c r="A26" s="25" t="s">
        <v>52</v>
      </c>
      <c r="B26" s="24"/>
      <c r="C26" s="6">
        <v>9901684</v>
      </c>
      <c r="D26" s="6">
        <v>0</v>
      </c>
      <c r="E26" s="7">
        <v>9862407</v>
      </c>
      <c r="F26" s="8">
        <v>9862407</v>
      </c>
      <c r="G26" s="8">
        <v>0</v>
      </c>
      <c r="H26" s="8">
        <v>1648655</v>
      </c>
      <c r="I26" s="8">
        <v>824327</v>
      </c>
      <c r="J26" s="8">
        <v>2472982</v>
      </c>
      <c r="K26" s="8">
        <v>824327</v>
      </c>
      <c r="L26" s="8">
        <v>824327</v>
      </c>
      <c r="M26" s="8">
        <v>824327</v>
      </c>
      <c r="N26" s="8">
        <v>2472981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4945963</v>
      </c>
      <c r="X26" s="8">
        <v>4931166</v>
      </c>
      <c r="Y26" s="8">
        <v>14797</v>
      </c>
      <c r="Z26" s="2">
        <v>0.3</v>
      </c>
      <c r="AA26" s="6">
        <v>9862407</v>
      </c>
    </row>
    <row r="27" spans="1:27" ht="13.5">
      <c r="A27" s="25" t="s">
        <v>53</v>
      </c>
      <c r="B27" s="24"/>
      <c r="C27" s="6">
        <v>5118211</v>
      </c>
      <c r="D27" s="6">
        <v>0</v>
      </c>
      <c r="E27" s="7">
        <v>1578000</v>
      </c>
      <c r="F27" s="8">
        <v>1578000</v>
      </c>
      <c r="G27" s="8">
        <v>0</v>
      </c>
      <c r="H27" s="8">
        <v>0</v>
      </c>
      <c r="I27" s="8">
        <v>394500</v>
      </c>
      <c r="J27" s="8">
        <v>394500</v>
      </c>
      <c r="K27" s="8">
        <v>0</v>
      </c>
      <c r="L27" s="8">
        <v>0</v>
      </c>
      <c r="M27" s="8">
        <v>-394999</v>
      </c>
      <c r="N27" s="8">
        <v>-394999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-499</v>
      </c>
      <c r="X27" s="8">
        <v>789000</v>
      </c>
      <c r="Y27" s="8">
        <v>-789499</v>
      </c>
      <c r="Z27" s="2">
        <v>-100.06</v>
      </c>
      <c r="AA27" s="6">
        <v>1578000</v>
      </c>
    </row>
    <row r="28" spans="1:27" ht="13.5">
      <c r="A28" s="25" t="s">
        <v>54</v>
      </c>
      <c r="B28" s="24"/>
      <c r="C28" s="6">
        <v>20470908</v>
      </c>
      <c r="D28" s="6">
        <v>0</v>
      </c>
      <c r="E28" s="7">
        <v>20000000</v>
      </c>
      <c r="F28" s="8">
        <v>20000000</v>
      </c>
      <c r="G28" s="8">
        <v>0</v>
      </c>
      <c r="H28" s="8">
        <v>0</v>
      </c>
      <c r="I28" s="8">
        <v>5000000</v>
      </c>
      <c r="J28" s="8">
        <v>5000000</v>
      </c>
      <c r="K28" s="8">
        <v>0</v>
      </c>
      <c r="L28" s="8">
        <v>0</v>
      </c>
      <c r="M28" s="8">
        <v>4801565</v>
      </c>
      <c r="N28" s="8">
        <v>4801565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9801565</v>
      </c>
      <c r="X28" s="8">
        <v>9999978</v>
      </c>
      <c r="Y28" s="8">
        <v>-198413</v>
      </c>
      <c r="Z28" s="2">
        <v>-1.98</v>
      </c>
      <c r="AA28" s="6">
        <v>20000000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19668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792155</v>
      </c>
      <c r="D31" s="6">
        <v>0</v>
      </c>
      <c r="E31" s="7">
        <v>756454</v>
      </c>
      <c r="F31" s="8">
        <v>756454</v>
      </c>
      <c r="G31" s="8">
        <v>0</v>
      </c>
      <c r="H31" s="8">
        <v>35167</v>
      </c>
      <c r="I31" s="8">
        <v>190201</v>
      </c>
      <c r="J31" s="8">
        <v>225368</v>
      </c>
      <c r="K31" s="8">
        <v>32425</v>
      </c>
      <c r="L31" s="8">
        <v>0</v>
      </c>
      <c r="M31" s="8">
        <v>97558</v>
      </c>
      <c r="N31" s="8">
        <v>129983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355351</v>
      </c>
      <c r="X31" s="8">
        <v>378192</v>
      </c>
      <c r="Y31" s="8">
        <v>-22841</v>
      </c>
      <c r="Z31" s="2">
        <v>-6.04</v>
      </c>
      <c r="AA31" s="6">
        <v>756454</v>
      </c>
    </row>
    <row r="32" spans="1:27" ht="13.5">
      <c r="A32" s="25" t="s">
        <v>58</v>
      </c>
      <c r="B32" s="24"/>
      <c r="C32" s="6">
        <v>16659437</v>
      </c>
      <c r="D32" s="6">
        <v>0</v>
      </c>
      <c r="E32" s="7">
        <v>21047892</v>
      </c>
      <c r="F32" s="8">
        <v>21047892</v>
      </c>
      <c r="G32" s="8">
        <v>539102</v>
      </c>
      <c r="H32" s="8">
        <v>145401</v>
      </c>
      <c r="I32" s="8">
        <v>2254891</v>
      </c>
      <c r="J32" s="8">
        <v>2939394</v>
      </c>
      <c r="K32" s="8">
        <v>1377761</v>
      </c>
      <c r="L32" s="8">
        <v>1564299</v>
      </c>
      <c r="M32" s="8">
        <v>1060287</v>
      </c>
      <c r="N32" s="8">
        <v>4002347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6941741</v>
      </c>
      <c r="X32" s="8">
        <v>10523742</v>
      </c>
      <c r="Y32" s="8">
        <v>-3582001</v>
      </c>
      <c r="Z32" s="2">
        <v>-34.04</v>
      </c>
      <c r="AA32" s="6">
        <v>21047892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20152096</v>
      </c>
      <c r="F33" s="8">
        <v>20152096</v>
      </c>
      <c r="G33" s="8">
        <v>0</v>
      </c>
      <c r="H33" s="8">
        <v>734325</v>
      </c>
      <c r="I33" s="8">
        <v>-71046</v>
      </c>
      <c r="J33" s="8">
        <v>663279</v>
      </c>
      <c r="K33" s="8">
        <v>-56863</v>
      </c>
      <c r="L33" s="8">
        <v>0</v>
      </c>
      <c r="M33" s="8">
        <v>1004000</v>
      </c>
      <c r="N33" s="8">
        <v>947137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1610416</v>
      </c>
      <c r="X33" s="8">
        <v>10076028</v>
      </c>
      <c r="Y33" s="8">
        <v>-8465612</v>
      </c>
      <c r="Z33" s="2">
        <v>-84.02</v>
      </c>
      <c r="AA33" s="6">
        <v>20152096</v>
      </c>
    </row>
    <row r="34" spans="1:27" ht="13.5">
      <c r="A34" s="25" t="s">
        <v>60</v>
      </c>
      <c r="B34" s="24"/>
      <c r="C34" s="6">
        <v>17204396</v>
      </c>
      <c r="D34" s="6">
        <v>0</v>
      </c>
      <c r="E34" s="7">
        <v>24124744</v>
      </c>
      <c r="F34" s="8">
        <v>24124744</v>
      </c>
      <c r="G34" s="8">
        <v>1108873</v>
      </c>
      <c r="H34" s="8">
        <v>1016663</v>
      </c>
      <c r="I34" s="8">
        <v>1830052</v>
      </c>
      <c r="J34" s="8">
        <v>3955588</v>
      </c>
      <c r="K34" s="8">
        <v>1266176</v>
      </c>
      <c r="L34" s="8">
        <v>1725500</v>
      </c>
      <c r="M34" s="8">
        <v>1837804</v>
      </c>
      <c r="N34" s="8">
        <v>4829480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8785068</v>
      </c>
      <c r="X34" s="8">
        <v>12061998</v>
      </c>
      <c r="Y34" s="8">
        <v>-3276930</v>
      </c>
      <c r="Z34" s="2">
        <v>-27.17</v>
      </c>
      <c r="AA34" s="6">
        <v>24124744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131805515</v>
      </c>
      <c r="D36" s="33">
        <f>SUM(D25:D35)</f>
        <v>0</v>
      </c>
      <c r="E36" s="34">
        <f t="shared" si="1"/>
        <v>165947593</v>
      </c>
      <c r="F36" s="35">
        <f t="shared" si="1"/>
        <v>165947593</v>
      </c>
      <c r="G36" s="35">
        <f t="shared" si="1"/>
        <v>1675673</v>
      </c>
      <c r="H36" s="35">
        <f t="shared" si="1"/>
        <v>19242475</v>
      </c>
      <c r="I36" s="35">
        <f t="shared" si="1"/>
        <v>9104030</v>
      </c>
      <c r="J36" s="35">
        <f t="shared" si="1"/>
        <v>30022178</v>
      </c>
      <c r="K36" s="35">
        <f t="shared" si="1"/>
        <v>8223780</v>
      </c>
      <c r="L36" s="35">
        <f t="shared" si="1"/>
        <v>12145396</v>
      </c>
      <c r="M36" s="35">
        <f t="shared" si="1"/>
        <v>15365491</v>
      </c>
      <c r="N36" s="35">
        <f t="shared" si="1"/>
        <v>35734667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65756845</v>
      </c>
      <c r="X36" s="35">
        <f t="shared" si="1"/>
        <v>82972950</v>
      </c>
      <c r="Y36" s="35">
        <f t="shared" si="1"/>
        <v>-17216105</v>
      </c>
      <c r="Z36" s="36">
        <f>+IF(X36&lt;&gt;0,+(Y36/X36)*100,0)</f>
        <v>-20.749057373517513</v>
      </c>
      <c r="AA36" s="33">
        <f>SUM(AA25:AA35)</f>
        <v>165947593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20259958</v>
      </c>
      <c r="D38" s="46">
        <f>+D22-D36</f>
        <v>0</v>
      </c>
      <c r="E38" s="47">
        <f t="shared" si="2"/>
        <v>11525090</v>
      </c>
      <c r="F38" s="48">
        <f t="shared" si="2"/>
        <v>11525090</v>
      </c>
      <c r="G38" s="48">
        <f t="shared" si="2"/>
        <v>42816184</v>
      </c>
      <c r="H38" s="48">
        <f t="shared" si="2"/>
        <v>-15391070</v>
      </c>
      <c r="I38" s="48">
        <f t="shared" si="2"/>
        <v>-5407458</v>
      </c>
      <c r="J38" s="48">
        <f t="shared" si="2"/>
        <v>22017656</v>
      </c>
      <c r="K38" s="48">
        <f t="shared" si="2"/>
        <v>-4657820</v>
      </c>
      <c r="L38" s="48">
        <f t="shared" si="2"/>
        <v>-8407972</v>
      </c>
      <c r="M38" s="48">
        <f t="shared" si="2"/>
        <v>24374581</v>
      </c>
      <c r="N38" s="48">
        <f t="shared" si="2"/>
        <v>11308789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33326445</v>
      </c>
      <c r="X38" s="48">
        <f>IF(F22=F36,0,X22-X36)</f>
        <v>5763330</v>
      </c>
      <c r="Y38" s="48">
        <f t="shared" si="2"/>
        <v>27563115</v>
      </c>
      <c r="Z38" s="49">
        <f>+IF(X38&lt;&gt;0,+(Y38/X38)*100,0)</f>
        <v>478.2498139096668</v>
      </c>
      <c r="AA38" s="46">
        <f>+AA22-AA36</f>
        <v>11525090</v>
      </c>
    </row>
    <row r="39" spans="1:27" ht="13.5">
      <c r="A39" s="23" t="s">
        <v>64</v>
      </c>
      <c r="B39" s="29"/>
      <c r="C39" s="6">
        <v>47791060</v>
      </c>
      <c r="D39" s="6">
        <v>0</v>
      </c>
      <c r="E39" s="7">
        <v>26438978</v>
      </c>
      <c r="F39" s="8">
        <v>26438978</v>
      </c>
      <c r="G39" s="8">
        <v>784740</v>
      </c>
      <c r="H39" s="8">
        <v>635512</v>
      </c>
      <c r="I39" s="8">
        <v>0</v>
      </c>
      <c r="J39" s="8">
        <v>1420252</v>
      </c>
      <c r="K39" s="8">
        <v>445000</v>
      </c>
      <c r="L39" s="8">
        <v>1684356</v>
      </c>
      <c r="M39" s="8">
        <v>7323229</v>
      </c>
      <c r="N39" s="8">
        <v>9452585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10872837</v>
      </c>
      <c r="X39" s="8">
        <v>13219500</v>
      </c>
      <c r="Y39" s="8">
        <v>-2346663</v>
      </c>
      <c r="Z39" s="2">
        <v>-17.75</v>
      </c>
      <c r="AA39" s="6">
        <v>26438978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68051018</v>
      </c>
      <c r="D42" s="55">
        <f>SUM(D38:D41)</f>
        <v>0</v>
      </c>
      <c r="E42" s="56">
        <f t="shared" si="3"/>
        <v>37964068</v>
      </c>
      <c r="F42" s="57">
        <f t="shared" si="3"/>
        <v>37964068</v>
      </c>
      <c r="G42" s="57">
        <f t="shared" si="3"/>
        <v>43600924</v>
      </c>
      <c r="H42" s="57">
        <f t="shared" si="3"/>
        <v>-14755558</v>
      </c>
      <c r="I42" s="57">
        <f t="shared" si="3"/>
        <v>-5407458</v>
      </c>
      <c r="J42" s="57">
        <f t="shared" si="3"/>
        <v>23437908</v>
      </c>
      <c r="K42" s="57">
        <f t="shared" si="3"/>
        <v>-4212820</v>
      </c>
      <c r="L42" s="57">
        <f t="shared" si="3"/>
        <v>-6723616</v>
      </c>
      <c r="M42" s="57">
        <f t="shared" si="3"/>
        <v>31697810</v>
      </c>
      <c r="N42" s="57">
        <f t="shared" si="3"/>
        <v>20761374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44199282</v>
      </c>
      <c r="X42" s="57">
        <f t="shared" si="3"/>
        <v>18982830</v>
      </c>
      <c r="Y42" s="57">
        <f t="shared" si="3"/>
        <v>25216452</v>
      </c>
      <c r="Z42" s="58">
        <f>+IF(X42&lt;&gt;0,+(Y42/X42)*100,0)</f>
        <v>132.83821221598677</v>
      </c>
      <c r="AA42" s="55">
        <f>SUM(AA38:AA41)</f>
        <v>37964068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68051018</v>
      </c>
      <c r="D44" s="63">
        <f>+D42-D43</f>
        <v>0</v>
      </c>
      <c r="E44" s="64">
        <f t="shared" si="4"/>
        <v>37964068</v>
      </c>
      <c r="F44" s="65">
        <f t="shared" si="4"/>
        <v>37964068</v>
      </c>
      <c r="G44" s="65">
        <f t="shared" si="4"/>
        <v>43600924</v>
      </c>
      <c r="H44" s="65">
        <f t="shared" si="4"/>
        <v>-14755558</v>
      </c>
      <c r="I44" s="65">
        <f t="shared" si="4"/>
        <v>-5407458</v>
      </c>
      <c r="J44" s="65">
        <f t="shared" si="4"/>
        <v>23437908</v>
      </c>
      <c r="K44" s="65">
        <f t="shared" si="4"/>
        <v>-4212820</v>
      </c>
      <c r="L44" s="65">
        <f t="shared" si="4"/>
        <v>-6723616</v>
      </c>
      <c r="M44" s="65">
        <f t="shared" si="4"/>
        <v>31697810</v>
      </c>
      <c r="N44" s="65">
        <f t="shared" si="4"/>
        <v>20761374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44199282</v>
      </c>
      <c r="X44" s="65">
        <f t="shared" si="4"/>
        <v>18982830</v>
      </c>
      <c r="Y44" s="65">
        <f t="shared" si="4"/>
        <v>25216452</v>
      </c>
      <c r="Z44" s="66">
        <f>+IF(X44&lt;&gt;0,+(Y44/X44)*100,0)</f>
        <v>132.83821221598677</v>
      </c>
      <c r="AA44" s="63">
        <f>+AA42-AA43</f>
        <v>37964068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68051018</v>
      </c>
      <c r="D46" s="55">
        <f>SUM(D44:D45)</f>
        <v>0</v>
      </c>
      <c r="E46" s="56">
        <f t="shared" si="5"/>
        <v>37964068</v>
      </c>
      <c r="F46" s="57">
        <f t="shared" si="5"/>
        <v>37964068</v>
      </c>
      <c r="G46" s="57">
        <f t="shared" si="5"/>
        <v>43600924</v>
      </c>
      <c r="H46" s="57">
        <f t="shared" si="5"/>
        <v>-14755558</v>
      </c>
      <c r="I46" s="57">
        <f t="shared" si="5"/>
        <v>-5407458</v>
      </c>
      <c r="J46" s="57">
        <f t="shared" si="5"/>
        <v>23437908</v>
      </c>
      <c r="K46" s="57">
        <f t="shared" si="5"/>
        <v>-4212820</v>
      </c>
      <c r="L46" s="57">
        <f t="shared" si="5"/>
        <v>-6723616</v>
      </c>
      <c r="M46" s="57">
        <f t="shared" si="5"/>
        <v>31697810</v>
      </c>
      <c r="N46" s="57">
        <f t="shared" si="5"/>
        <v>20761374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44199282</v>
      </c>
      <c r="X46" s="57">
        <f t="shared" si="5"/>
        <v>18982830</v>
      </c>
      <c r="Y46" s="57">
        <f t="shared" si="5"/>
        <v>25216452</v>
      </c>
      <c r="Z46" s="58">
        <f>+IF(X46&lt;&gt;0,+(Y46/X46)*100,0)</f>
        <v>132.83821221598677</v>
      </c>
      <c r="AA46" s="55">
        <f>SUM(AA44:AA45)</f>
        <v>37964068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68051018</v>
      </c>
      <c r="D48" s="71">
        <f>SUM(D46:D47)</f>
        <v>0</v>
      </c>
      <c r="E48" s="72">
        <f t="shared" si="6"/>
        <v>37964068</v>
      </c>
      <c r="F48" s="73">
        <f t="shared" si="6"/>
        <v>37964068</v>
      </c>
      <c r="G48" s="73">
        <f t="shared" si="6"/>
        <v>43600924</v>
      </c>
      <c r="H48" s="74">
        <f t="shared" si="6"/>
        <v>-14755558</v>
      </c>
      <c r="I48" s="74">
        <f t="shared" si="6"/>
        <v>-5407458</v>
      </c>
      <c r="J48" s="74">
        <f t="shared" si="6"/>
        <v>23437908</v>
      </c>
      <c r="K48" s="74">
        <f t="shared" si="6"/>
        <v>-4212820</v>
      </c>
      <c r="L48" s="74">
        <f t="shared" si="6"/>
        <v>-6723616</v>
      </c>
      <c r="M48" s="73">
        <f t="shared" si="6"/>
        <v>31697810</v>
      </c>
      <c r="N48" s="73">
        <f t="shared" si="6"/>
        <v>20761374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44199282</v>
      </c>
      <c r="X48" s="74">
        <f t="shared" si="6"/>
        <v>18982830</v>
      </c>
      <c r="Y48" s="74">
        <f t="shared" si="6"/>
        <v>25216452</v>
      </c>
      <c r="Z48" s="75">
        <f>+IF(X48&lt;&gt;0,+(Y48/X48)*100,0)</f>
        <v>132.83821221598677</v>
      </c>
      <c r="AA48" s="76">
        <f>SUM(AA46:AA47)</f>
        <v>37964068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8767163</v>
      </c>
      <c r="D5" s="6">
        <v>0</v>
      </c>
      <c r="E5" s="7">
        <v>9797523</v>
      </c>
      <c r="F5" s="8">
        <v>9797523</v>
      </c>
      <c r="G5" s="8">
        <v>4229208</v>
      </c>
      <c r="H5" s="8">
        <v>443016</v>
      </c>
      <c r="I5" s="8">
        <v>444624</v>
      </c>
      <c r="J5" s="8">
        <v>5116848</v>
      </c>
      <c r="K5" s="8">
        <v>480184</v>
      </c>
      <c r="L5" s="8">
        <v>282193</v>
      </c>
      <c r="M5" s="8">
        <v>438728</v>
      </c>
      <c r="N5" s="8">
        <v>1201105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6317953</v>
      </c>
      <c r="X5" s="8">
        <v>7453420</v>
      </c>
      <c r="Y5" s="8">
        <v>-1135467</v>
      </c>
      <c r="Z5" s="2">
        <v>-15.23</v>
      </c>
      <c r="AA5" s="6">
        <v>9797523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2711293</v>
      </c>
      <c r="D10" s="6">
        <v>0</v>
      </c>
      <c r="E10" s="7">
        <v>2915327</v>
      </c>
      <c r="F10" s="26">
        <v>2915327</v>
      </c>
      <c r="G10" s="26">
        <v>246302</v>
      </c>
      <c r="H10" s="26">
        <v>155716</v>
      </c>
      <c r="I10" s="26">
        <v>142855</v>
      </c>
      <c r="J10" s="26">
        <v>544873</v>
      </c>
      <c r="K10" s="26">
        <v>507378</v>
      </c>
      <c r="L10" s="26">
        <v>346981</v>
      </c>
      <c r="M10" s="26">
        <v>224285</v>
      </c>
      <c r="N10" s="26">
        <v>1078644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1623517</v>
      </c>
      <c r="X10" s="26">
        <v>1457664</v>
      </c>
      <c r="Y10" s="26">
        <v>165853</v>
      </c>
      <c r="Z10" s="27">
        <v>11.38</v>
      </c>
      <c r="AA10" s="28">
        <v>2915327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1288801</v>
      </c>
      <c r="D12" s="6">
        <v>0</v>
      </c>
      <c r="E12" s="7">
        <v>1402044</v>
      </c>
      <c r="F12" s="8">
        <v>1402044</v>
      </c>
      <c r="G12" s="8">
        <v>5469</v>
      </c>
      <c r="H12" s="8">
        <v>15439</v>
      </c>
      <c r="I12" s="8">
        <v>7251</v>
      </c>
      <c r="J12" s="8">
        <v>28159</v>
      </c>
      <c r="K12" s="8">
        <v>25719</v>
      </c>
      <c r="L12" s="8">
        <v>78178</v>
      </c>
      <c r="M12" s="8">
        <v>39331</v>
      </c>
      <c r="N12" s="8">
        <v>143228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171387</v>
      </c>
      <c r="X12" s="8">
        <v>701022</v>
      </c>
      <c r="Y12" s="8">
        <v>-529635</v>
      </c>
      <c r="Z12" s="2">
        <v>-75.55</v>
      </c>
      <c r="AA12" s="6">
        <v>1402044</v>
      </c>
    </row>
    <row r="13" spans="1:27" ht="13.5">
      <c r="A13" s="23" t="s">
        <v>40</v>
      </c>
      <c r="B13" s="29"/>
      <c r="C13" s="6">
        <v>13233980</v>
      </c>
      <c r="D13" s="6">
        <v>0</v>
      </c>
      <c r="E13" s="7">
        <v>10496458</v>
      </c>
      <c r="F13" s="8">
        <v>10496458</v>
      </c>
      <c r="G13" s="8">
        <v>1061205</v>
      </c>
      <c r="H13" s="8">
        <v>1279814</v>
      </c>
      <c r="I13" s="8">
        <v>1177120</v>
      </c>
      <c r="J13" s="8">
        <v>3518139</v>
      </c>
      <c r="K13" s="8">
        <v>1293924</v>
      </c>
      <c r="L13" s="8">
        <v>1199841</v>
      </c>
      <c r="M13" s="8">
        <v>1406130</v>
      </c>
      <c r="N13" s="8">
        <v>3899895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7418034</v>
      </c>
      <c r="X13" s="8">
        <v>5248230</v>
      </c>
      <c r="Y13" s="8">
        <v>2169804</v>
      </c>
      <c r="Z13" s="2">
        <v>41.34</v>
      </c>
      <c r="AA13" s="6">
        <v>10496458</v>
      </c>
    </row>
    <row r="14" spans="1:27" ht="13.5">
      <c r="A14" s="23" t="s">
        <v>41</v>
      </c>
      <c r="B14" s="29"/>
      <c r="C14" s="6">
        <v>279630</v>
      </c>
      <c r="D14" s="6">
        <v>0</v>
      </c>
      <c r="E14" s="7">
        <v>348200</v>
      </c>
      <c r="F14" s="8">
        <v>348200</v>
      </c>
      <c r="G14" s="8">
        <v>5572</v>
      </c>
      <c r="H14" s="8">
        <v>5508</v>
      </c>
      <c r="I14" s="8">
        <v>14585</v>
      </c>
      <c r="J14" s="8">
        <v>25665</v>
      </c>
      <c r="K14" s="8">
        <v>6983</v>
      </c>
      <c r="L14" s="8">
        <v>5671</v>
      </c>
      <c r="M14" s="8">
        <v>7690</v>
      </c>
      <c r="N14" s="8">
        <v>20344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46009</v>
      </c>
      <c r="X14" s="8">
        <v>174102</v>
      </c>
      <c r="Y14" s="8">
        <v>-128093</v>
      </c>
      <c r="Z14" s="2">
        <v>-73.57</v>
      </c>
      <c r="AA14" s="6">
        <v>348200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694958</v>
      </c>
      <c r="D16" s="6">
        <v>0</v>
      </c>
      <c r="E16" s="7">
        <v>295000</v>
      </c>
      <c r="F16" s="8">
        <v>295000</v>
      </c>
      <c r="G16" s="8">
        <v>50815</v>
      </c>
      <c r="H16" s="8">
        <v>35190</v>
      </c>
      <c r="I16" s="8">
        <v>36590</v>
      </c>
      <c r="J16" s="8">
        <v>122595</v>
      </c>
      <c r="K16" s="8">
        <v>32530</v>
      </c>
      <c r="L16" s="8">
        <v>43530</v>
      </c>
      <c r="M16" s="8">
        <v>37070</v>
      </c>
      <c r="N16" s="8">
        <v>113130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235725</v>
      </c>
      <c r="X16" s="8">
        <v>147498</v>
      </c>
      <c r="Y16" s="8">
        <v>88227</v>
      </c>
      <c r="Z16" s="2">
        <v>59.82</v>
      </c>
      <c r="AA16" s="6">
        <v>295000</v>
      </c>
    </row>
    <row r="17" spans="1:27" ht="13.5">
      <c r="A17" s="23" t="s">
        <v>44</v>
      </c>
      <c r="B17" s="29"/>
      <c r="C17" s="6">
        <v>1118294</v>
      </c>
      <c r="D17" s="6">
        <v>0</v>
      </c>
      <c r="E17" s="7">
        <v>1127000</v>
      </c>
      <c r="F17" s="8">
        <v>1127000</v>
      </c>
      <c r="G17" s="8">
        <v>12894</v>
      </c>
      <c r="H17" s="8">
        <v>1417</v>
      </c>
      <c r="I17" s="8">
        <v>107375</v>
      </c>
      <c r="J17" s="8">
        <v>121686</v>
      </c>
      <c r="K17" s="8">
        <v>138257</v>
      </c>
      <c r="L17" s="8">
        <v>85842</v>
      </c>
      <c r="M17" s="8">
        <v>92732</v>
      </c>
      <c r="N17" s="8">
        <v>316831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438517</v>
      </c>
      <c r="X17" s="8">
        <v>563502</v>
      </c>
      <c r="Y17" s="8">
        <v>-124985</v>
      </c>
      <c r="Z17" s="2">
        <v>-22.18</v>
      </c>
      <c r="AA17" s="6">
        <v>1127000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165965000</v>
      </c>
      <c r="D19" s="6">
        <v>0</v>
      </c>
      <c r="E19" s="7">
        <v>174930890</v>
      </c>
      <c r="F19" s="8">
        <v>174930890</v>
      </c>
      <c r="G19" s="8">
        <v>70430000</v>
      </c>
      <c r="H19" s="8">
        <v>862478</v>
      </c>
      <c r="I19" s="8">
        <v>765875</v>
      </c>
      <c r="J19" s="8">
        <v>72058353</v>
      </c>
      <c r="K19" s="8">
        <v>347333</v>
      </c>
      <c r="L19" s="8">
        <v>1367210</v>
      </c>
      <c r="M19" s="8">
        <v>57118679</v>
      </c>
      <c r="N19" s="8">
        <v>58833222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130891575</v>
      </c>
      <c r="X19" s="8">
        <v>106388600</v>
      </c>
      <c r="Y19" s="8">
        <v>24502975</v>
      </c>
      <c r="Z19" s="2">
        <v>23.03</v>
      </c>
      <c r="AA19" s="6">
        <v>174930890</v>
      </c>
    </row>
    <row r="20" spans="1:27" ht="13.5">
      <c r="A20" s="23" t="s">
        <v>47</v>
      </c>
      <c r="B20" s="29"/>
      <c r="C20" s="6">
        <v>1335506</v>
      </c>
      <c r="D20" s="6">
        <v>0</v>
      </c>
      <c r="E20" s="7">
        <v>814641</v>
      </c>
      <c r="F20" s="26">
        <v>814641</v>
      </c>
      <c r="G20" s="26">
        <v>1458996</v>
      </c>
      <c r="H20" s="26">
        <v>350507</v>
      </c>
      <c r="I20" s="26">
        <v>232058</v>
      </c>
      <c r="J20" s="26">
        <v>2041561</v>
      </c>
      <c r="K20" s="26">
        <v>198095</v>
      </c>
      <c r="L20" s="26">
        <v>207368</v>
      </c>
      <c r="M20" s="26">
        <v>70713</v>
      </c>
      <c r="N20" s="26">
        <v>476176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2517737</v>
      </c>
      <c r="X20" s="26">
        <v>407322</v>
      </c>
      <c r="Y20" s="26">
        <v>2110415</v>
      </c>
      <c r="Z20" s="27">
        <v>518.12</v>
      </c>
      <c r="AA20" s="28">
        <v>814641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195394625</v>
      </c>
      <c r="D22" s="33">
        <f>SUM(D5:D21)</f>
        <v>0</v>
      </c>
      <c r="E22" s="34">
        <f t="shared" si="0"/>
        <v>202127083</v>
      </c>
      <c r="F22" s="35">
        <f t="shared" si="0"/>
        <v>202127083</v>
      </c>
      <c r="G22" s="35">
        <f t="shared" si="0"/>
        <v>77500461</v>
      </c>
      <c r="H22" s="35">
        <f t="shared" si="0"/>
        <v>3149085</v>
      </c>
      <c r="I22" s="35">
        <f t="shared" si="0"/>
        <v>2928333</v>
      </c>
      <c r="J22" s="35">
        <f t="shared" si="0"/>
        <v>83577879</v>
      </c>
      <c r="K22" s="35">
        <f t="shared" si="0"/>
        <v>3030403</v>
      </c>
      <c r="L22" s="35">
        <f t="shared" si="0"/>
        <v>3616814</v>
      </c>
      <c r="M22" s="35">
        <f t="shared" si="0"/>
        <v>59435358</v>
      </c>
      <c r="N22" s="35">
        <f t="shared" si="0"/>
        <v>66082575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149660454</v>
      </c>
      <c r="X22" s="35">
        <f t="shared" si="0"/>
        <v>122541360</v>
      </c>
      <c r="Y22" s="35">
        <f t="shared" si="0"/>
        <v>27119094</v>
      </c>
      <c r="Z22" s="36">
        <f>+IF(X22&lt;&gt;0,+(Y22/X22)*100,0)</f>
        <v>22.130563917358188</v>
      </c>
      <c r="AA22" s="33">
        <f>SUM(AA5:AA21)</f>
        <v>202127083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81304814</v>
      </c>
      <c r="D25" s="6">
        <v>0</v>
      </c>
      <c r="E25" s="7">
        <v>90961335</v>
      </c>
      <c r="F25" s="8">
        <v>90961335</v>
      </c>
      <c r="G25" s="8">
        <v>7577908</v>
      </c>
      <c r="H25" s="8">
        <v>7430284</v>
      </c>
      <c r="I25" s="8">
        <v>6983525</v>
      </c>
      <c r="J25" s="8">
        <v>21991717</v>
      </c>
      <c r="K25" s="8">
        <v>7267898</v>
      </c>
      <c r="L25" s="8">
        <v>7249831</v>
      </c>
      <c r="M25" s="8">
        <v>9329592</v>
      </c>
      <c r="N25" s="8">
        <v>23847321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45839038</v>
      </c>
      <c r="X25" s="8">
        <v>45480666</v>
      </c>
      <c r="Y25" s="8">
        <v>358372</v>
      </c>
      <c r="Z25" s="2">
        <v>0.79</v>
      </c>
      <c r="AA25" s="6">
        <v>90961335</v>
      </c>
    </row>
    <row r="26" spans="1:27" ht="13.5">
      <c r="A26" s="25" t="s">
        <v>52</v>
      </c>
      <c r="B26" s="24"/>
      <c r="C26" s="6">
        <v>14527608</v>
      </c>
      <c r="D26" s="6">
        <v>0</v>
      </c>
      <c r="E26" s="7">
        <v>15364828</v>
      </c>
      <c r="F26" s="8">
        <v>15364828</v>
      </c>
      <c r="G26" s="8">
        <v>2005333</v>
      </c>
      <c r="H26" s="8">
        <v>1109953</v>
      </c>
      <c r="I26" s="8">
        <v>1109953</v>
      </c>
      <c r="J26" s="8">
        <v>4225239</v>
      </c>
      <c r="K26" s="8">
        <v>1109953</v>
      </c>
      <c r="L26" s="8">
        <v>1109953</v>
      </c>
      <c r="M26" s="8">
        <v>1109953</v>
      </c>
      <c r="N26" s="8">
        <v>3329859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7555098</v>
      </c>
      <c r="X26" s="8">
        <v>7682412</v>
      </c>
      <c r="Y26" s="8">
        <v>-127314</v>
      </c>
      <c r="Z26" s="2">
        <v>-1.66</v>
      </c>
      <c r="AA26" s="6">
        <v>15364828</v>
      </c>
    </row>
    <row r="27" spans="1:27" ht="13.5">
      <c r="A27" s="25" t="s">
        <v>53</v>
      </c>
      <c r="B27" s="24"/>
      <c r="C27" s="6">
        <v>3558153</v>
      </c>
      <c r="D27" s="6">
        <v>0</v>
      </c>
      <c r="E27" s="7">
        <v>3800000</v>
      </c>
      <c r="F27" s="8">
        <v>3800000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3800000</v>
      </c>
    </row>
    <row r="28" spans="1:27" ht="13.5">
      <c r="A28" s="25" t="s">
        <v>54</v>
      </c>
      <c r="B28" s="24"/>
      <c r="C28" s="6">
        <v>46786143</v>
      </c>
      <c r="D28" s="6">
        <v>0</v>
      </c>
      <c r="E28" s="7">
        <v>50637825</v>
      </c>
      <c r="F28" s="8">
        <v>50637825</v>
      </c>
      <c r="G28" s="8">
        <v>4188436</v>
      </c>
      <c r="H28" s="8">
        <v>4188436</v>
      </c>
      <c r="I28" s="8">
        <v>4033695</v>
      </c>
      <c r="J28" s="8">
        <v>12410567</v>
      </c>
      <c r="K28" s="8">
        <v>4153675</v>
      </c>
      <c r="L28" s="8">
        <v>3983083</v>
      </c>
      <c r="M28" s="8">
        <v>4099306</v>
      </c>
      <c r="N28" s="8">
        <v>12236064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24646631</v>
      </c>
      <c r="X28" s="8">
        <v>24044550</v>
      </c>
      <c r="Y28" s="8">
        <v>602081</v>
      </c>
      <c r="Z28" s="2">
        <v>2.5</v>
      </c>
      <c r="AA28" s="6">
        <v>50637825</v>
      </c>
    </row>
    <row r="29" spans="1:27" ht="13.5">
      <c r="A29" s="25" t="s">
        <v>55</v>
      </c>
      <c r="B29" s="24"/>
      <c r="C29" s="6">
        <v>1107054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411475</v>
      </c>
      <c r="D31" s="6">
        <v>0</v>
      </c>
      <c r="E31" s="7">
        <v>5490000</v>
      </c>
      <c r="F31" s="8">
        <v>5490000</v>
      </c>
      <c r="G31" s="8">
        <v>5878</v>
      </c>
      <c r="H31" s="8">
        <v>2561</v>
      </c>
      <c r="I31" s="8">
        <v>0</v>
      </c>
      <c r="J31" s="8">
        <v>8439</v>
      </c>
      <c r="K31" s="8">
        <v>94360</v>
      </c>
      <c r="L31" s="8">
        <v>18950</v>
      </c>
      <c r="M31" s="8">
        <v>66663</v>
      </c>
      <c r="N31" s="8">
        <v>179973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188412</v>
      </c>
      <c r="X31" s="8">
        <v>2794998</v>
      </c>
      <c r="Y31" s="8">
        <v>-2606586</v>
      </c>
      <c r="Z31" s="2">
        <v>-93.26</v>
      </c>
      <c r="AA31" s="6">
        <v>5490000</v>
      </c>
    </row>
    <row r="32" spans="1:27" ht="13.5">
      <c r="A32" s="25" t="s">
        <v>58</v>
      </c>
      <c r="B32" s="24"/>
      <c r="C32" s="6">
        <v>30846489</v>
      </c>
      <c r="D32" s="6">
        <v>0</v>
      </c>
      <c r="E32" s="7">
        <v>50637824</v>
      </c>
      <c r="F32" s="8">
        <v>50637824</v>
      </c>
      <c r="G32" s="8">
        <v>1715188</v>
      </c>
      <c r="H32" s="8">
        <v>3310880</v>
      </c>
      <c r="I32" s="8">
        <v>3236766</v>
      </c>
      <c r="J32" s="8">
        <v>8262834</v>
      </c>
      <c r="K32" s="8">
        <v>3163690</v>
      </c>
      <c r="L32" s="8">
        <v>2706919</v>
      </c>
      <c r="M32" s="8">
        <v>3825891</v>
      </c>
      <c r="N32" s="8">
        <v>9696500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17959334</v>
      </c>
      <c r="X32" s="8">
        <v>25318914</v>
      </c>
      <c r="Y32" s="8">
        <v>-7359580</v>
      </c>
      <c r="Z32" s="2">
        <v>-29.07</v>
      </c>
      <c r="AA32" s="6">
        <v>50637824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12110000</v>
      </c>
      <c r="F33" s="8">
        <v>12110000</v>
      </c>
      <c r="G33" s="8">
        <v>0</v>
      </c>
      <c r="H33" s="8">
        <v>87100</v>
      </c>
      <c r="I33" s="8">
        <v>99500</v>
      </c>
      <c r="J33" s="8">
        <v>186600</v>
      </c>
      <c r="K33" s="8">
        <v>242550</v>
      </c>
      <c r="L33" s="8">
        <v>68700</v>
      </c>
      <c r="M33" s="8">
        <v>136600</v>
      </c>
      <c r="N33" s="8">
        <v>447850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634450</v>
      </c>
      <c r="X33" s="8">
        <v>6055002</v>
      </c>
      <c r="Y33" s="8">
        <v>-5420552</v>
      </c>
      <c r="Z33" s="2">
        <v>-89.52</v>
      </c>
      <c r="AA33" s="6">
        <v>12110000</v>
      </c>
    </row>
    <row r="34" spans="1:27" ht="13.5">
      <c r="A34" s="25" t="s">
        <v>60</v>
      </c>
      <c r="B34" s="24"/>
      <c r="C34" s="6">
        <v>38840628</v>
      </c>
      <c r="D34" s="6">
        <v>0</v>
      </c>
      <c r="E34" s="7">
        <v>40149776</v>
      </c>
      <c r="F34" s="8">
        <v>40149776</v>
      </c>
      <c r="G34" s="8">
        <v>3548408</v>
      </c>
      <c r="H34" s="8">
        <v>1920852</v>
      </c>
      <c r="I34" s="8">
        <v>3529143</v>
      </c>
      <c r="J34" s="8">
        <v>8998403</v>
      </c>
      <c r="K34" s="8">
        <v>3943945</v>
      </c>
      <c r="L34" s="8">
        <v>3441707</v>
      </c>
      <c r="M34" s="8">
        <v>3965347</v>
      </c>
      <c r="N34" s="8">
        <v>11350999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20349402</v>
      </c>
      <c r="X34" s="8">
        <v>20074890</v>
      </c>
      <c r="Y34" s="8">
        <v>274512</v>
      </c>
      <c r="Z34" s="2">
        <v>1.37</v>
      </c>
      <c r="AA34" s="6">
        <v>40149776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217382364</v>
      </c>
      <c r="D36" s="33">
        <f>SUM(D25:D35)</f>
        <v>0</v>
      </c>
      <c r="E36" s="34">
        <f t="shared" si="1"/>
        <v>269151588</v>
      </c>
      <c r="F36" s="35">
        <f t="shared" si="1"/>
        <v>269151588</v>
      </c>
      <c r="G36" s="35">
        <f t="shared" si="1"/>
        <v>19041151</v>
      </c>
      <c r="H36" s="35">
        <f t="shared" si="1"/>
        <v>18050066</v>
      </c>
      <c r="I36" s="35">
        <f t="shared" si="1"/>
        <v>18992582</v>
      </c>
      <c r="J36" s="35">
        <f t="shared" si="1"/>
        <v>56083799</v>
      </c>
      <c r="K36" s="35">
        <f t="shared" si="1"/>
        <v>19976071</v>
      </c>
      <c r="L36" s="35">
        <f t="shared" si="1"/>
        <v>18579143</v>
      </c>
      <c r="M36" s="35">
        <f t="shared" si="1"/>
        <v>22533352</v>
      </c>
      <c r="N36" s="35">
        <f t="shared" si="1"/>
        <v>61088566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117172365</v>
      </c>
      <c r="X36" s="35">
        <f t="shared" si="1"/>
        <v>131451432</v>
      </c>
      <c r="Y36" s="35">
        <f t="shared" si="1"/>
        <v>-14279067</v>
      </c>
      <c r="Z36" s="36">
        <f>+IF(X36&lt;&gt;0,+(Y36/X36)*100,0)</f>
        <v>-10.862618065659415</v>
      </c>
      <c r="AA36" s="33">
        <f>SUM(AA25:AA35)</f>
        <v>269151588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-21987739</v>
      </c>
      <c r="D38" s="46">
        <f>+D22-D36</f>
        <v>0</v>
      </c>
      <c r="E38" s="47">
        <f t="shared" si="2"/>
        <v>-67024505</v>
      </c>
      <c r="F38" s="48">
        <f t="shared" si="2"/>
        <v>-67024505</v>
      </c>
      <c r="G38" s="48">
        <f t="shared" si="2"/>
        <v>58459310</v>
      </c>
      <c r="H38" s="48">
        <f t="shared" si="2"/>
        <v>-14900981</v>
      </c>
      <c r="I38" s="48">
        <f t="shared" si="2"/>
        <v>-16064249</v>
      </c>
      <c r="J38" s="48">
        <f t="shared" si="2"/>
        <v>27494080</v>
      </c>
      <c r="K38" s="48">
        <f t="shared" si="2"/>
        <v>-16945668</v>
      </c>
      <c r="L38" s="48">
        <f t="shared" si="2"/>
        <v>-14962329</v>
      </c>
      <c r="M38" s="48">
        <f t="shared" si="2"/>
        <v>36902006</v>
      </c>
      <c r="N38" s="48">
        <f t="shared" si="2"/>
        <v>4994009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32488089</v>
      </c>
      <c r="X38" s="48">
        <f>IF(F22=F36,0,X22-X36)</f>
        <v>-8910072</v>
      </c>
      <c r="Y38" s="48">
        <f t="shared" si="2"/>
        <v>41398161</v>
      </c>
      <c r="Z38" s="49">
        <f>+IF(X38&lt;&gt;0,+(Y38/X38)*100,0)</f>
        <v>-464.622070394044</v>
      </c>
      <c r="AA38" s="46">
        <f>+AA22-AA36</f>
        <v>-67024505</v>
      </c>
    </row>
    <row r="39" spans="1:27" ht="13.5">
      <c r="A39" s="23" t="s">
        <v>64</v>
      </c>
      <c r="B39" s="29"/>
      <c r="C39" s="6">
        <v>44876337</v>
      </c>
      <c r="D39" s="6">
        <v>0</v>
      </c>
      <c r="E39" s="7">
        <v>50386000</v>
      </c>
      <c r="F39" s="8">
        <v>50386000</v>
      </c>
      <c r="G39" s="8">
        <v>1370898</v>
      </c>
      <c r="H39" s="8">
        <v>4721650</v>
      </c>
      <c r="I39" s="8">
        <v>7044576</v>
      </c>
      <c r="J39" s="8">
        <v>13137124</v>
      </c>
      <c r="K39" s="8">
        <v>4836979</v>
      </c>
      <c r="L39" s="8">
        <v>5134151</v>
      </c>
      <c r="M39" s="8">
        <v>1434222</v>
      </c>
      <c r="N39" s="8">
        <v>11405352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24542476</v>
      </c>
      <c r="X39" s="8">
        <v>37625200</v>
      </c>
      <c r="Y39" s="8">
        <v>-13082724</v>
      </c>
      <c r="Z39" s="2">
        <v>-34.77</v>
      </c>
      <c r="AA39" s="6">
        <v>50386000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22888598</v>
      </c>
      <c r="D42" s="55">
        <f>SUM(D38:D41)</f>
        <v>0</v>
      </c>
      <c r="E42" s="56">
        <f t="shared" si="3"/>
        <v>-16638505</v>
      </c>
      <c r="F42" s="57">
        <f t="shared" si="3"/>
        <v>-16638505</v>
      </c>
      <c r="G42" s="57">
        <f t="shared" si="3"/>
        <v>59830208</v>
      </c>
      <c r="H42" s="57">
        <f t="shared" si="3"/>
        <v>-10179331</v>
      </c>
      <c r="I42" s="57">
        <f t="shared" si="3"/>
        <v>-9019673</v>
      </c>
      <c r="J42" s="57">
        <f t="shared" si="3"/>
        <v>40631204</v>
      </c>
      <c r="K42" s="57">
        <f t="shared" si="3"/>
        <v>-12108689</v>
      </c>
      <c r="L42" s="57">
        <f t="shared" si="3"/>
        <v>-9828178</v>
      </c>
      <c r="M42" s="57">
        <f t="shared" si="3"/>
        <v>38336228</v>
      </c>
      <c r="N42" s="57">
        <f t="shared" si="3"/>
        <v>16399361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57030565</v>
      </c>
      <c r="X42" s="57">
        <f t="shared" si="3"/>
        <v>28715128</v>
      </c>
      <c r="Y42" s="57">
        <f t="shared" si="3"/>
        <v>28315437</v>
      </c>
      <c r="Z42" s="58">
        <f>+IF(X42&lt;&gt;0,+(Y42/X42)*100,0)</f>
        <v>98.6080821231234</v>
      </c>
      <c r="AA42" s="55">
        <f>SUM(AA38:AA41)</f>
        <v>-16638505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22888598</v>
      </c>
      <c r="D44" s="63">
        <f>+D42-D43</f>
        <v>0</v>
      </c>
      <c r="E44" s="64">
        <f t="shared" si="4"/>
        <v>-16638505</v>
      </c>
      <c r="F44" s="65">
        <f t="shared" si="4"/>
        <v>-16638505</v>
      </c>
      <c r="G44" s="65">
        <f t="shared" si="4"/>
        <v>59830208</v>
      </c>
      <c r="H44" s="65">
        <f t="shared" si="4"/>
        <v>-10179331</v>
      </c>
      <c r="I44" s="65">
        <f t="shared" si="4"/>
        <v>-9019673</v>
      </c>
      <c r="J44" s="65">
        <f t="shared" si="4"/>
        <v>40631204</v>
      </c>
      <c r="K44" s="65">
        <f t="shared" si="4"/>
        <v>-12108689</v>
      </c>
      <c r="L44" s="65">
        <f t="shared" si="4"/>
        <v>-9828178</v>
      </c>
      <c r="M44" s="65">
        <f t="shared" si="4"/>
        <v>38336228</v>
      </c>
      <c r="N44" s="65">
        <f t="shared" si="4"/>
        <v>16399361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57030565</v>
      </c>
      <c r="X44" s="65">
        <f t="shared" si="4"/>
        <v>28715128</v>
      </c>
      <c r="Y44" s="65">
        <f t="shared" si="4"/>
        <v>28315437</v>
      </c>
      <c r="Z44" s="66">
        <f>+IF(X44&lt;&gt;0,+(Y44/X44)*100,0)</f>
        <v>98.6080821231234</v>
      </c>
      <c r="AA44" s="63">
        <f>+AA42-AA43</f>
        <v>-16638505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22888598</v>
      </c>
      <c r="D46" s="55">
        <f>SUM(D44:D45)</f>
        <v>0</v>
      </c>
      <c r="E46" s="56">
        <f t="shared" si="5"/>
        <v>-16638505</v>
      </c>
      <c r="F46" s="57">
        <f t="shared" si="5"/>
        <v>-16638505</v>
      </c>
      <c r="G46" s="57">
        <f t="shared" si="5"/>
        <v>59830208</v>
      </c>
      <c r="H46" s="57">
        <f t="shared" si="5"/>
        <v>-10179331</v>
      </c>
      <c r="I46" s="57">
        <f t="shared" si="5"/>
        <v>-9019673</v>
      </c>
      <c r="J46" s="57">
        <f t="shared" si="5"/>
        <v>40631204</v>
      </c>
      <c r="K46" s="57">
        <f t="shared" si="5"/>
        <v>-12108689</v>
      </c>
      <c r="L46" s="57">
        <f t="shared" si="5"/>
        <v>-9828178</v>
      </c>
      <c r="M46" s="57">
        <f t="shared" si="5"/>
        <v>38336228</v>
      </c>
      <c r="N46" s="57">
        <f t="shared" si="5"/>
        <v>16399361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57030565</v>
      </c>
      <c r="X46" s="57">
        <f t="shared" si="5"/>
        <v>28715128</v>
      </c>
      <c r="Y46" s="57">
        <f t="shared" si="5"/>
        <v>28315437</v>
      </c>
      <c r="Z46" s="58">
        <f>+IF(X46&lt;&gt;0,+(Y46/X46)*100,0)</f>
        <v>98.6080821231234</v>
      </c>
      <c r="AA46" s="55">
        <f>SUM(AA44:AA45)</f>
        <v>-16638505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22888598</v>
      </c>
      <c r="D48" s="71">
        <f>SUM(D46:D47)</f>
        <v>0</v>
      </c>
      <c r="E48" s="72">
        <f t="shared" si="6"/>
        <v>-16638505</v>
      </c>
      <c r="F48" s="73">
        <f t="shared" si="6"/>
        <v>-16638505</v>
      </c>
      <c r="G48" s="73">
        <f t="shared" si="6"/>
        <v>59830208</v>
      </c>
      <c r="H48" s="74">
        <f t="shared" si="6"/>
        <v>-10179331</v>
      </c>
      <c r="I48" s="74">
        <f t="shared" si="6"/>
        <v>-9019673</v>
      </c>
      <c r="J48" s="74">
        <f t="shared" si="6"/>
        <v>40631204</v>
      </c>
      <c r="K48" s="74">
        <f t="shared" si="6"/>
        <v>-12108689</v>
      </c>
      <c r="L48" s="74">
        <f t="shared" si="6"/>
        <v>-9828178</v>
      </c>
      <c r="M48" s="73">
        <f t="shared" si="6"/>
        <v>38336228</v>
      </c>
      <c r="N48" s="73">
        <f t="shared" si="6"/>
        <v>16399361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57030565</v>
      </c>
      <c r="X48" s="74">
        <f t="shared" si="6"/>
        <v>28715128</v>
      </c>
      <c r="Y48" s="74">
        <f t="shared" si="6"/>
        <v>28315437</v>
      </c>
      <c r="Z48" s="75">
        <f>+IF(X48&lt;&gt;0,+(Y48/X48)*100,0)</f>
        <v>98.6080821231234</v>
      </c>
      <c r="AA48" s="76">
        <f>SUM(AA46:AA47)</f>
        <v>-16638505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33204718</v>
      </c>
      <c r="D5" s="6">
        <v>0</v>
      </c>
      <c r="E5" s="7">
        <v>36214582</v>
      </c>
      <c r="F5" s="8">
        <v>36214582</v>
      </c>
      <c r="G5" s="8">
        <v>3047069</v>
      </c>
      <c r="H5" s="8">
        <v>2969110</v>
      </c>
      <c r="I5" s="8">
        <v>3111610</v>
      </c>
      <c r="J5" s="8">
        <v>9127789</v>
      </c>
      <c r="K5" s="8">
        <v>2973270</v>
      </c>
      <c r="L5" s="8">
        <v>2925938</v>
      </c>
      <c r="M5" s="8">
        <v>2963059</v>
      </c>
      <c r="N5" s="8">
        <v>8862267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17990056</v>
      </c>
      <c r="X5" s="8">
        <v>13761498</v>
      </c>
      <c r="Y5" s="8">
        <v>4228558</v>
      </c>
      <c r="Z5" s="2">
        <v>30.73</v>
      </c>
      <c r="AA5" s="6">
        <v>36214582</v>
      </c>
    </row>
    <row r="6" spans="1:27" ht="13.5">
      <c r="A6" s="23" t="s">
        <v>33</v>
      </c>
      <c r="B6" s="24"/>
      <c r="C6" s="6">
        <v>2170734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3127388</v>
      </c>
      <c r="D10" s="6">
        <v>0</v>
      </c>
      <c r="E10" s="7">
        <v>3731841</v>
      </c>
      <c r="F10" s="26">
        <v>3731841</v>
      </c>
      <c r="G10" s="26">
        <v>438</v>
      </c>
      <c r="H10" s="26">
        <v>559872</v>
      </c>
      <c r="I10" s="26">
        <v>275683</v>
      </c>
      <c r="J10" s="26">
        <v>835993</v>
      </c>
      <c r="K10" s="26">
        <v>279875</v>
      </c>
      <c r="L10" s="26">
        <v>279875</v>
      </c>
      <c r="M10" s="26">
        <v>267297</v>
      </c>
      <c r="N10" s="26">
        <v>827047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1663040</v>
      </c>
      <c r="X10" s="26">
        <v>1315500</v>
      </c>
      <c r="Y10" s="26">
        <v>347540</v>
      </c>
      <c r="Z10" s="27">
        <v>26.42</v>
      </c>
      <c r="AA10" s="28">
        <v>3731841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1201961</v>
      </c>
      <c r="D12" s="6">
        <v>0</v>
      </c>
      <c r="E12" s="7">
        <v>1032065</v>
      </c>
      <c r="F12" s="8">
        <v>1032065</v>
      </c>
      <c r="G12" s="8">
        <v>16893</v>
      </c>
      <c r="H12" s="8">
        <v>155367</v>
      </c>
      <c r="I12" s="8">
        <v>64705</v>
      </c>
      <c r="J12" s="8">
        <v>236965</v>
      </c>
      <c r="K12" s="8">
        <v>67449</v>
      </c>
      <c r="L12" s="8">
        <v>65543</v>
      </c>
      <c r="M12" s="8">
        <v>86485</v>
      </c>
      <c r="N12" s="8">
        <v>219477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456442</v>
      </c>
      <c r="X12" s="8">
        <v>391998</v>
      </c>
      <c r="Y12" s="8">
        <v>64444</v>
      </c>
      <c r="Z12" s="2">
        <v>16.44</v>
      </c>
      <c r="AA12" s="6">
        <v>1032065</v>
      </c>
    </row>
    <row r="13" spans="1:27" ht="13.5">
      <c r="A13" s="23" t="s">
        <v>40</v>
      </c>
      <c r="B13" s="29"/>
      <c r="C13" s="6">
        <v>7160369</v>
      </c>
      <c r="D13" s="6">
        <v>0</v>
      </c>
      <c r="E13" s="7">
        <v>7358706</v>
      </c>
      <c r="F13" s="8">
        <v>7358706</v>
      </c>
      <c r="G13" s="8">
        <v>512316</v>
      </c>
      <c r="H13" s="8">
        <v>689146</v>
      </c>
      <c r="I13" s="8">
        <v>622704</v>
      </c>
      <c r="J13" s="8">
        <v>1824166</v>
      </c>
      <c r="K13" s="8">
        <v>595215</v>
      </c>
      <c r="L13" s="8">
        <v>438828</v>
      </c>
      <c r="M13" s="8">
        <v>977281</v>
      </c>
      <c r="N13" s="8">
        <v>2011324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3835490</v>
      </c>
      <c r="X13" s="8">
        <v>3679500</v>
      </c>
      <c r="Y13" s="8">
        <v>155990</v>
      </c>
      <c r="Z13" s="2">
        <v>4.24</v>
      </c>
      <c r="AA13" s="6">
        <v>7358706</v>
      </c>
    </row>
    <row r="14" spans="1:27" ht="13.5">
      <c r="A14" s="23" t="s">
        <v>41</v>
      </c>
      <c r="B14" s="29"/>
      <c r="C14" s="6">
        <v>3073486</v>
      </c>
      <c r="D14" s="6">
        <v>0</v>
      </c>
      <c r="E14" s="7">
        <v>998612</v>
      </c>
      <c r="F14" s="8">
        <v>998612</v>
      </c>
      <c r="G14" s="8">
        <v>7093</v>
      </c>
      <c r="H14" s="8">
        <v>0</v>
      </c>
      <c r="I14" s="8">
        <v>344385</v>
      </c>
      <c r="J14" s="8">
        <v>351478</v>
      </c>
      <c r="K14" s="8">
        <v>371606</v>
      </c>
      <c r="L14" s="8">
        <v>366210</v>
      </c>
      <c r="M14" s="8">
        <v>412122</v>
      </c>
      <c r="N14" s="8">
        <v>1149938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1501416</v>
      </c>
      <c r="X14" s="8">
        <v>379500</v>
      </c>
      <c r="Y14" s="8">
        <v>1121916</v>
      </c>
      <c r="Z14" s="2">
        <v>295.63</v>
      </c>
      <c r="AA14" s="6">
        <v>998612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997730</v>
      </c>
      <c r="D16" s="6">
        <v>0</v>
      </c>
      <c r="E16" s="7">
        <v>470232</v>
      </c>
      <c r="F16" s="8">
        <v>470232</v>
      </c>
      <c r="G16" s="8">
        <v>112418</v>
      </c>
      <c r="H16" s="8">
        <v>7127</v>
      </c>
      <c r="I16" s="8">
        <v>3743</v>
      </c>
      <c r="J16" s="8">
        <v>123288</v>
      </c>
      <c r="K16" s="8">
        <v>2039</v>
      </c>
      <c r="L16" s="8">
        <v>326</v>
      </c>
      <c r="M16" s="8">
        <v>106525</v>
      </c>
      <c r="N16" s="8">
        <v>108890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232178</v>
      </c>
      <c r="X16" s="8">
        <v>103002</v>
      </c>
      <c r="Y16" s="8">
        <v>129176</v>
      </c>
      <c r="Z16" s="2">
        <v>125.41</v>
      </c>
      <c r="AA16" s="6">
        <v>470232</v>
      </c>
    </row>
    <row r="17" spans="1:27" ht="13.5">
      <c r="A17" s="23" t="s">
        <v>44</v>
      </c>
      <c r="B17" s="29"/>
      <c r="C17" s="6">
        <v>1201367</v>
      </c>
      <c r="D17" s="6">
        <v>0</v>
      </c>
      <c r="E17" s="7">
        <v>1198124</v>
      </c>
      <c r="F17" s="8">
        <v>1198124</v>
      </c>
      <c r="G17" s="8">
        <v>121954</v>
      </c>
      <c r="H17" s="8">
        <v>108223</v>
      </c>
      <c r="I17" s="8">
        <v>163395</v>
      </c>
      <c r="J17" s="8">
        <v>393572</v>
      </c>
      <c r="K17" s="8">
        <v>142242</v>
      </c>
      <c r="L17" s="8">
        <v>113149</v>
      </c>
      <c r="M17" s="8">
        <v>48892</v>
      </c>
      <c r="N17" s="8">
        <v>304283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697855</v>
      </c>
      <c r="X17" s="8">
        <v>598998</v>
      </c>
      <c r="Y17" s="8">
        <v>98857</v>
      </c>
      <c r="Z17" s="2">
        <v>16.5</v>
      </c>
      <c r="AA17" s="6">
        <v>1198124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111441115</v>
      </c>
      <c r="D19" s="6">
        <v>0</v>
      </c>
      <c r="E19" s="7">
        <v>120150226</v>
      </c>
      <c r="F19" s="8">
        <v>120150226</v>
      </c>
      <c r="G19" s="8">
        <v>47384426</v>
      </c>
      <c r="H19" s="8">
        <v>656394</v>
      </c>
      <c r="I19" s="8">
        <v>454793</v>
      </c>
      <c r="J19" s="8">
        <v>48495613</v>
      </c>
      <c r="K19" s="8">
        <v>472576</v>
      </c>
      <c r="L19" s="8">
        <v>1121178</v>
      </c>
      <c r="M19" s="8">
        <v>36485937</v>
      </c>
      <c r="N19" s="8">
        <v>38079691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86575304</v>
      </c>
      <c r="X19" s="8">
        <v>90385500</v>
      </c>
      <c r="Y19" s="8">
        <v>-3810196</v>
      </c>
      <c r="Z19" s="2">
        <v>-4.22</v>
      </c>
      <c r="AA19" s="6">
        <v>120150226</v>
      </c>
    </row>
    <row r="20" spans="1:27" ht="13.5">
      <c r="A20" s="23" t="s">
        <v>47</v>
      </c>
      <c r="B20" s="29"/>
      <c r="C20" s="6">
        <v>1342954</v>
      </c>
      <c r="D20" s="6">
        <v>0</v>
      </c>
      <c r="E20" s="7">
        <v>1210116</v>
      </c>
      <c r="F20" s="26">
        <v>1210116</v>
      </c>
      <c r="G20" s="26">
        <v>221506</v>
      </c>
      <c r="H20" s="26">
        <v>41537</v>
      </c>
      <c r="I20" s="26">
        <v>24143</v>
      </c>
      <c r="J20" s="26">
        <v>287186</v>
      </c>
      <c r="K20" s="26">
        <v>51182</v>
      </c>
      <c r="L20" s="26">
        <v>57000</v>
      </c>
      <c r="M20" s="26">
        <v>36039</v>
      </c>
      <c r="N20" s="26">
        <v>144221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431407</v>
      </c>
      <c r="X20" s="26">
        <v>652500</v>
      </c>
      <c r="Y20" s="26">
        <v>-221093</v>
      </c>
      <c r="Z20" s="27">
        <v>-33.88</v>
      </c>
      <c r="AA20" s="28">
        <v>1210116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5800202</v>
      </c>
      <c r="F21" s="8">
        <v>5800202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482600</v>
      </c>
      <c r="M21" s="8">
        <v>378283</v>
      </c>
      <c r="N21" s="8">
        <v>860883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860883</v>
      </c>
      <c r="X21" s="8">
        <v>2284002</v>
      </c>
      <c r="Y21" s="8">
        <v>-1423119</v>
      </c>
      <c r="Z21" s="2">
        <v>-62.31</v>
      </c>
      <c r="AA21" s="6">
        <v>5800202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164921822</v>
      </c>
      <c r="D22" s="33">
        <f>SUM(D5:D21)</f>
        <v>0</v>
      </c>
      <c r="E22" s="34">
        <f t="shared" si="0"/>
        <v>178164706</v>
      </c>
      <c r="F22" s="35">
        <f t="shared" si="0"/>
        <v>178164706</v>
      </c>
      <c r="G22" s="35">
        <f t="shared" si="0"/>
        <v>51424113</v>
      </c>
      <c r="H22" s="35">
        <f t="shared" si="0"/>
        <v>5186776</v>
      </c>
      <c r="I22" s="35">
        <f t="shared" si="0"/>
        <v>5065161</v>
      </c>
      <c r="J22" s="35">
        <f t="shared" si="0"/>
        <v>61676050</v>
      </c>
      <c r="K22" s="35">
        <f t="shared" si="0"/>
        <v>4955454</v>
      </c>
      <c r="L22" s="35">
        <f t="shared" si="0"/>
        <v>5850647</v>
      </c>
      <c r="M22" s="35">
        <f t="shared" si="0"/>
        <v>41761920</v>
      </c>
      <c r="N22" s="35">
        <f t="shared" si="0"/>
        <v>52568021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114244071</v>
      </c>
      <c r="X22" s="35">
        <f t="shared" si="0"/>
        <v>113551998</v>
      </c>
      <c r="Y22" s="35">
        <f t="shared" si="0"/>
        <v>692073</v>
      </c>
      <c r="Z22" s="36">
        <f>+IF(X22&lt;&gt;0,+(Y22/X22)*100,0)</f>
        <v>0.6094767262483571</v>
      </c>
      <c r="AA22" s="33">
        <f>SUM(AA5:AA21)</f>
        <v>178164706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50499161</v>
      </c>
      <c r="D25" s="6">
        <v>0</v>
      </c>
      <c r="E25" s="7">
        <v>55356399</v>
      </c>
      <c r="F25" s="8">
        <v>55356399</v>
      </c>
      <c r="G25" s="8">
        <v>3922945</v>
      </c>
      <c r="H25" s="8">
        <v>4180948</v>
      </c>
      <c r="I25" s="8">
        <v>3922478</v>
      </c>
      <c r="J25" s="8">
        <v>12026371</v>
      </c>
      <c r="K25" s="8">
        <v>3733928</v>
      </c>
      <c r="L25" s="8">
        <v>4533087</v>
      </c>
      <c r="M25" s="8">
        <v>5553835</v>
      </c>
      <c r="N25" s="8">
        <v>13820850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25847221</v>
      </c>
      <c r="X25" s="8">
        <v>26999498</v>
      </c>
      <c r="Y25" s="8">
        <v>-1152277</v>
      </c>
      <c r="Z25" s="2">
        <v>-4.27</v>
      </c>
      <c r="AA25" s="6">
        <v>55356399</v>
      </c>
    </row>
    <row r="26" spans="1:27" ht="13.5">
      <c r="A26" s="25" t="s">
        <v>52</v>
      </c>
      <c r="B26" s="24"/>
      <c r="C26" s="6">
        <v>10754630</v>
      </c>
      <c r="D26" s="6">
        <v>0</v>
      </c>
      <c r="E26" s="7">
        <v>11991370</v>
      </c>
      <c r="F26" s="8">
        <v>11991370</v>
      </c>
      <c r="G26" s="8">
        <v>893591</v>
      </c>
      <c r="H26" s="8">
        <v>893591</v>
      </c>
      <c r="I26" s="8">
        <v>893591</v>
      </c>
      <c r="J26" s="8">
        <v>2680773</v>
      </c>
      <c r="K26" s="8">
        <v>913160</v>
      </c>
      <c r="L26" s="8">
        <v>899521</v>
      </c>
      <c r="M26" s="8">
        <v>899521</v>
      </c>
      <c r="N26" s="8">
        <v>2712202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5392975</v>
      </c>
      <c r="X26" s="8">
        <v>5995500</v>
      </c>
      <c r="Y26" s="8">
        <v>-602525</v>
      </c>
      <c r="Z26" s="2">
        <v>-10.05</v>
      </c>
      <c r="AA26" s="6">
        <v>11991370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4340042</v>
      </c>
      <c r="F27" s="8">
        <v>4340042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4340042</v>
      </c>
    </row>
    <row r="28" spans="1:27" ht="13.5">
      <c r="A28" s="25" t="s">
        <v>54</v>
      </c>
      <c r="B28" s="24"/>
      <c r="C28" s="6">
        <v>22143213</v>
      </c>
      <c r="D28" s="6">
        <v>0</v>
      </c>
      <c r="E28" s="7">
        <v>21402126</v>
      </c>
      <c r="F28" s="8">
        <v>21402126</v>
      </c>
      <c r="G28" s="8">
        <v>0</v>
      </c>
      <c r="H28" s="8">
        <v>0</v>
      </c>
      <c r="I28" s="8">
        <v>0</v>
      </c>
      <c r="J28" s="8">
        <v>0</v>
      </c>
      <c r="K28" s="8">
        <v>7695043</v>
      </c>
      <c r="L28" s="8">
        <v>1892000</v>
      </c>
      <c r="M28" s="8">
        <v>1903628</v>
      </c>
      <c r="N28" s="8">
        <v>11490671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11490671</v>
      </c>
      <c r="X28" s="8">
        <v>10701000</v>
      </c>
      <c r="Y28" s="8">
        <v>789671</v>
      </c>
      <c r="Z28" s="2">
        <v>7.38</v>
      </c>
      <c r="AA28" s="6">
        <v>21402126</v>
      </c>
    </row>
    <row r="29" spans="1:27" ht="13.5">
      <c r="A29" s="25" t="s">
        <v>55</v>
      </c>
      <c r="B29" s="24"/>
      <c r="C29" s="6">
        <v>1239187</v>
      </c>
      <c r="D29" s="6">
        <v>0</v>
      </c>
      <c r="E29" s="7">
        <v>502213</v>
      </c>
      <c r="F29" s="8">
        <v>502213</v>
      </c>
      <c r="G29" s="8">
        <v>164004</v>
      </c>
      <c r="H29" s="8">
        <v>16031</v>
      </c>
      <c r="I29" s="8">
        <v>116811</v>
      </c>
      <c r="J29" s="8">
        <v>296846</v>
      </c>
      <c r="K29" s="8">
        <v>51103</v>
      </c>
      <c r="L29" s="8">
        <v>30413</v>
      </c>
      <c r="M29" s="8">
        <v>-269262</v>
      </c>
      <c r="N29" s="8">
        <v>-187746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109100</v>
      </c>
      <c r="X29" s="8">
        <v>250998</v>
      </c>
      <c r="Y29" s="8">
        <v>-141898</v>
      </c>
      <c r="Z29" s="2">
        <v>-56.53</v>
      </c>
      <c r="AA29" s="6">
        <v>502213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6621689</v>
      </c>
      <c r="F31" s="8">
        <v>6621689</v>
      </c>
      <c r="G31" s="8">
        <v>11852</v>
      </c>
      <c r="H31" s="8">
        <v>98798</v>
      </c>
      <c r="I31" s="8">
        <v>440</v>
      </c>
      <c r="J31" s="8">
        <v>111090</v>
      </c>
      <c r="K31" s="8">
        <v>3000</v>
      </c>
      <c r="L31" s="8">
        <v>12005</v>
      </c>
      <c r="M31" s="8">
        <v>23165</v>
      </c>
      <c r="N31" s="8">
        <v>38170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149260</v>
      </c>
      <c r="X31" s="8">
        <v>3310998</v>
      </c>
      <c r="Y31" s="8">
        <v>-3161738</v>
      </c>
      <c r="Z31" s="2">
        <v>-95.49</v>
      </c>
      <c r="AA31" s="6">
        <v>6621689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36743865</v>
      </c>
      <c r="F32" s="8">
        <v>36743865</v>
      </c>
      <c r="G32" s="8">
        <v>1057394</v>
      </c>
      <c r="H32" s="8">
        <v>2354518</v>
      </c>
      <c r="I32" s="8">
        <v>2278889</v>
      </c>
      <c r="J32" s="8">
        <v>5690801</v>
      </c>
      <c r="K32" s="8">
        <v>2305202</v>
      </c>
      <c r="L32" s="8">
        <v>2755819</v>
      </c>
      <c r="M32" s="8">
        <v>1930871</v>
      </c>
      <c r="N32" s="8">
        <v>6991892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12682693</v>
      </c>
      <c r="X32" s="8">
        <v>18372000</v>
      </c>
      <c r="Y32" s="8">
        <v>-5689307</v>
      </c>
      <c r="Z32" s="2">
        <v>-30.97</v>
      </c>
      <c r="AA32" s="6">
        <v>36743865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1778000</v>
      </c>
      <c r="F33" s="8">
        <v>1778000</v>
      </c>
      <c r="G33" s="8">
        <v>0</v>
      </c>
      <c r="H33" s="8">
        <v>298188</v>
      </c>
      <c r="I33" s="8">
        <v>0</v>
      </c>
      <c r="J33" s="8">
        <v>298188</v>
      </c>
      <c r="K33" s="8">
        <v>304875</v>
      </c>
      <c r="L33" s="8">
        <v>151206</v>
      </c>
      <c r="M33" s="8">
        <v>150946</v>
      </c>
      <c r="N33" s="8">
        <v>607027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905215</v>
      </c>
      <c r="X33" s="8">
        <v>789000</v>
      </c>
      <c r="Y33" s="8">
        <v>116215</v>
      </c>
      <c r="Z33" s="2">
        <v>14.73</v>
      </c>
      <c r="AA33" s="6">
        <v>1778000</v>
      </c>
    </row>
    <row r="34" spans="1:27" ht="13.5">
      <c r="A34" s="25" t="s">
        <v>60</v>
      </c>
      <c r="B34" s="24"/>
      <c r="C34" s="6">
        <v>54110948</v>
      </c>
      <c r="D34" s="6">
        <v>0</v>
      </c>
      <c r="E34" s="7">
        <v>28987750</v>
      </c>
      <c r="F34" s="8">
        <v>28987750</v>
      </c>
      <c r="G34" s="8">
        <v>1539425</v>
      </c>
      <c r="H34" s="8">
        <v>1520751</v>
      </c>
      <c r="I34" s="8">
        <v>1883374</v>
      </c>
      <c r="J34" s="8">
        <v>4943550</v>
      </c>
      <c r="K34" s="8">
        <v>2145844</v>
      </c>
      <c r="L34" s="8">
        <v>2422548</v>
      </c>
      <c r="M34" s="8">
        <v>2605527</v>
      </c>
      <c r="N34" s="8">
        <v>7173919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12117469</v>
      </c>
      <c r="X34" s="8">
        <v>14071500</v>
      </c>
      <c r="Y34" s="8">
        <v>-1954031</v>
      </c>
      <c r="Z34" s="2">
        <v>-13.89</v>
      </c>
      <c r="AA34" s="6">
        <v>28987750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138747139</v>
      </c>
      <c r="D36" s="33">
        <f>SUM(D25:D35)</f>
        <v>0</v>
      </c>
      <c r="E36" s="34">
        <f t="shared" si="1"/>
        <v>167723454</v>
      </c>
      <c r="F36" s="35">
        <f t="shared" si="1"/>
        <v>167723454</v>
      </c>
      <c r="G36" s="35">
        <f t="shared" si="1"/>
        <v>7589211</v>
      </c>
      <c r="H36" s="35">
        <f t="shared" si="1"/>
        <v>9362825</v>
      </c>
      <c r="I36" s="35">
        <f t="shared" si="1"/>
        <v>9095583</v>
      </c>
      <c r="J36" s="35">
        <f t="shared" si="1"/>
        <v>26047619</v>
      </c>
      <c r="K36" s="35">
        <f t="shared" si="1"/>
        <v>17152155</v>
      </c>
      <c r="L36" s="35">
        <f t="shared" si="1"/>
        <v>12696599</v>
      </c>
      <c r="M36" s="35">
        <f t="shared" si="1"/>
        <v>12798231</v>
      </c>
      <c r="N36" s="35">
        <f t="shared" si="1"/>
        <v>42646985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68694604</v>
      </c>
      <c r="X36" s="35">
        <f t="shared" si="1"/>
        <v>80490494</v>
      </c>
      <c r="Y36" s="35">
        <f t="shared" si="1"/>
        <v>-11795890</v>
      </c>
      <c r="Z36" s="36">
        <f>+IF(X36&lt;&gt;0,+(Y36/X36)*100,0)</f>
        <v>-14.65501006864239</v>
      </c>
      <c r="AA36" s="33">
        <f>SUM(AA25:AA35)</f>
        <v>167723454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26174683</v>
      </c>
      <c r="D38" s="46">
        <f>+D22-D36</f>
        <v>0</v>
      </c>
      <c r="E38" s="47">
        <f t="shared" si="2"/>
        <v>10441252</v>
      </c>
      <c r="F38" s="48">
        <f t="shared" si="2"/>
        <v>10441252</v>
      </c>
      <c r="G38" s="48">
        <f t="shared" si="2"/>
        <v>43834902</v>
      </c>
      <c r="H38" s="48">
        <f t="shared" si="2"/>
        <v>-4176049</v>
      </c>
      <c r="I38" s="48">
        <f t="shared" si="2"/>
        <v>-4030422</v>
      </c>
      <c r="J38" s="48">
        <f t="shared" si="2"/>
        <v>35628431</v>
      </c>
      <c r="K38" s="48">
        <f t="shared" si="2"/>
        <v>-12196701</v>
      </c>
      <c r="L38" s="48">
        <f t="shared" si="2"/>
        <v>-6845952</v>
      </c>
      <c r="M38" s="48">
        <f t="shared" si="2"/>
        <v>28963689</v>
      </c>
      <c r="N38" s="48">
        <f t="shared" si="2"/>
        <v>9921036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45549467</v>
      </c>
      <c r="X38" s="48">
        <f>IF(F22=F36,0,X22-X36)</f>
        <v>33061504</v>
      </c>
      <c r="Y38" s="48">
        <f t="shared" si="2"/>
        <v>12487963</v>
      </c>
      <c r="Z38" s="49">
        <f>+IF(X38&lt;&gt;0,+(Y38/X38)*100,0)</f>
        <v>37.77191442954319</v>
      </c>
      <c r="AA38" s="46">
        <f>+AA22-AA36</f>
        <v>10441252</v>
      </c>
    </row>
    <row r="39" spans="1:27" ht="13.5">
      <c r="A39" s="23" t="s">
        <v>64</v>
      </c>
      <c r="B39" s="29"/>
      <c r="C39" s="6">
        <v>46834237</v>
      </c>
      <c r="D39" s="6">
        <v>0</v>
      </c>
      <c r="E39" s="7">
        <v>40206000</v>
      </c>
      <c r="F39" s="8">
        <v>40206000</v>
      </c>
      <c r="G39" s="8">
        <v>2146019</v>
      </c>
      <c r="H39" s="8">
        <v>735689</v>
      </c>
      <c r="I39" s="8">
        <v>0</v>
      </c>
      <c r="J39" s="8">
        <v>2881708</v>
      </c>
      <c r="K39" s="8">
        <v>2547685</v>
      </c>
      <c r="L39" s="8">
        <v>3714766</v>
      </c>
      <c r="M39" s="8">
        <v>3882219</v>
      </c>
      <c r="N39" s="8">
        <v>10144670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13026378</v>
      </c>
      <c r="X39" s="8">
        <v>30154500</v>
      </c>
      <c r="Y39" s="8">
        <v>-17128122</v>
      </c>
      <c r="Z39" s="2">
        <v>-56.8</v>
      </c>
      <c r="AA39" s="6">
        <v>40206000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73008920</v>
      </c>
      <c r="D42" s="55">
        <f>SUM(D38:D41)</f>
        <v>0</v>
      </c>
      <c r="E42" s="56">
        <f t="shared" si="3"/>
        <v>50647252</v>
      </c>
      <c r="F42" s="57">
        <f t="shared" si="3"/>
        <v>50647252</v>
      </c>
      <c r="G42" s="57">
        <f t="shared" si="3"/>
        <v>45980921</v>
      </c>
      <c r="H42" s="57">
        <f t="shared" si="3"/>
        <v>-3440360</v>
      </c>
      <c r="I42" s="57">
        <f t="shared" si="3"/>
        <v>-4030422</v>
      </c>
      <c r="J42" s="57">
        <f t="shared" si="3"/>
        <v>38510139</v>
      </c>
      <c r="K42" s="57">
        <f t="shared" si="3"/>
        <v>-9649016</v>
      </c>
      <c r="L42" s="57">
        <f t="shared" si="3"/>
        <v>-3131186</v>
      </c>
      <c r="M42" s="57">
        <f t="shared" si="3"/>
        <v>32845908</v>
      </c>
      <c r="N42" s="57">
        <f t="shared" si="3"/>
        <v>20065706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58575845</v>
      </c>
      <c r="X42" s="57">
        <f t="shared" si="3"/>
        <v>63216004</v>
      </c>
      <c r="Y42" s="57">
        <f t="shared" si="3"/>
        <v>-4640159</v>
      </c>
      <c r="Z42" s="58">
        <f>+IF(X42&lt;&gt;0,+(Y42/X42)*100,0)</f>
        <v>-7.340164999989559</v>
      </c>
      <c r="AA42" s="55">
        <f>SUM(AA38:AA41)</f>
        <v>50647252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73008920</v>
      </c>
      <c r="D44" s="63">
        <f>+D42-D43</f>
        <v>0</v>
      </c>
      <c r="E44" s="64">
        <f t="shared" si="4"/>
        <v>50647252</v>
      </c>
      <c r="F44" s="65">
        <f t="shared" si="4"/>
        <v>50647252</v>
      </c>
      <c r="G44" s="65">
        <f t="shared" si="4"/>
        <v>45980921</v>
      </c>
      <c r="H44" s="65">
        <f t="shared" si="4"/>
        <v>-3440360</v>
      </c>
      <c r="I44" s="65">
        <f t="shared" si="4"/>
        <v>-4030422</v>
      </c>
      <c r="J44" s="65">
        <f t="shared" si="4"/>
        <v>38510139</v>
      </c>
      <c r="K44" s="65">
        <f t="shared" si="4"/>
        <v>-9649016</v>
      </c>
      <c r="L44" s="65">
        <f t="shared" si="4"/>
        <v>-3131186</v>
      </c>
      <c r="M44" s="65">
        <f t="shared" si="4"/>
        <v>32845908</v>
      </c>
      <c r="N44" s="65">
        <f t="shared" si="4"/>
        <v>20065706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58575845</v>
      </c>
      <c r="X44" s="65">
        <f t="shared" si="4"/>
        <v>63216004</v>
      </c>
      <c r="Y44" s="65">
        <f t="shared" si="4"/>
        <v>-4640159</v>
      </c>
      <c r="Z44" s="66">
        <f>+IF(X44&lt;&gt;0,+(Y44/X44)*100,0)</f>
        <v>-7.340164999989559</v>
      </c>
      <c r="AA44" s="63">
        <f>+AA42-AA43</f>
        <v>50647252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73008920</v>
      </c>
      <c r="D46" s="55">
        <f>SUM(D44:D45)</f>
        <v>0</v>
      </c>
      <c r="E46" s="56">
        <f t="shared" si="5"/>
        <v>50647252</v>
      </c>
      <c r="F46" s="57">
        <f t="shared" si="5"/>
        <v>50647252</v>
      </c>
      <c r="G46" s="57">
        <f t="shared" si="5"/>
        <v>45980921</v>
      </c>
      <c r="H46" s="57">
        <f t="shared" si="5"/>
        <v>-3440360</v>
      </c>
      <c r="I46" s="57">
        <f t="shared" si="5"/>
        <v>-4030422</v>
      </c>
      <c r="J46" s="57">
        <f t="shared" si="5"/>
        <v>38510139</v>
      </c>
      <c r="K46" s="57">
        <f t="shared" si="5"/>
        <v>-9649016</v>
      </c>
      <c r="L46" s="57">
        <f t="shared" si="5"/>
        <v>-3131186</v>
      </c>
      <c r="M46" s="57">
        <f t="shared" si="5"/>
        <v>32845908</v>
      </c>
      <c r="N46" s="57">
        <f t="shared" si="5"/>
        <v>20065706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58575845</v>
      </c>
      <c r="X46" s="57">
        <f t="shared" si="5"/>
        <v>63216004</v>
      </c>
      <c r="Y46" s="57">
        <f t="shared" si="5"/>
        <v>-4640159</v>
      </c>
      <c r="Z46" s="58">
        <f>+IF(X46&lt;&gt;0,+(Y46/X46)*100,0)</f>
        <v>-7.340164999989559</v>
      </c>
      <c r="AA46" s="55">
        <f>SUM(AA44:AA45)</f>
        <v>50647252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73008920</v>
      </c>
      <c r="D48" s="71">
        <f>SUM(D46:D47)</f>
        <v>0</v>
      </c>
      <c r="E48" s="72">
        <f t="shared" si="6"/>
        <v>50647252</v>
      </c>
      <c r="F48" s="73">
        <f t="shared" si="6"/>
        <v>50647252</v>
      </c>
      <c r="G48" s="73">
        <f t="shared" si="6"/>
        <v>45980921</v>
      </c>
      <c r="H48" s="74">
        <f t="shared" si="6"/>
        <v>-3440360</v>
      </c>
      <c r="I48" s="74">
        <f t="shared" si="6"/>
        <v>-4030422</v>
      </c>
      <c r="J48" s="74">
        <f t="shared" si="6"/>
        <v>38510139</v>
      </c>
      <c r="K48" s="74">
        <f t="shared" si="6"/>
        <v>-9649016</v>
      </c>
      <c r="L48" s="74">
        <f t="shared" si="6"/>
        <v>-3131186</v>
      </c>
      <c r="M48" s="73">
        <f t="shared" si="6"/>
        <v>32845908</v>
      </c>
      <c r="N48" s="73">
        <f t="shared" si="6"/>
        <v>20065706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58575845</v>
      </c>
      <c r="X48" s="74">
        <f t="shared" si="6"/>
        <v>63216004</v>
      </c>
      <c r="Y48" s="74">
        <f t="shared" si="6"/>
        <v>-4640159</v>
      </c>
      <c r="Z48" s="75">
        <f>+IF(X48&lt;&gt;0,+(Y48/X48)*100,0)</f>
        <v>-7.340164999989559</v>
      </c>
      <c r="AA48" s="76">
        <f>SUM(AA46:AA47)</f>
        <v>50647252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38411217</v>
      </c>
      <c r="D8" s="6">
        <v>0</v>
      </c>
      <c r="E8" s="7">
        <v>41409788</v>
      </c>
      <c r="F8" s="8">
        <v>41409788</v>
      </c>
      <c r="G8" s="8">
        <v>3896235</v>
      </c>
      <c r="H8" s="8">
        <v>4680664</v>
      </c>
      <c r="I8" s="8">
        <v>4203016</v>
      </c>
      <c r="J8" s="8">
        <v>12779915</v>
      </c>
      <c r="K8" s="8">
        <v>3772312</v>
      </c>
      <c r="L8" s="8">
        <v>3352962</v>
      </c>
      <c r="M8" s="8">
        <v>4007086</v>
      </c>
      <c r="N8" s="8">
        <v>11132360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23912275</v>
      </c>
      <c r="X8" s="8">
        <v>19241692</v>
      </c>
      <c r="Y8" s="8">
        <v>4670583</v>
      </c>
      <c r="Z8" s="2">
        <v>24.27</v>
      </c>
      <c r="AA8" s="6">
        <v>41409788</v>
      </c>
    </row>
    <row r="9" spans="1:27" ht="13.5">
      <c r="A9" s="25" t="s">
        <v>36</v>
      </c>
      <c r="B9" s="24"/>
      <c r="C9" s="6">
        <v>15551104</v>
      </c>
      <c r="D9" s="6">
        <v>0</v>
      </c>
      <c r="E9" s="7">
        <v>17747052</v>
      </c>
      <c r="F9" s="8">
        <v>17747052</v>
      </c>
      <c r="G9" s="8">
        <v>1669815</v>
      </c>
      <c r="H9" s="8">
        <v>1408491</v>
      </c>
      <c r="I9" s="8">
        <v>1801293</v>
      </c>
      <c r="J9" s="8">
        <v>4879599</v>
      </c>
      <c r="K9" s="8">
        <v>1616705</v>
      </c>
      <c r="L9" s="8">
        <v>1436984</v>
      </c>
      <c r="M9" s="8">
        <v>1717322</v>
      </c>
      <c r="N9" s="8">
        <v>4771011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9650610</v>
      </c>
      <c r="X9" s="8">
        <v>8221987</v>
      </c>
      <c r="Y9" s="8">
        <v>1428623</v>
      </c>
      <c r="Z9" s="2">
        <v>17.38</v>
      </c>
      <c r="AA9" s="6">
        <v>17747052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11363063</v>
      </c>
      <c r="D13" s="6">
        <v>0</v>
      </c>
      <c r="E13" s="7">
        <v>6946200</v>
      </c>
      <c r="F13" s="8">
        <v>6946200</v>
      </c>
      <c r="G13" s="8">
        <v>442375</v>
      </c>
      <c r="H13" s="8">
        <v>1214316</v>
      </c>
      <c r="I13" s="8">
        <v>1123258</v>
      </c>
      <c r="J13" s="8">
        <v>2779949</v>
      </c>
      <c r="K13" s="8">
        <v>946080</v>
      </c>
      <c r="L13" s="8">
        <v>901615</v>
      </c>
      <c r="M13" s="8">
        <v>1034068</v>
      </c>
      <c r="N13" s="8">
        <v>2881763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5661712</v>
      </c>
      <c r="X13" s="8">
        <v>3401148</v>
      </c>
      <c r="Y13" s="8">
        <v>2260564</v>
      </c>
      <c r="Z13" s="2">
        <v>66.46</v>
      </c>
      <c r="AA13" s="6">
        <v>6946200</v>
      </c>
    </row>
    <row r="14" spans="1:27" ht="13.5">
      <c r="A14" s="23" t="s">
        <v>41</v>
      </c>
      <c r="B14" s="29"/>
      <c r="C14" s="6">
        <v>9699760</v>
      </c>
      <c r="D14" s="6">
        <v>0</v>
      </c>
      <c r="E14" s="7">
        <v>9540000</v>
      </c>
      <c r="F14" s="8">
        <v>9540000</v>
      </c>
      <c r="G14" s="8">
        <v>728001</v>
      </c>
      <c r="H14" s="8">
        <v>855767</v>
      </c>
      <c r="I14" s="8">
        <v>771411</v>
      </c>
      <c r="J14" s="8">
        <v>2355179</v>
      </c>
      <c r="K14" s="8">
        <v>735644</v>
      </c>
      <c r="L14" s="8">
        <v>805012</v>
      </c>
      <c r="M14" s="8">
        <v>863325</v>
      </c>
      <c r="N14" s="8">
        <v>2403981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4759160</v>
      </c>
      <c r="X14" s="8">
        <v>5056200</v>
      </c>
      <c r="Y14" s="8">
        <v>-297040</v>
      </c>
      <c r="Z14" s="2">
        <v>-5.87</v>
      </c>
      <c r="AA14" s="6">
        <v>9540000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372491527</v>
      </c>
      <c r="D19" s="6">
        <v>0</v>
      </c>
      <c r="E19" s="7">
        <v>328823000</v>
      </c>
      <c r="F19" s="8">
        <v>328823000</v>
      </c>
      <c r="G19" s="8">
        <v>132531000</v>
      </c>
      <c r="H19" s="8">
        <v>0</v>
      </c>
      <c r="I19" s="8">
        <v>0</v>
      </c>
      <c r="J19" s="8">
        <v>132531000</v>
      </c>
      <c r="K19" s="8">
        <v>0</v>
      </c>
      <c r="L19" s="8">
        <v>0</v>
      </c>
      <c r="M19" s="8">
        <v>56759000</v>
      </c>
      <c r="N19" s="8">
        <v>56759000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189290000</v>
      </c>
      <c r="X19" s="8">
        <v>246894571</v>
      </c>
      <c r="Y19" s="8">
        <v>-57604571</v>
      </c>
      <c r="Z19" s="2">
        <v>-23.33</v>
      </c>
      <c r="AA19" s="6">
        <v>328823000</v>
      </c>
    </row>
    <row r="20" spans="1:27" ht="13.5">
      <c r="A20" s="23" t="s">
        <v>47</v>
      </c>
      <c r="B20" s="29"/>
      <c r="C20" s="6">
        <v>755771</v>
      </c>
      <c r="D20" s="6">
        <v>0</v>
      </c>
      <c r="E20" s="7">
        <v>5036238</v>
      </c>
      <c r="F20" s="26">
        <v>5036238</v>
      </c>
      <c r="G20" s="26">
        <v>385208</v>
      </c>
      <c r="H20" s="26">
        <v>1067</v>
      </c>
      <c r="I20" s="26">
        <v>335832</v>
      </c>
      <c r="J20" s="26">
        <v>722107</v>
      </c>
      <c r="K20" s="26">
        <v>331309</v>
      </c>
      <c r="L20" s="26">
        <v>396756</v>
      </c>
      <c r="M20" s="26">
        <v>306148</v>
      </c>
      <c r="N20" s="26">
        <v>1034213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1756320</v>
      </c>
      <c r="X20" s="26">
        <v>2631294</v>
      </c>
      <c r="Y20" s="26">
        <v>-874974</v>
      </c>
      <c r="Z20" s="27">
        <v>-33.25</v>
      </c>
      <c r="AA20" s="28">
        <v>5036238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448272442</v>
      </c>
      <c r="D22" s="33">
        <f>SUM(D5:D21)</f>
        <v>0</v>
      </c>
      <c r="E22" s="34">
        <f t="shared" si="0"/>
        <v>409502278</v>
      </c>
      <c r="F22" s="35">
        <f t="shared" si="0"/>
        <v>409502278</v>
      </c>
      <c r="G22" s="35">
        <f t="shared" si="0"/>
        <v>139652634</v>
      </c>
      <c r="H22" s="35">
        <f t="shared" si="0"/>
        <v>8160305</v>
      </c>
      <c r="I22" s="35">
        <f t="shared" si="0"/>
        <v>8234810</v>
      </c>
      <c r="J22" s="35">
        <f t="shared" si="0"/>
        <v>156047749</v>
      </c>
      <c r="K22" s="35">
        <f t="shared" si="0"/>
        <v>7402050</v>
      </c>
      <c r="L22" s="35">
        <f t="shared" si="0"/>
        <v>6893329</v>
      </c>
      <c r="M22" s="35">
        <f t="shared" si="0"/>
        <v>64686949</v>
      </c>
      <c r="N22" s="35">
        <f t="shared" si="0"/>
        <v>78982328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235030077</v>
      </c>
      <c r="X22" s="35">
        <f t="shared" si="0"/>
        <v>285446892</v>
      </c>
      <c r="Y22" s="35">
        <f t="shared" si="0"/>
        <v>-50416815</v>
      </c>
      <c r="Z22" s="36">
        <f>+IF(X22&lt;&gt;0,+(Y22/X22)*100,0)</f>
        <v>-17.662415115733683</v>
      </c>
      <c r="AA22" s="33">
        <f>SUM(AA5:AA21)</f>
        <v>409502278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158856683</v>
      </c>
      <c r="D25" s="6">
        <v>0</v>
      </c>
      <c r="E25" s="7">
        <v>166778101</v>
      </c>
      <c r="F25" s="8">
        <v>166778101</v>
      </c>
      <c r="G25" s="8">
        <v>13129715</v>
      </c>
      <c r="H25" s="8">
        <v>13781476</v>
      </c>
      <c r="I25" s="8">
        <v>15411210</v>
      </c>
      <c r="J25" s="8">
        <v>42322401</v>
      </c>
      <c r="K25" s="8">
        <v>14718498</v>
      </c>
      <c r="L25" s="8">
        <v>14339119</v>
      </c>
      <c r="M25" s="8">
        <v>20065073</v>
      </c>
      <c r="N25" s="8">
        <v>49122690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91445091</v>
      </c>
      <c r="X25" s="8">
        <v>83389050</v>
      </c>
      <c r="Y25" s="8">
        <v>8056041</v>
      </c>
      <c r="Z25" s="2">
        <v>9.66</v>
      </c>
      <c r="AA25" s="6">
        <v>166778101</v>
      </c>
    </row>
    <row r="26" spans="1:27" ht="13.5">
      <c r="A26" s="25" t="s">
        <v>52</v>
      </c>
      <c r="B26" s="24"/>
      <c r="C26" s="6">
        <v>5963561</v>
      </c>
      <c r="D26" s="6">
        <v>0</v>
      </c>
      <c r="E26" s="7">
        <v>6847696</v>
      </c>
      <c r="F26" s="8">
        <v>6847696</v>
      </c>
      <c r="G26" s="8">
        <v>534367</v>
      </c>
      <c r="H26" s="8">
        <v>486616</v>
      </c>
      <c r="I26" s="8">
        <v>532222</v>
      </c>
      <c r="J26" s="8">
        <v>1553205</v>
      </c>
      <c r="K26" s="8">
        <v>540684</v>
      </c>
      <c r="L26" s="8">
        <v>540684</v>
      </c>
      <c r="M26" s="8">
        <v>526276</v>
      </c>
      <c r="N26" s="8">
        <v>1607644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3160849</v>
      </c>
      <c r="X26" s="8">
        <v>3423846</v>
      </c>
      <c r="Y26" s="8">
        <v>-262997</v>
      </c>
      <c r="Z26" s="2">
        <v>-7.68</v>
      </c>
      <c r="AA26" s="6">
        <v>6847696</v>
      </c>
    </row>
    <row r="27" spans="1:27" ht="13.5">
      <c r="A27" s="25" t="s">
        <v>53</v>
      </c>
      <c r="B27" s="24"/>
      <c r="C27" s="6">
        <v>24717388</v>
      </c>
      <c r="D27" s="6">
        <v>0</v>
      </c>
      <c r="E27" s="7">
        <v>25266207</v>
      </c>
      <c r="F27" s="8">
        <v>25266207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12633102</v>
      </c>
      <c r="Y27" s="8">
        <v>-12633102</v>
      </c>
      <c r="Z27" s="2">
        <v>-100</v>
      </c>
      <c r="AA27" s="6">
        <v>25266207</v>
      </c>
    </row>
    <row r="28" spans="1:27" ht="13.5">
      <c r="A28" s="25" t="s">
        <v>54</v>
      </c>
      <c r="B28" s="24"/>
      <c r="C28" s="6">
        <v>66065621</v>
      </c>
      <c r="D28" s="6">
        <v>0</v>
      </c>
      <c r="E28" s="7">
        <v>41944460</v>
      </c>
      <c r="F28" s="8">
        <v>41944460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373586</v>
      </c>
      <c r="N28" s="8">
        <v>373586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373586</v>
      </c>
      <c r="X28" s="8">
        <v>20972232</v>
      </c>
      <c r="Y28" s="8">
        <v>-20598646</v>
      </c>
      <c r="Z28" s="2">
        <v>-98.22</v>
      </c>
      <c r="AA28" s="6">
        <v>41944460</v>
      </c>
    </row>
    <row r="29" spans="1:27" ht="13.5">
      <c r="A29" s="25" t="s">
        <v>55</v>
      </c>
      <c r="B29" s="24"/>
      <c r="C29" s="6">
        <v>4499247</v>
      </c>
      <c r="D29" s="6">
        <v>0</v>
      </c>
      <c r="E29" s="7">
        <v>3954391</v>
      </c>
      <c r="F29" s="8">
        <v>3954391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4500</v>
      </c>
      <c r="N29" s="8">
        <v>4500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4500</v>
      </c>
      <c r="X29" s="8">
        <v>1200000</v>
      </c>
      <c r="Y29" s="8">
        <v>-1195500</v>
      </c>
      <c r="Z29" s="2">
        <v>-99.63</v>
      </c>
      <c r="AA29" s="6">
        <v>3954391</v>
      </c>
    </row>
    <row r="30" spans="1:27" ht="13.5">
      <c r="A30" s="25" t="s">
        <v>56</v>
      </c>
      <c r="B30" s="24"/>
      <c r="C30" s="6">
        <v>14319940</v>
      </c>
      <c r="D30" s="6">
        <v>0</v>
      </c>
      <c r="E30" s="7">
        <v>15000000</v>
      </c>
      <c r="F30" s="8">
        <v>15000000</v>
      </c>
      <c r="G30" s="8">
        <v>1300000</v>
      </c>
      <c r="H30" s="8">
        <v>1954635</v>
      </c>
      <c r="I30" s="8">
        <v>1503388</v>
      </c>
      <c r="J30" s="8">
        <v>4758023</v>
      </c>
      <c r="K30" s="8">
        <v>1106424</v>
      </c>
      <c r="L30" s="8">
        <v>0</v>
      </c>
      <c r="M30" s="8">
        <v>810250</v>
      </c>
      <c r="N30" s="8">
        <v>1916674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6674697</v>
      </c>
      <c r="X30" s="8">
        <v>7500000</v>
      </c>
      <c r="Y30" s="8">
        <v>-825303</v>
      </c>
      <c r="Z30" s="2">
        <v>-11</v>
      </c>
      <c r="AA30" s="6">
        <v>15000000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153371540</v>
      </c>
      <c r="D32" s="6">
        <v>0</v>
      </c>
      <c r="E32" s="7">
        <v>34510000</v>
      </c>
      <c r="F32" s="8">
        <v>34510000</v>
      </c>
      <c r="G32" s="8">
        <v>1100000</v>
      </c>
      <c r="H32" s="8">
        <v>2540019</v>
      </c>
      <c r="I32" s="8">
        <v>5252095</v>
      </c>
      <c r="J32" s="8">
        <v>8892114</v>
      </c>
      <c r="K32" s="8">
        <v>1246452</v>
      </c>
      <c r="L32" s="8">
        <v>3603883</v>
      </c>
      <c r="M32" s="8">
        <v>3125522</v>
      </c>
      <c r="N32" s="8">
        <v>7975857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16867971</v>
      </c>
      <c r="X32" s="8">
        <v>17254998</v>
      </c>
      <c r="Y32" s="8">
        <v>-387027</v>
      </c>
      <c r="Z32" s="2">
        <v>-2.24</v>
      </c>
      <c r="AA32" s="6">
        <v>34510000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80877331</v>
      </c>
      <c r="D34" s="6">
        <v>0</v>
      </c>
      <c r="E34" s="7">
        <v>107394826</v>
      </c>
      <c r="F34" s="8">
        <v>107394826</v>
      </c>
      <c r="G34" s="8">
        <v>10998089</v>
      </c>
      <c r="H34" s="8">
        <v>6438881</v>
      </c>
      <c r="I34" s="8">
        <v>7635321</v>
      </c>
      <c r="J34" s="8">
        <v>25072291</v>
      </c>
      <c r="K34" s="8">
        <v>14549814</v>
      </c>
      <c r="L34" s="8">
        <v>11319141</v>
      </c>
      <c r="M34" s="8">
        <v>4794040</v>
      </c>
      <c r="N34" s="8">
        <v>30662995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55735286</v>
      </c>
      <c r="X34" s="8">
        <v>54920106</v>
      </c>
      <c r="Y34" s="8">
        <v>815180</v>
      </c>
      <c r="Z34" s="2">
        <v>1.48</v>
      </c>
      <c r="AA34" s="6">
        <v>107394826</v>
      </c>
    </row>
    <row r="35" spans="1:27" ht="13.5">
      <c r="A35" s="23" t="s">
        <v>61</v>
      </c>
      <c r="B35" s="29"/>
      <c r="C35" s="6">
        <v>465911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509137222</v>
      </c>
      <c r="D36" s="33">
        <f>SUM(D25:D35)</f>
        <v>0</v>
      </c>
      <c r="E36" s="34">
        <f t="shared" si="1"/>
        <v>401695681</v>
      </c>
      <c r="F36" s="35">
        <f t="shared" si="1"/>
        <v>401695681</v>
      </c>
      <c r="G36" s="35">
        <f t="shared" si="1"/>
        <v>27062171</v>
      </c>
      <c r="H36" s="35">
        <f t="shared" si="1"/>
        <v>25201627</v>
      </c>
      <c r="I36" s="35">
        <f t="shared" si="1"/>
        <v>30334236</v>
      </c>
      <c r="J36" s="35">
        <f t="shared" si="1"/>
        <v>82598034</v>
      </c>
      <c r="K36" s="35">
        <f t="shared" si="1"/>
        <v>32161872</v>
      </c>
      <c r="L36" s="35">
        <f t="shared" si="1"/>
        <v>29802827</v>
      </c>
      <c r="M36" s="35">
        <f t="shared" si="1"/>
        <v>29699247</v>
      </c>
      <c r="N36" s="35">
        <f t="shared" si="1"/>
        <v>91663946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174261980</v>
      </c>
      <c r="X36" s="35">
        <f t="shared" si="1"/>
        <v>201293334</v>
      </c>
      <c r="Y36" s="35">
        <f t="shared" si="1"/>
        <v>-27031354</v>
      </c>
      <c r="Z36" s="36">
        <f>+IF(X36&lt;&gt;0,+(Y36/X36)*100,0)</f>
        <v>-13.428837141720749</v>
      </c>
      <c r="AA36" s="33">
        <f>SUM(AA25:AA35)</f>
        <v>401695681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-60864780</v>
      </c>
      <c r="D38" s="46">
        <f>+D22-D36</f>
        <v>0</v>
      </c>
      <c r="E38" s="47">
        <f t="shared" si="2"/>
        <v>7806597</v>
      </c>
      <c r="F38" s="48">
        <f t="shared" si="2"/>
        <v>7806597</v>
      </c>
      <c r="G38" s="48">
        <f t="shared" si="2"/>
        <v>112590463</v>
      </c>
      <c r="H38" s="48">
        <f t="shared" si="2"/>
        <v>-17041322</v>
      </c>
      <c r="I38" s="48">
        <f t="shared" si="2"/>
        <v>-22099426</v>
      </c>
      <c r="J38" s="48">
        <f t="shared" si="2"/>
        <v>73449715</v>
      </c>
      <c r="K38" s="48">
        <f t="shared" si="2"/>
        <v>-24759822</v>
      </c>
      <c r="L38" s="48">
        <f t="shared" si="2"/>
        <v>-22909498</v>
      </c>
      <c r="M38" s="48">
        <f t="shared" si="2"/>
        <v>34987702</v>
      </c>
      <c r="N38" s="48">
        <f t="shared" si="2"/>
        <v>-12681618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60768097</v>
      </c>
      <c r="X38" s="48">
        <f>IF(F22=F36,0,X22-X36)</f>
        <v>84153558</v>
      </c>
      <c r="Y38" s="48">
        <f t="shared" si="2"/>
        <v>-23385461</v>
      </c>
      <c r="Z38" s="49">
        <f>+IF(X38&lt;&gt;0,+(Y38/X38)*100,0)</f>
        <v>-27.78903418438945</v>
      </c>
      <c r="AA38" s="46">
        <f>+AA22-AA36</f>
        <v>7806597</v>
      </c>
    </row>
    <row r="39" spans="1:27" ht="13.5">
      <c r="A39" s="23" t="s">
        <v>64</v>
      </c>
      <c r="B39" s="29"/>
      <c r="C39" s="6">
        <v>264574418</v>
      </c>
      <c r="D39" s="6">
        <v>0</v>
      </c>
      <c r="E39" s="7">
        <v>341982000</v>
      </c>
      <c r="F39" s="8">
        <v>341982000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170991000</v>
      </c>
      <c r="Y39" s="8">
        <v>-170991000</v>
      </c>
      <c r="Z39" s="2">
        <v>-100</v>
      </c>
      <c r="AA39" s="6">
        <v>341982000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203709638</v>
      </c>
      <c r="D42" s="55">
        <f>SUM(D38:D41)</f>
        <v>0</v>
      </c>
      <c r="E42" s="56">
        <f t="shared" si="3"/>
        <v>349788597</v>
      </c>
      <c r="F42" s="57">
        <f t="shared" si="3"/>
        <v>349788597</v>
      </c>
      <c r="G42" s="57">
        <f t="shared" si="3"/>
        <v>112590463</v>
      </c>
      <c r="H42" s="57">
        <f t="shared" si="3"/>
        <v>-17041322</v>
      </c>
      <c r="I42" s="57">
        <f t="shared" si="3"/>
        <v>-22099426</v>
      </c>
      <c r="J42" s="57">
        <f t="shared" si="3"/>
        <v>73449715</v>
      </c>
      <c r="K42" s="57">
        <f t="shared" si="3"/>
        <v>-24759822</v>
      </c>
      <c r="L42" s="57">
        <f t="shared" si="3"/>
        <v>-22909498</v>
      </c>
      <c r="M42" s="57">
        <f t="shared" si="3"/>
        <v>34987702</v>
      </c>
      <c r="N42" s="57">
        <f t="shared" si="3"/>
        <v>-12681618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60768097</v>
      </c>
      <c r="X42" s="57">
        <f t="shared" si="3"/>
        <v>255144558</v>
      </c>
      <c r="Y42" s="57">
        <f t="shared" si="3"/>
        <v>-194376461</v>
      </c>
      <c r="Z42" s="58">
        <f>+IF(X42&lt;&gt;0,+(Y42/X42)*100,0)</f>
        <v>-76.182875513261</v>
      </c>
      <c r="AA42" s="55">
        <f>SUM(AA38:AA41)</f>
        <v>349788597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203709638</v>
      </c>
      <c r="D44" s="63">
        <f>+D42-D43</f>
        <v>0</v>
      </c>
      <c r="E44" s="64">
        <f t="shared" si="4"/>
        <v>349788597</v>
      </c>
      <c r="F44" s="65">
        <f t="shared" si="4"/>
        <v>349788597</v>
      </c>
      <c r="G44" s="65">
        <f t="shared" si="4"/>
        <v>112590463</v>
      </c>
      <c r="H44" s="65">
        <f t="shared" si="4"/>
        <v>-17041322</v>
      </c>
      <c r="I44" s="65">
        <f t="shared" si="4"/>
        <v>-22099426</v>
      </c>
      <c r="J44" s="65">
        <f t="shared" si="4"/>
        <v>73449715</v>
      </c>
      <c r="K44" s="65">
        <f t="shared" si="4"/>
        <v>-24759822</v>
      </c>
      <c r="L44" s="65">
        <f t="shared" si="4"/>
        <v>-22909498</v>
      </c>
      <c r="M44" s="65">
        <f t="shared" si="4"/>
        <v>34987702</v>
      </c>
      <c r="N44" s="65">
        <f t="shared" si="4"/>
        <v>-12681618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60768097</v>
      </c>
      <c r="X44" s="65">
        <f t="shared" si="4"/>
        <v>255144558</v>
      </c>
      <c r="Y44" s="65">
        <f t="shared" si="4"/>
        <v>-194376461</v>
      </c>
      <c r="Z44" s="66">
        <f>+IF(X44&lt;&gt;0,+(Y44/X44)*100,0)</f>
        <v>-76.182875513261</v>
      </c>
      <c r="AA44" s="63">
        <f>+AA42-AA43</f>
        <v>349788597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203709638</v>
      </c>
      <c r="D46" s="55">
        <f>SUM(D44:D45)</f>
        <v>0</v>
      </c>
      <c r="E46" s="56">
        <f t="shared" si="5"/>
        <v>349788597</v>
      </c>
      <c r="F46" s="57">
        <f t="shared" si="5"/>
        <v>349788597</v>
      </c>
      <c r="G46" s="57">
        <f t="shared" si="5"/>
        <v>112590463</v>
      </c>
      <c r="H46" s="57">
        <f t="shared" si="5"/>
        <v>-17041322</v>
      </c>
      <c r="I46" s="57">
        <f t="shared" si="5"/>
        <v>-22099426</v>
      </c>
      <c r="J46" s="57">
        <f t="shared" si="5"/>
        <v>73449715</v>
      </c>
      <c r="K46" s="57">
        <f t="shared" si="5"/>
        <v>-24759822</v>
      </c>
      <c r="L46" s="57">
        <f t="shared" si="5"/>
        <v>-22909498</v>
      </c>
      <c r="M46" s="57">
        <f t="shared" si="5"/>
        <v>34987702</v>
      </c>
      <c r="N46" s="57">
        <f t="shared" si="5"/>
        <v>-12681618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60768097</v>
      </c>
      <c r="X46" s="57">
        <f t="shared" si="5"/>
        <v>255144558</v>
      </c>
      <c r="Y46" s="57">
        <f t="shared" si="5"/>
        <v>-194376461</v>
      </c>
      <c r="Z46" s="58">
        <f>+IF(X46&lt;&gt;0,+(Y46/X46)*100,0)</f>
        <v>-76.182875513261</v>
      </c>
      <c r="AA46" s="55">
        <f>SUM(AA44:AA45)</f>
        <v>349788597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203709638</v>
      </c>
      <c r="D48" s="71">
        <f>SUM(D46:D47)</f>
        <v>0</v>
      </c>
      <c r="E48" s="72">
        <f t="shared" si="6"/>
        <v>349788597</v>
      </c>
      <c r="F48" s="73">
        <f t="shared" si="6"/>
        <v>349788597</v>
      </c>
      <c r="G48" s="73">
        <f t="shared" si="6"/>
        <v>112590463</v>
      </c>
      <c r="H48" s="74">
        <f t="shared" si="6"/>
        <v>-17041322</v>
      </c>
      <c r="I48" s="74">
        <f t="shared" si="6"/>
        <v>-22099426</v>
      </c>
      <c r="J48" s="74">
        <f t="shared" si="6"/>
        <v>73449715</v>
      </c>
      <c r="K48" s="74">
        <f t="shared" si="6"/>
        <v>-24759822</v>
      </c>
      <c r="L48" s="74">
        <f t="shared" si="6"/>
        <v>-22909498</v>
      </c>
      <c r="M48" s="73">
        <f t="shared" si="6"/>
        <v>34987702</v>
      </c>
      <c r="N48" s="73">
        <f t="shared" si="6"/>
        <v>-12681618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60768097</v>
      </c>
      <c r="X48" s="74">
        <f t="shared" si="6"/>
        <v>255144558</v>
      </c>
      <c r="Y48" s="74">
        <f t="shared" si="6"/>
        <v>-194376461</v>
      </c>
      <c r="Z48" s="75">
        <f>+IF(X48&lt;&gt;0,+(Y48/X48)*100,0)</f>
        <v>-76.182875513261</v>
      </c>
      <c r="AA48" s="76">
        <f>SUM(AA46:AA47)</f>
        <v>349788597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11453397294</v>
      </c>
      <c r="D5" s="6">
        <v>0</v>
      </c>
      <c r="E5" s="7">
        <v>11627374493</v>
      </c>
      <c r="F5" s="8">
        <v>11627374493</v>
      </c>
      <c r="G5" s="8">
        <v>1325915772</v>
      </c>
      <c r="H5" s="8">
        <v>1130023044</v>
      </c>
      <c r="I5" s="8">
        <v>766182170</v>
      </c>
      <c r="J5" s="8">
        <v>3222120986</v>
      </c>
      <c r="K5" s="8">
        <v>932296411</v>
      </c>
      <c r="L5" s="8">
        <v>1132650744</v>
      </c>
      <c r="M5" s="8">
        <v>985946506</v>
      </c>
      <c r="N5" s="8">
        <v>3050893661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6273014647</v>
      </c>
      <c r="X5" s="8">
        <v>5512877016</v>
      </c>
      <c r="Y5" s="8">
        <v>760137631</v>
      </c>
      <c r="Z5" s="2">
        <v>13.79</v>
      </c>
      <c r="AA5" s="6">
        <v>11627374493</v>
      </c>
    </row>
    <row r="6" spans="1:27" ht="13.5">
      <c r="A6" s="23" t="s">
        <v>33</v>
      </c>
      <c r="B6" s="24"/>
      <c r="C6" s="6">
        <v>248628204</v>
      </c>
      <c r="D6" s="6">
        <v>0</v>
      </c>
      <c r="E6" s="7">
        <v>23430892</v>
      </c>
      <c r="F6" s="8">
        <v>23430892</v>
      </c>
      <c r="G6" s="8">
        <v>9150317</v>
      </c>
      <c r="H6" s="8">
        <v>3928620</v>
      </c>
      <c r="I6" s="8">
        <v>4140771</v>
      </c>
      <c r="J6" s="8">
        <v>17219708</v>
      </c>
      <c r="K6" s="8">
        <v>4591575</v>
      </c>
      <c r="L6" s="8">
        <v>2309533</v>
      </c>
      <c r="M6" s="8">
        <v>2523722</v>
      </c>
      <c r="N6" s="8">
        <v>9424830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26644538</v>
      </c>
      <c r="X6" s="8"/>
      <c r="Y6" s="8">
        <v>26644538</v>
      </c>
      <c r="Z6" s="2">
        <v>0</v>
      </c>
      <c r="AA6" s="6">
        <v>23430892</v>
      </c>
    </row>
    <row r="7" spans="1:27" ht="13.5">
      <c r="A7" s="25" t="s">
        <v>34</v>
      </c>
      <c r="B7" s="24"/>
      <c r="C7" s="6">
        <v>17850913011</v>
      </c>
      <c r="D7" s="6">
        <v>0</v>
      </c>
      <c r="E7" s="7">
        <v>20001213089</v>
      </c>
      <c r="F7" s="8">
        <v>20001213089</v>
      </c>
      <c r="G7" s="8">
        <v>1635894925</v>
      </c>
      <c r="H7" s="8">
        <v>1848177265</v>
      </c>
      <c r="I7" s="8">
        <v>1094434595</v>
      </c>
      <c r="J7" s="8">
        <v>4578506785</v>
      </c>
      <c r="K7" s="8">
        <v>1969849051</v>
      </c>
      <c r="L7" s="8">
        <v>1562399709</v>
      </c>
      <c r="M7" s="8">
        <v>1111173758</v>
      </c>
      <c r="N7" s="8">
        <v>4643422518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9221929303</v>
      </c>
      <c r="X7" s="8">
        <v>9116350710</v>
      </c>
      <c r="Y7" s="8">
        <v>105578593</v>
      </c>
      <c r="Z7" s="2">
        <v>1.16</v>
      </c>
      <c r="AA7" s="6">
        <v>20001213089</v>
      </c>
    </row>
    <row r="8" spans="1:27" ht="13.5">
      <c r="A8" s="25" t="s">
        <v>35</v>
      </c>
      <c r="B8" s="24"/>
      <c r="C8" s="6">
        <v>5279134842</v>
      </c>
      <c r="D8" s="6">
        <v>0</v>
      </c>
      <c r="E8" s="7">
        <v>6746721753</v>
      </c>
      <c r="F8" s="8">
        <v>6746721753</v>
      </c>
      <c r="G8" s="8">
        <v>555305155</v>
      </c>
      <c r="H8" s="8">
        <v>426547409</v>
      </c>
      <c r="I8" s="8">
        <v>649339765</v>
      </c>
      <c r="J8" s="8">
        <v>1631192329</v>
      </c>
      <c r="K8" s="8">
        <v>723504597</v>
      </c>
      <c r="L8" s="8">
        <v>646066600</v>
      </c>
      <c r="M8" s="8">
        <v>594820559</v>
      </c>
      <c r="N8" s="8">
        <v>1964391756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3595584085</v>
      </c>
      <c r="X8" s="8">
        <v>2927644471</v>
      </c>
      <c r="Y8" s="8">
        <v>667939614</v>
      </c>
      <c r="Z8" s="2">
        <v>22.81</v>
      </c>
      <c r="AA8" s="6">
        <v>6746721753</v>
      </c>
    </row>
    <row r="9" spans="1:27" ht="13.5">
      <c r="A9" s="25" t="s">
        <v>36</v>
      </c>
      <c r="B9" s="24"/>
      <c r="C9" s="6">
        <v>1502895837</v>
      </c>
      <c r="D9" s="6">
        <v>0</v>
      </c>
      <c r="E9" s="7">
        <v>1684326390</v>
      </c>
      <c r="F9" s="8">
        <v>1684326390</v>
      </c>
      <c r="G9" s="8">
        <v>134442695</v>
      </c>
      <c r="H9" s="8">
        <v>114615873</v>
      </c>
      <c r="I9" s="8">
        <v>97368399</v>
      </c>
      <c r="J9" s="8">
        <v>346426967</v>
      </c>
      <c r="K9" s="8">
        <v>211132773</v>
      </c>
      <c r="L9" s="8">
        <v>165104691</v>
      </c>
      <c r="M9" s="8">
        <v>175566326</v>
      </c>
      <c r="N9" s="8">
        <v>551803790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898230757</v>
      </c>
      <c r="X9" s="8">
        <v>777960655</v>
      </c>
      <c r="Y9" s="8">
        <v>120270102</v>
      </c>
      <c r="Z9" s="2">
        <v>15.46</v>
      </c>
      <c r="AA9" s="6">
        <v>1684326390</v>
      </c>
    </row>
    <row r="10" spans="1:27" ht="13.5">
      <c r="A10" s="25" t="s">
        <v>37</v>
      </c>
      <c r="B10" s="24"/>
      <c r="C10" s="6">
        <v>1124928916</v>
      </c>
      <c r="D10" s="6">
        <v>0</v>
      </c>
      <c r="E10" s="7">
        <v>1315993661</v>
      </c>
      <c r="F10" s="26">
        <v>1315993661</v>
      </c>
      <c r="G10" s="26">
        <v>102513655</v>
      </c>
      <c r="H10" s="26">
        <v>111181840</v>
      </c>
      <c r="I10" s="26">
        <v>119040767</v>
      </c>
      <c r="J10" s="26">
        <v>332736262</v>
      </c>
      <c r="K10" s="26">
        <v>113077953</v>
      </c>
      <c r="L10" s="26">
        <v>110400090</v>
      </c>
      <c r="M10" s="26">
        <v>113559817</v>
      </c>
      <c r="N10" s="26">
        <v>337037860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669774122</v>
      </c>
      <c r="X10" s="26">
        <v>597063876</v>
      </c>
      <c r="Y10" s="26">
        <v>72710246</v>
      </c>
      <c r="Z10" s="27">
        <v>12.18</v>
      </c>
      <c r="AA10" s="28">
        <v>1315993661</v>
      </c>
    </row>
    <row r="11" spans="1:27" ht="13.5">
      <c r="A11" s="25" t="s">
        <v>38</v>
      </c>
      <c r="B11" s="29"/>
      <c r="C11" s="6">
        <v>582446512</v>
      </c>
      <c r="D11" s="6">
        <v>0</v>
      </c>
      <c r="E11" s="7">
        <v>4426604</v>
      </c>
      <c r="F11" s="8">
        <v>4426604</v>
      </c>
      <c r="G11" s="8">
        <v>22883577</v>
      </c>
      <c r="H11" s="8">
        <v>11408276</v>
      </c>
      <c r="I11" s="8">
        <v>8741326</v>
      </c>
      <c r="J11" s="8">
        <v>43033179</v>
      </c>
      <c r="K11" s="8">
        <v>6507022</v>
      </c>
      <c r="L11" s="8">
        <v>9295742</v>
      </c>
      <c r="M11" s="8">
        <v>4869764</v>
      </c>
      <c r="N11" s="8">
        <v>20672528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63705707</v>
      </c>
      <c r="X11" s="8">
        <v>112742904</v>
      </c>
      <c r="Y11" s="8">
        <v>-49037197</v>
      </c>
      <c r="Z11" s="2">
        <v>-43.49</v>
      </c>
      <c r="AA11" s="6">
        <v>4426604</v>
      </c>
    </row>
    <row r="12" spans="1:27" ht="13.5">
      <c r="A12" s="25" t="s">
        <v>39</v>
      </c>
      <c r="B12" s="29"/>
      <c r="C12" s="6">
        <v>845816688</v>
      </c>
      <c r="D12" s="6">
        <v>0</v>
      </c>
      <c r="E12" s="7">
        <v>1048818166</v>
      </c>
      <c r="F12" s="8">
        <v>1048818166</v>
      </c>
      <c r="G12" s="8">
        <v>42356424</v>
      </c>
      <c r="H12" s="8">
        <v>81795466</v>
      </c>
      <c r="I12" s="8">
        <v>115251550</v>
      </c>
      <c r="J12" s="8">
        <v>239403440</v>
      </c>
      <c r="K12" s="8">
        <v>90455238</v>
      </c>
      <c r="L12" s="8">
        <v>82992874</v>
      </c>
      <c r="M12" s="8">
        <v>79354534</v>
      </c>
      <c r="N12" s="8">
        <v>252802646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492206086</v>
      </c>
      <c r="X12" s="8">
        <v>362507178</v>
      </c>
      <c r="Y12" s="8">
        <v>129698908</v>
      </c>
      <c r="Z12" s="2">
        <v>35.78</v>
      </c>
      <c r="AA12" s="6">
        <v>1048818166</v>
      </c>
    </row>
    <row r="13" spans="1:27" ht="13.5">
      <c r="A13" s="23" t="s">
        <v>40</v>
      </c>
      <c r="B13" s="29"/>
      <c r="C13" s="6">
        <v>1060678068</v>
      </c>
      <c r="D13" s="6">
        <v>0</v>
      </c>
      <c r="E13" s="7">
        <v>848532048</v>
      </c>
      <c r="F13" s="8">
        <v>848532048</v>
      </c>
      <c r="G13" s="8">
        <v>91789262</v>
      </c>
      <c r="H13" s="8">
        <v>80311191</v>
      </c>
      <c r="I13" s="8">
        <v>37198037</v>
      </c>
      <c r="J13" s="8">
        <v>209298490</v>
      </c>
      <c r="K13" s="8">
        <v>95123407</v>
      </c>
      <c r="L13" s="8">
        <v>77893744</v>
      </c>
      <c r="M13" s="8">
        <v>88490575</v>
      </c>
      <c r="N13" s="8">
        <v>261507726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470806216</v>
      </c>
      <c r="X13" s="8">
        <v>423347909</v>
      </c>
      <c r="Y13" s="8">
        <v>47458307</v>
      </c>
      <c r="Z13" s="2">
        <v>11.21</v>
      </c>
      <c r="AA13" s="6">
        <v>848532048</v>
      </c>
    </row>
    <row r="14" spans="1:27" ht="13.5">
      <c r="A14" s="23" t="s">
        <v>41</v>
      </c>
      <c r="B14" s="29"/>
      <c r="C14" s="6">
        <v>690713280</v>
      </c>
      <c r="D14" s="6">
        <v>0</v>
      </c>
      <c r="E14" s="7">
        <v>691182493</v>
      </c>
      <c r="F14" s="8">
        <v>691182493</v>
      </c>
      <c r="G14" s="8">
        <v>608649293</v>
      </c>
      <c r="H14" s="8">
        <v>88826156</v>
      </c>
      <c r="I14" s="8">
        <v>89339371</v>
      </c>
      <c r="J14" s="8">
        <v>786814820</v>
      </c>
      <c r="K14" s="8">
        <v>66123753</v>
      </c>
      <c r="L14" s="8">
        <v>105702759</v>
      </c>
      <c r="M14" s="8">
        <v>95669858</v>
      </c>
      <c r="N14" s="8">
        <v>267496370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1054311190</v>
      </c>
      <c r="X14" s="8">
        <v>244104026</v>
      </c>
      <c r="Y14" s="8">
        <v>810207164</v>
      </c>
      <c r="Z14" s="2">
        <v>331.91</v>
      </c>
      <c r="AA14" s="6">
        <v>691182493</v>
      </c>
    </row>
    <row r="15" spans="1:27" ht="13.5">
      <c r="A15" s="23" t="s">
        <v>42</v>
      </c>
      <c r="B15" s="29"/>
      <c r="C15" s="6">
        <v>30067834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49126</v>
      </c>
      <c r="M15" s="8">
        <v>0</v>
      </c>
      <c r="N15" s="8">
        <v>49126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49126</v>
      </c>
      <c r="X15" s="8">
        <v>30</v>
      </c>
      <c r="Y15" s="8">
        <v>49096</v>
      </c>
      <c r="Z15" s="2">
        <v>163653.33</v>
      </c>
      <c r="AA15" s="6">
        <v>0</v>
      </c>
    </row>
    <row r="16" spans="1:27" ht="13.5">
      <c r="A16" s="23" t="s">
        <v>43</v>
      </c>
      <c r="B16" s="29"/>
      <c r="C16" s="6">
        <v>640668113</v>
      </c>
      <c r="D16" s="6">
        <v>0</v>
      </c>
      <c r="E16" s="7">
        <v>448130527</v>
      </c>
      <c r="F16" s="8">
        <v>448130527</v>
      </c>
      <c r="G16" s="8">
        <v>-55791473</v>
      </c>
      <c r="H16" s="8">
        <v>38748359</v>
      </c>
      <c r="I16" s="8">
        <v>-16974117</v>
      </c>
      <c r="J16" s="8">
        <v>-34017231</v>
      </c>
      <c r="K16" s="8">
        <v>-19433089</v>
      </c>
      <c r="L16" s="8">
        <v>-16530765</v>
      </c>
      <c r="M16" s="8">
        <v>-9661617</v>
      </c>
      <c r="N16" s="8">
        <v>-45625471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-79642702</v>
      </c>
      <c r="X16" s="8">
        <v>222229480</v>
      </c>
      <c r="Y16" s="8">
        <v>-301872182</v>
      </c>
      <c r="Z16" s="2">
        <v>-135.84</v>
      </c>
      <c r="AA16" s="6">
        <v>448130527</v>
      </c>
    </row>
    <row r="17" spans="1:27" ht="13.5">
      <c r="A17" s="23" t="s">
        <v>44</v>
      </c>
      <c r="B17" s="29"/>
      <c r="C17" s="6">
        <v>121059940</v>
      </c>
      <c r="D17" s="6">
        <v>0</v>
      </c>
      <c r="E17" s="7">
        <v>128801178</v>
      </c>
      <c r="F17" s="8">
        <v>128801178</v>
      </c>
      <c r="G17" s="8">
        <v>9906133</v>
      </c>
      <c r="H17" s="8">
        <v>7402809</v>
      </c>
      <c r="I17" s="8">
        <v>8906365</v>
      </c>
      <c r="J17" s="8">
        <v>26215307</v>
      </c>
      <c r="K17" s="8">
        <v>14695500</v>
      </c>
      <c r="L17" s="8">
        <v>8466222</v>
      </c>
      <c r="M17" s="8">
        <v>37211583</v>
      </c>
      <c r="N17" s="8">
        <v>60373305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86588612</v>
      </c>
      <c r="X17" s="8">
        <v>58332931</v>
      </c>
      <c r="Y17" s="8">
        <v>28255681</v>
      </c>
      <c r="Z17" s="2">
        <v>48.44</v>
      </c>
      <c r="AA17" s="6">
        <v>128801178</v>
      </c>
    </row>
    <row r="18" spans="1:27" ht="13.5">
      <c r="A18" s="25" t="s">
        <v>45</v>
      </c>
      <c r="B18" s="24"/>
      <c r="C18" s="6">
        <v>49632283</v>
      </c>
      <c r="D18" s="6">
        <v>0</v>
      </c>
      <c r="E18" s="7">
        <v>57106307</v>
      </c>
      <c r="F18" s="8">
        <v>57106307</v>
      </c>
      <c r="G18" s="8">
        <v>3951109</v>
      </c>
      <c r="H18" s="8">
        <v>6958611</v>
      </c>
      <c r="I18" s="8">
        <v>3886262</v>
      </c>
      <c r="J18" s="8">
        <v>14795982</v>
      </c>
      <c r="K18" s="8">
        <v>1466183</v>
      </c>
      <c r="L18" s="8">
        <v>10541850</v>
      </c>
      <c r="M18" s="8">
        <v>4768731</v>
      </c>
      <c r="N18" s="8">
        <v>16776764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31572746</v>
      </c>
      <c r="X18" s="8">
        <v>26538019</v>
      </c>
      <c r="Y18" s="8">
        <v>5034727</v>
      </c>
      <c r="Z18" s="2">
        <v>18.97</v>
      </c>
      <c r="AA18" s="6">
        <v>57106307</v>
      </c>
    </row>
    <row r="19" spans="1:27" ht="13.5">
      <c r="A19" s="23" t="s">
        <v>46</v>
      </c>
      <c r="B19" s="29"/>
      <c r="C19" s="6">
        <v>15237770019</v>
      </c>
      <c r="D19" s="6">
        <v>0</v>
      </c>
      <c r="E19" s="7">
        <v>16077909189</v>
      </c>
      <c r="F19" s="8">
        <v>16077909189</v>
      </c>
      <c r="G19" s="8">
        <v>4903445670</v>
      </c>
      <c r="H19" s="8">
        <v>1009810604</v>
      </c>
      <c r="I19" s="8">
        <v>113984223</v>
      </c>
      <c r="J19" s="8">
        <v>6027240497</v>
      </c>
      <c r="K19" s="8">
        <v>261275985</v>
      </c>
      <c r="L19" s="8">
        <v>111057222</v>
      </c>
      <c r="M19" s="8">
        <v>4680153535</v>
      </c>
      <c r="N19" s="8">
        <v>5052486742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11079727239</v>
      </c>
      <c r="X19" s="8">
        <v>9410403501</v>
      </c>
      <c r="Y19" s="8">
        <v>1669323738</v>
      </c>
      <c r="Z19" s="2">
        <v>17.74</v>
      </c>
      <c r="AA19" s="6">
        <v>16077909189</v>
      </c>
    </row>
    <row r="20" spans="1:27" ht="13.5">
      <c r="A20" s="23" t="s">
        <v>47</v>
      </c>
      <c r="B20" s="29"/>
      <c r="C20" s="6">
        <v>1154374268</v>
      </c>
      <c r="D20" s="6">
        <v>0</v>
      </c>
      <c r="E20" s="7">
        <v>1433036299</v>
      </c>
      <c r="F20" s="26">
        <v>1433036299</v>
      </c>
      <c r="G20" s="26">
        <v>137154774</v>
      </c>
      <c r="H20" s="26">
        <v>40454974</v>
      </c>
      <c r="I20" s="26">
        <v>89328775</v>
      </c>
      <c r="J20" s="26">
        <v>266938523</v>
      </c>
      <c r="K20" s="26">
        <v>102837215</v>
      </c>
      <c r="L20" s="26">
        <v>80798212</v>
      </c>
      <c r="M20" s="26">
        <v>145520844</v>
      </c>
      <c r="N20" s="26">
        <v>329156271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596094794</v>
      </c>
      <c r="X20" s="26">
        <v>468687759</v>
      </c>
      <c r="Y20" s="26">
        <v>127407035</v>
      </c>
      <c r="Z20" s="27">
        <v>27.18</v>
      </c>
      <c r="AA20" s="28">
        <v>1433036299</v>
      </c>
    </row>
    <row r="21" spans="1:27" ht="13.5">
      <c r="A21" s="23" t="s">
        <v>48</v>
      </c>
      <c r="B21" s="29"/>
      <c r="C21" s="6">
        <v>172417651</v>
      </c>
      <c r="D21" s="6">
        <v>0</v>
      </c>
      <c r="E21" s="7">
        <v>35516292</v>
      </c>
      <c r="F21" s="8">
        <v>35516292</v>
      </c>
      <c r="G21" s="8">
        <v>1213217</v>
      </c>
      <c r="H21" s="8">
        <v>1018968</v>
      </c>
      <c r="I21" s="30">
        <v>64353</v>
      </c>
      <c r="J21" s="8">
        <v>2296538</v>
      </c>
      <c r="K21" s="8">
        <v>5465641</v>
      </c>
      <c r="L21" s="8">
        <v>307173</v>
      </c>
      <c r="M21" s="8">
        <v>-3497551</v>
      </c>
      <c r="N21" s="8">
        <v>2275263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4571801</v>
      </c>
      <c r="X21" s="8">
        <v>6912605</v>
      </c>
      <c r="Y21" s="8">
        <v>-2340804</v>
      </c>
      <c r="Z21" s="2">
        <v>-33.86</v>
      </c>
      <c r="AA21" s="6">
        <v>35516292</v>
      </c>
    </row>
    <row r="22" spans="1:27" ht="24.75" customHeight="1">
      <c r="A22" s="31" t="s">
        <v>49</v>
      </c>
      <c r="B22" s="32"/>
      <c r="C22" s="33">
        <f aca="true" t="shared" si="0" ref="C22:Y22">SUM(C5:C21)</f>
        <v>58045542760</v>
      </c>
      <c r="D22" s="33">
        <f>SUM(D5:D21)</f>
        <v>0</v>
      </c>
      <c r="E22" s="34">
        <f t="shared" si="0"/>
        <v>62172519381</v>
      </c>
      <c r="F22" s="35">
        <f t="shared" si="0"/>
        <v>62172519381</v>
      </c>
      <c r="G22" s="35">
        <f t="shared" si="0"/>
        <v>9528780505</v>
      </c>
      <c r="H22" s="35">
        <f t="shared" si="0"/>
        <v>5001209465</v>
      </c>
      <c r="I22" s="35">
        <f t="shared" si="0"/>
        <v>3180232612</v>
      </c>
      <c r="J22" s="35">
        <f t="shared" si="0"/>
        <v>17710222582</v>
      </c>
      <c r="K22" s="35">
        <f t="shared" si="0"/>
        <v>4578969215</v>
      </c>
      <c r="L22" s="35">
        <f t="shared" si="0"/>
        <v>4089505526</v>
      </c>
      <c r="M22" s="35">
        <f t="shared" si="0"/>
        <v>8106470944</v>
      </c>
      <c r="N22" s="35">
        <f t="shared" si="0"/>
        <v>16774945685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34485168267</v>
      </c>
      <c r="X22" s="35">
        <f t="shared" si="0"/>
        <v>30267703070</v>
      </c>
      <c r="Y22" s="35">
        <f t="shared" si="0"/>
        <v>4217465197</v>
      </c>
      <c r="Z22" s="36">
        <f>+IF(X22&lt;&gt;0,+(Y22/X22)*100,0)</f>
        <v>13.933879248274256</v>
      </c>
      <c r="AA22" s="33">
        <f>SUM(AA5:AA21)</f>
        <v>62172519381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17802210956</v>
      </c>
      <c r="D25" s="6">
        <v>0</v>
      </c>
      <c r="E25" s="7">
        <v>19121423462</v>
      </c>
      <c r="F25" s="8">
        <v>19121423462</v>
      </c>
      <c r="G25" s="8">
        <v>1286545902</v>
      </c>
      <c r="H25" s="8">
        <v>1414186225</v>
      </c>
      <c r="I25" s="8">
        <v>1535112082</v>
      </c>
      <c r="J25" s="8">
        <v>4235844209</v>
      </c>
      <c r="K25" s="8">
        <v>1598783134</v>
      </c>
      <c r="L25" s="8">
        <v>1918369735</v>
      </c>
      <c r="M25" s="8">
        <v>1596402438</v>
      </c>
      <c r="N25" s="8">
        <v>5113555307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9349399516</v>
      </c>
      <c r="X25" s="8">
        <v>8386817368</v>
      </c>
      <c r="Y25" s="8">
        <v>962582148</v>
      </c>
      <c r="Z25" s="2">
        <v>11.48</v>
      </c>
      <c r="AA25" s="6">
        <v>19121423462</v>
      </c>
    </row>
    <row r="26" spans="1:27" ht="13.5">
      <c r="A26" s="25" t="s">
        <v>52</v>
      </c>
      <c r="B26" s="24"/>
      <c r="C26" s="6">
        <v>744057413</v>
      </c>
      <c r="D26" s="6">
        <v>0</v>
      </c>
      <c r="E26" s="7">
        <v>804119202</v>
      </c>
      <c r="F26" s="8">
        <v>804119202</v>
      </c>
      <c r="G26" s="8">
        <v>54226010</v>
      </c>
      <c r="H26" s="8">
        <v>62645699</v>
      </c>
      <c r="I26" s="8">
        <v>62217808</v>
      </c>
      <c r="J26" s="8">
        <v>179089517</v>
      </c>
      <c r="K26" s="8">
        <v>61406146</v>
      </c>
      <c r="L26" s="8">
        <v>62824506</v>
      </c>
      <c r="M26" s="8">
        <v>69337871</v>
      </c>
      <c r="N26" s="8">
        <v>193568523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372658040</v>
      </c>
      <c r="X26" s="8">
        <v>363613816</v>
      </c>
      <c r="Y26" s="8">
        <v>9044224</v>
      </c>
      <c r="Z26" s="2">
        <v>2.49</v>
      </c>
      <c r="AA26" s="6">
        <v>804119202</v>
      </c>
    </row>
    <row r="27" spans="1:27" ht="13.5">
      <c r="A27" s="25" t="s">
        <v>53</v>
      </c>
      <c r="B27" s="24"/>
      <c r="C27" s="6">
        <v>3387532577</v>
      </c>
      <c r="D27" s="6">
        <v>0</v>
      </c>
      <c r="E27" s="7">
        <v>1927463764</v>
      </c>
      <c r="F27" s="8">
        <v>1927463764</v>
      </c>
      <c r="G27" s="8">
        <v>23145478</v>
      </c>
      <c r="H27" s="8">
        <v>26084805</v>
      </c>
      <c r="I27" s="8">
        <v>25830515</v>
      </c>
      <c r="J27" s="8">
        <v>75060798</v>
      </c>
      <c r="K27" s="8">
        <v>29177684</v>
      </c>
      <c r="L27" s="8">
        <v>41610650</v>
      </c>
      <c r="M27" s="8">
        <v>141026540</v>
      </c>
      <c r="N27" s="8">
        <v>211814874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286875672</v>
      </c>
      <c r="X27" s="8">
        <v>807815818</v>
      </c>
      <c r="Y27" s="8">
        <v>-520940146</v>
      </c>
      <c r="Z27" s="2">
        <v>-64.49</v>
      </c>
      <c r="AA27" s="6">
        <v>1927463764</v>
      </c>
    </row>
    <row r="28" spans="1:27" ht="13.5">
      <c r="A28" s="25" t="s">
        <v>54</v>
      </c>
      <c r="B28" s="24"/>
      <c r="C28" s="6">
        <v>5553974248</v>
      </c>
      <c r="D28" s="6">
        <v>0</v>
      </c>
      <c r="E28" s="7">
        <v>5701305446</v>
      </c>
      <c r="F28" s="8">
        <v>5701305446</v>
      </c>
      <c r="G28" s="8">
        <v>339237882</v>
      </c>
      <c r="H28" s="8">
        <v>345227262</v>
      </c>
      <c r="I28" s="8">
        <v>371630649</v>
      </c>
      <c r="J28" s="8">
        <v>1056095793</v>
      </c>
      <c r="K28" s="8">
        <v>411700437</v>
      </c>
      <c r="L28" s="8">
        <v>353523519</v>
      </c>
      <c r="M28" s="8">
        <v>469011357</v>
      </c>
      <c r="N28" s="8">
        <v>1234235313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2290331106</v>
      </c>
      <c r="X28" s="8">
        <v>2461798407</v>
      </c>
      <c r="Y28" s="8">
        <v>-171467301</v>
      </c>
      <c r="Z28" s="2">
        <v>-6.97</v>
      </c>
      <c r="AA28" s="6">
        <v>5701305446</v>
      </c>
    </row>
    <row r="29" spans="1:27" ht="13.5">
      <c r="A29" s="25" t="s">
        <v>55</v>
      </c>
      <c r="B29" s="24"/>
      <c r="C29" s="6">
        <v>1186938614</v>
      </c>
      <c r="D29" s="6">
        <v>0</v>
      </c>
      <c r="E29" s="7">
        <v>1141558913</v>
      </c>
      <c r="F29" s="8">
        <v>1141558913</v>
      </c>
      <c r="G29" s="8">
        <v>119942742</v>
      </c>
      <c r="H29" s="8">
        <v>15334523</v>
      </c>
      <c r="I29" s="8">
        <v>-84723239</v>
      </c>
      <c r="J29" s="8">
        <v>50554026</v>
      </c>
      <c r="K29" s="8">
        <v>16798865</v>
      </c>
      <c r="L29" s="8">
        <v>22210378</v>
      </c>
      <c r="M29" s="8">
        <v>403383937</v>
      </c>
      <c r="N29" s="8">
        <v>442393180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492947206</v>
      </c>
      <c r="X29" s="8">
        <v>405598238</v>
      </c>
      <c r="Y29" s="8">
        <v>87348968</v>
      </c>
      <c r="Z29" s="2">
        <v>21.54</v>
      </c>
      <c r="AA29" s="6">
        <v>1141558913</v>
      </c>
    </row>
    <row r="30" spans="1:27" ht="13.5">
      <c r="A30" s="25" t="s">
        <v>56</v>
      </c>
      <c r="B30" s="24"/>
      <c r="C30" s="6">
        <v>16243715050</v>
      </c>
      <c r="D30" s="6">
        <v>0</v>
      </c>
      <c r="E30" s="7">
        <v>17413748715</v>
      </c>
      <c r="F30" s="8">
        <v>17413748715</v>
      </c>
      <c r="G30" s="8">
        <v>1451227820</v>
      </c>
      <c r="H30" s="8">
        <v>2182102719</v>
      </c>
      <c r="I30" s="8">
        <v>586927548</v>
      </c>
      <c r="J30" s="8">
        <v>4220258087</v>
      </c>
      <c r="K30" s="8">
        <v>1961595053</v>
      </c>
      <c r="L30" s="8">
        <v>1455563582</v>
      </c>
      <c r="M30" s="8">
        <v>1257360693</v>
      </c>
      <c r="N30" s="8">
        <v>4674519328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8894777415</v>
      </c>
      <c r="X30" s="8">
        <v>8735013582</v>
      </c>
      <c r="Y30" s="8">
        <v>159763833</v>
      </c>
      <c r="Z30" s="2">
        <v>1.83</v>
      </c>
      <c r="AA30" s="6">
        <v>17413748715</v>
      </c>
    </row>
    <row r="31" spans="1:27" ht="13.5">
      <c r="A31" s="25" t="s">
        <v>57</v>
      </c>
      <c r="B31" s="24"/>
      <c r="C31" s="6">
        <v>1352710922</v>
      </c>
      <c r="D31" s="6">
        <v>0</v>
      </c>
      <c r="E31" s="7">
        <v>1861539510</v>
      </c>
      <c r="F31" s="8">
        <v>1861539510</v>
      </c>
      <c r="G31" s="8">
        <v>101151771</v>
      </c>
      <c r="H31" s="8">
        <v>116514230</v>
      </c>
      <c r="I31" s="8">
        <v>-1980152</v>
      </c>
      <c r="J31" s="8">
        <v>215685849</v>
      </c>
      <c r="K31" s="8">
        <v>322049184</v>
      </c>
      <c r="L31" s="8">
        <v>156046122</v>
      </c>
      <c r="M31" s="8">
        <v>132356601</v>
      </c>
      <c r="N31" s="8">
        <v>610451907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826137756</v>
      </c>
      <c r="X31" s="8">
        <v>510032954</v>
      </c>
      <c r="Y31" s="8">
        <v>316104802</v>
      </c>
      <c r="Z31" s="2">
        <v>61.98</v>
      </c>
      <c r="AA31" s="6">
        <v>1861539510</v>
      </c>
    </row>
    <row r="32" spans="1:27" ht="13.5">
      <c r="A32" s="25" t="s">
        <v>58</v>
      </c>
      <c r="B32" s="24"/>
      <c r="C32" s="6">
        <v>8074198141</v>
      </c>
      <c r="D32" s="6">
        <v>0</v>
      </c>
      <c r="E32" s="7">
        <v>8526990218</v>
      </c>
      <c r="F32" s="8">
        <v>8526990218</v>
      </c>
      <c r="G32" s="8">
        <v>453534672</v>
      </c>
      <c r="H32" s="8">
        <v>679568399</v>
      </c>
      <c r="I32" s="8">
        <v>471546152</v>
      </c>
      <c r="J32" s="8">
        <v>1604649223</v>
      </c>
      <c r="K32" s="8">
        <v>1032069894</v>
      </c>
      <c r="L32" s="8">
        <v>620710745</v>
      </c>
      <c r="M32" s="8">
        <v>841169999</v>
      </c>
      <c r="N32" s="8">
        <v>2493950638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4098599861</v>
      </c>
      <c r="X32" s="8">
        <v>3577816339</v>
      </c>
      <c r="Y32" s="8">
        <v>520783522</v>
      </c>
      <c r="Z32" s="2">
        <v>14.56</v>
      </c>
      <c r="AA32" s="6">
        <v>8526990218</v>
      </c>
    </row>
    <row r="33" spans="1:27" ht="13.5">
      <c r="A33" s="25" t="s">
        <v>59</v>
      </c>
      <c r="B33" s="24"/>
      <c r="C33" s="6">
        <v>603420875</v>
      </c>
      <c r="D33" s="6">
        <v>0</v>
      </c>
      <c r="E33" s="7">
        <v>784440896</v>
      </c>
      <c r="F33" s="8">
        <v>784440896</v>
      </c>
      <c r="G33" s="8">
        <v>28004378</v>
      </c>
      <c r="H33" s="8">
        <v>52105358</v>
      </c>
      <c r="I33" s="8">
        <v>49326665</v>
      </c>
      <c r="J33" s="8">
        <v>129436401</v>
      </c>
      <c r="K33" s="8">
        <v>53416022</v>
      </c>
      <c r="L33" s="8">
        <v>54742783</v>
      </c>
      <c r="M33" s="8">
        <v>45139882</v>
      </c>
      <c r="N33" s="8">
        <v>153298687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282735088</v>
      </c>
      <c r="X33" s="8">
        <v>401915785</v>
      </c>
      <c r="Y33" s="8">
        <v>-119180697</v>
      </c>
      <c r="Z33" s="2">
        <v>-29.65</v>
      </c>
      <c r="AA33" s="6">
        <v>784440896</v>
      </c>
    </row>
    <row r="34" spans="1:27" ht="13.5">
      <c r="A34" s="25" t="s">
        <v>60</v>
      </c>
      <c r="B34" s="24"/>
      <c r="C34" s="6">
        <v>5513729325</v>
      </c>
      <c r="D34" s="6">
        <v>0</v>
      </c>
      <c r="E34" s="7">
        <v>5980209767</v>
      </c>
      <c r="F34" s="8">
        <v>5980209767</v>
      </c>
      <c r="G34" s="8">
        <v>326376592</v>
      </c>
      <c r="H34" s="8">
        <v>404524751</v>
      </c>
      <c r="I34" s="8">
        <v>233258455</v>
      </c>
      <c r="J34" s="8">
        <v>964159798</v>
      </c>
      <c r="K34" s="8">
        <v>560111137</v>
      </c>
      <c r="L34" s="8">
        <v>489522904</v>
      </c>
      <c r="M34" s="8">
        <v>462390250</v>
      </c>
      <c r="N34" s="8">
        <v>1512024291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2476184089</v>
      </c>
      <c r="X34" s="8">
        <v>2554332719</v>
      </c>
      <c r="Y34" s="8">
        <v>-78148630</v>
      </c>
      <c r="Z34" s="2">
        <v>-3.06</v>
      </c>
      <c r="AA34" s="6">
        <v>5980209767</v>
      </c>
    </row>
    <row r="35" spans="1:27" ht="13.5">
      <c r="A35" s="23" t="s">
        <v>61</v>
      </c>
      <c r="B35" s="29"/>
      <c r="C35" s="6">
        <v>100524055</v>
      </c>
      <c r="D35" s="6">
        <v>0</v>
      </c>
      <c r="E35" s="7">
        <v>939150</v>
      </c>
      <c r="F35" s="8">
        <v>939150</v>
      </c>
      <c r="G35" s="8">
        <v>63776</v>
      </c>
      <c r="H35" s="8">
        <v>573800</v>
      </c>
      <c r="I35" s="8">
        <v>1019640</v>
      </c>
      <c r="J35" s="8">
        <v>1657216</v>
      </c>
      <c r="K35" s="8">
        <v>469988</v>
      </c>
      <c r="L35" s="8">
        <v>854146</v>
      </c>
      <c r="M35" s="8">
        <v>673854</v>
      </c>
      <c r="N35" s="8">
        <v>1997988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3655204</v>
      </c>
      <c r="X35" s="8">
        <v>127915</v>
      </c>
      <c r="Y35" s="8">
        <v>3527289</v>
      </c>
      <c r="Z35" s="2">
        <v>2757.53</v>
      </c>
      <c r="AA35" s="6">
        <v>939150</v>
      </c>
    </row>
    <row r="36" spans="1:27" ht="12.75">
      <c r="A36" s="40" t="s">
        <v>62</v>
      </c>
      <c r="B36" s="32"/>
      <c r="C36" s="33">
        <f aca="true" t="shared" si="1" ref="C36:Y36">SUM(C25:C35)</f>
        <v>60563012176</v>
      </c>
      <c r="D36" s="33">
        <f>SUM(D25:D35)</f>
        <v>0</v>
      </c>
      <c r="E36" s="34">
        <f t="shared" si="1"/>
        <v>63263739043</v>
      </c>
      <c r="F36" s="35">
        <f t="shared" si="1"/>
        <v>63263739043</v>
      </c>
      <c r="G36" s="35">
        <f t="shared" si="1"/>
        <v>4183457023</v>
      </c>
      <c r="H36" s="35">
        <f t="shared" si="1"/>
        <v>5298867771</v>
      </c>
      <c r="I36" s="35">
        <f t="shared" si="1"/>
        <v>3250166123</v>
      </c>
      <c r="J36" s="35">
        <f t="shared" si="1"/>
        <v>12732490917</v>
      </c>
      <c r="K36" s="35">
        <f t="shared" si="1"/>
        <v>6047577544</v>
      </c>
      <c r="L36" s="35">
        <f t="shared" si="1"/>
        <v>5175979070</v>
      </c>
      <c r="M36" s="35">
        <f t="shared" si="1"/>
        <v>5418253422</v>
      </c>
      <c r="N36" s="35">
        <f t="shared" si="1"/>
        <v>16641810036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29374300953</v>
      </c>
      <c r="X36" s="35">
        <f t="shared" si="1"/>
        <v>28204882941</v>
      </c>
      <c r="Y36" s="35">
        <f t="shared" si="1"/>
        <v>1169418012</v>
      </c>
      <c r="Z36" s="36">
        <f>+IF(X36&lt;&gt;0,+(Y36/X36)*100,0)</f>
        <v>4.146154460014002</v>
      </c>
      <c r="AA36" s="33">
        <f>SUM(AA25:AA35)</f>
        <v>63263739043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-2517469416</v>
      </c>
      <c r="D38" s="46">
        <f>+D22-D36</f>
        <v>0</v>
      </c>
      <c r="E38" s="47">
        <f t="shared" si="2"/>
        <v>-1091219662</v>
      </c>
      <c r="F38" s="48">
        <f t="shared" si="2"/>
        <v>-1091219662</v>
      </c>
      <c r="G38" s="48">
        <f t="shared" si="2"/>
        <v>5345323482</v>
      </c>
      <c r="H38" s="48">
        <f t="shared" si="2"/>
        <v>-297658306</v>
      </c>
      <c r="I38" s="48">
        <f t="shared" si="2"/>
        <v>-69933511</v>
      </c>
      <c r="J38" s="48">
        <f t="shared" si="2"/>
        <v>4977731665</v>
      </c>
      <c r="K38" s="48">
        <f t="shared" si="2"/>
        <v>-1468608329</v>
      </c>
      <c r="L38" s="48">
        <f t="shared" si="2"/>
        <v>-1086473544</v>
      </c>
      <c r="M38" s="48">
        <f t="shared" si="2"/>
        <v>2688217522</v>
      </c>
      <c r="N38" s="48">
        <f t="shared" si="2"/>
        <v>133135649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5110867314</v>
      </c>
      <c r="X38" s="48">
        <f>IF(F22=F36,0,X22-X36)</f>
        <v>2062820129</v>
      </c>
      <c r="Y38" s="48">
        <f t="shared" si="2"/>
        <v>3048047185</v>
      </c>
      <c r="Z38" s="49">
        <f>+IF(X38&lt;&gt;0,+(Y38/X38)*100,0)</f>
        <v>147.76117132799223</v>
      </c>
      <c r="AA38" s="46">
        <f>+AA22-AA36</f>
        <v>-1091219662</v>
      </c>
    </row>
    <row r="39" spans="1:27" ht="13.5">
      <c r="A39" s="23" t="s">
        <v>64</v>
      </c>
      <c r="B39" s="29"/>
      <c r="C39" s="6">
        <v>7177738450</v>
      </c>
      <c r="D39" s="6">
        <v>0</v>
      </c>
      <c r="E39" s="7">
        <v>8586580014</v>
      </c>
      <c r="F39" s="8">
        <v>8586580014</v>
      </c>
      <c r="G39" s="8">
        <v>89805759</v>
      </c>
      <c r="H39" s="8">
        <v>227953455</v>
      </c>
      <c r="I39" s="8">
        <v>357411568</v>
      </c>
      <c r="J39" s="8">
        <v>675170782</v>
      </c>
      <c r="K39" s="8">
        <v>430492017</v>
      </c>
      <c r="L39" s="8">
        <v>202654207</v>
      </c>
      <c r="M39" s="8">
        <v>874775054</v>
      </c>
      <c r="N39" s="8">
        <v>1507921278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2183092060</v>
      </c>
      <c r="X39" s="8">
        <v>3925671909</v>
      </c>
      <c r="Y39" s="8">
        <v>-1742579849</v>
      </c>
      <c r="Z39" s="2">
        <v>-44.39</v>
      </c>
      <c r="AA39" s="6">
        <v>8586580014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44981918</v>
      </c>
      <c r="Y40" s="26">
        <v>-44981918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30348000</v>
      </c>
      <c r="F41" s="8">
        <v>30348000</v>
      </c>
      <c r="G41" s="51">
        <v>-82589</v>
      </c>
      <c r="H41" s="51">
        <v>1050035</v>
      </c>
      <c r="I41" s="51">
        <v>1158846</v>
      </c>
      <c r="J41" s="8">
        <v>2126292</v>
      </c>
      <c r="K41" s="51">
        <v>1031870</v>
      </c>
      <c r="L41" s="51">
        <v>-395832</v>
      </c>
      <c r="M41" s="8">
        <v>795136</v>
      </c>
      <c r="N41" s="51">
        <v>1431174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3557466</v>
      </c>
      <c r="X41" s="8">
        <v>26795000</v>
      </c>
      <c r="Y41" s="51">
        <v>-23237534</v>
      </c>
      <c r="Z41" s="52">
        <v>-86.72</v>
      </c>
      <c r="AA41" s="53">
        <v>30348000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4660269034</v>
      </c>
      <c r="D42" s="55">
        <f>SUM(D38:D41)</f>
        <v>0</v>
      </c>
      <c r="E42" s="56">
        <f t="shared" si="3"/>
        <v>7525708352</v>
      </c>
      <c r="F42" s="57">
        <f t="shared" si="3"/>
        <v>7525708352</v>
      </c>
      <c r="G42" s="57">
        <f t="shared" si="3"/>
        <v>5435046652</v>
      </c>
      <c r="H42" s="57">
        <f t="shared" si="3"/>
        <v>-68654816</v>
      </c>
      <c r="I42" s="57">
        <f t="shared" si="3"/>
        <v>288636903</v>
      </c>
      <c r="J42" s="57">
        <f t="shared" si="3"/>
        <v>5655028739</v>
      </c>
      <c r="K42" s="57">
        <f t="shared" si="3"/>
        <v>-1037084442</v>
      </c>
      <c r="L42" s="57">
        <f t="shared" si="3"/>
        <v>-884215169</v>
      </c>
      <c r="M42" s="57">
        <f t="shared" si="3"/>
        <v>3563787712</v>
      </c>
      <c r="N42" s="57">
        <f t="shared" si="3"/>
        <v>1642488101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7297516840</v>
      </c>
      <c r="X42" s="57">
        <f t="shared" si="3"/>
        <v>6060268956</v>
      </c>
      <c r="Y42" s="57">
        <f t="shared" si="3"/>
        <v>1237247884</v>
      </c>
      <c r="Z42" s="58">
        <f>+IF(X42&lt;&gt;0,+(Y42/X42)*100,0)</f>
        <v>20.41572565480046</v>
      </c>
      <c r="AA42" s="55">
        <f>SUM(AA38:AA41)</f>
        <v>7525708352</v>
      </c>
    </row>
    <row r="43" spans="1:27" ht="13.5">
      <c r="A43" s="23" t="s">
        <v>68</v>
      </c>
      <c r="B43" s="29"/>
      <c r="C43" s="50">
        <v>435000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4659834034</v>
      </c>
      <c r="D44" s="63">
        <f>+D42-D43</f>
        <v>0</v>
      </c>
      <c r="E44" s="64">
        <f t="shared" si="4"/>
        <v>7525708352</v>
      </c>
      <c r="F44" s="65">
        <f t="shared" si="4"/>
        <v>7525708352</v>
      </c>
      <c r="G44" s="65">
        <f t="shared" si="4"/>
        <v>5435046652</v>
      </c>
      <c r="H44" s="65">
        <f t="shared" si="4"/>
        <v>-68654816</v>
      </c>
      <c r="I44" s="65">
        <f t="shared" si="4"/>
        <v>288636903</v>
      </c>
      <c r="J44" s="65">
        <f t="shared" si="4"/>
        <v>5655028739</v>
      </c>
      <c r="K44" s="65">
        <f t="shared" si="4"/>
        <v>-1037084442</v>
      </c>
      <c r="L44" s="65">
        <f t="shared" si="4"/>
        <v>-884215169</v>
      </c>
      <c r="M44" s="65">
        <f t="shared" si="4"/>
        <v>3563787712</v>
      </c>
      <c r="N44" s="65">
        <f t="shared" si="4"/>
        <v>1642488101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7297516840</v>
      </c>
      <c r="X44" s="65">
        <f t="shared" si="4"/>
        <v>6060268956</v>
      </c>
      <c r="Y44" s="65">
        <f t="shared" si="4"/>
        <v>1237247884</v>
      </c>
      <c r="Z44" s="66">
        <f>+IF(X44&lt;&gt;0,+(Y44/X44)*100,0)</f>
        <v>20.41572565480046</v>
      </c>
      <c r="AA44" s="63">
        <f>+AA42-AA43</f>
        <v>7525708352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4659834034</v>
      </c>
      <c r="D46" s="55">
        <f>SUM(D44:D45)</f>
        <v>0</v>
      </c>
      <c r="E46" s="56">
        <f t="shared" si="5"/>
        <v>7525708352</v>
      </c>
      <c r="F46" s="57">
        <f t="shared" si="5"/>
        <v>7525708352</v>
      </c>
      <c r="G46" s="57">
        <f t="shared" si="5"/>
        <v>5435046652</v>
      </c>
      <c r="H46" s="57">
        <f t="shared" si="5"/>
        <v>-68654816</v>
      </c>
      <c r="I46" s="57">
        <f t="shared" si="5"/>
        <v>288636903</v>
      </c>
      <c r="J46" s="57">
        <f t="shared" si="5"/>
        <v>5655028739</v>
      </c>
      <c r="K46" s="57">
        <f t="shared" si="5"/>
        <v>-1037084442</v>
      </c>
      <c r="L46" s="57">
        <f t="shared" si="5"/>
        <v>-884215169</v>
      </c>
      <c r="M46" s="57">
        <f t="shared" si="5"/>
        <v>3563787712</v>
      </c>
      <c r="N46" s="57">
        <f t="shared" si="5"/>
        <v>1642488101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7297516840</v>
      </c>
      <c r="X46" s="57">
        <f t="shared" si="5"/>
        <v>6060268956</v>
      </c>
      <c r="Y46" s="57">
        <f t="shared" si="5"/>
        <v>1237247884</v>
      </c>
      <c r="Z46" s="58">
        <f>+IF(X46&lt;&gt;0,+(Y46/X46)*100,0)</f>
        <v>20.41572565480046</v>
      </c>
      <c r="AA46" s="55">
        <f>SUM(AA44:AA45)</f>
        <v>7525708352</v>
      </c>
    </row>
    <row r="47" spans="1:27" ht="13.5">
      <c r="A47" s="68" t="s">
        <v>72</v>
      </c>
      <c r="B47" s="29"/>
      <c r="C47" s="50">
        <v>-26924929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4632909105</v>
      </c>
      <c r="D48" s="71">
        <f>SUM(D46:D47)</f>
        <v>0</v>
      </c>
      <c r="E48" s="72">
        <f t="shared" si="6"/>
        <v>7525708352</v>
      </c>
      <c r="F48" s="73">
        <f t="shared" si="6"/>
        <v>7525708352</v>
      </c>
      <c r="G48" s="73">
        <f t="shared" si="6"/>
        <v>5435046652</v>
      </c>
      <c r="H48" s="74">
        <f t="shared" si="6"/>
        <v>-68654816</v>
      </c>
      <c r="I48" s="74">
        <f t="shared" si="6"/>
        <v>288636903</v>
      </c>
      <c r="J48" s="74">
        <f t="shared" si="6"/>
        <v>5655028739</v>
      </c>
      <c r="K48" s="74">
        <f t="shared" si="6"/>
        <v>-1037084442</v>
      </c>
      <c r="L48" s="74">
        <f t="shared" si="6"/>
        <v>-884215169</v>
      </c>
      <c r="M48" s="73">
        <f t="shared" si="6"/>
        <v>3563787712</v>
      </c>
      <c r="N48" s="73">
        <f t="shared" si="6"/>
        <v>1642488101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7297516840</v>
      </c>
      <c r="X48" s="74">
        <f t="shared" si="6"/>
        <v>6060268956</v>
      </c>
      <c r="Y48" s="74">
        <f t="shared" si="6"/>
        <v>1237247884</v>
      </c>
      <c r="Z48" s="75">
        <f>+IF(X48&lt;&gt;0,+(Y48/X48)*100,0)</f>
        <v>20.41572565480046</v>
      </c>
      <c r="AA48" s="76">
        <f>SUM(AA46:AA47)</f>
        <v>7525708352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197819144</v>
      </c>
      <c r="D8" s="6">
        <v>0</v>
      </c>
      <c r="E8" s="7">
        <v>306836155</v>
      </c>
      <c r="F8" s="8">
        <v>306836155</v>
      </c>
      <c r="G8" s="8">
        <v>23347395</v>
      </c>
      <c r="H8" s="8">
        <v>14164748</v>
      </c>
      <c r="I8" s="8">
        <v>27027313</v>
      </c>
      <c r="J8" s="8">
        <v>64539456</v>
      </c>
      <c r="K8" s="8">
        <v>27027313</v>
      </c>
      <c r="L8" s="8">
        <v>9091984</v>
      </c>
      <c r="M8" s="8">
        <v>21676048</v>
      </c>
      <c r="N8" s="8">
        <v>57795345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122334801</v>
      </c>
      <c r="X8" s="8">
        <v>139709761</v>
      </c>
      <c r="Y8" s="8">
        <v>-17374960</v>
      </c>
      <c r="Z8" s="2">
        <v>-12.44</v>
      </c>
      <c r="AA8" s="6">
        <v>306836155</v>
      </c>
    </row>
    <row r="9" spans="1:27" ht="13.5">
      <c r="A9" s="25" t="s">
        <v>36</v>
      </c>
      <c r="B9" s="24"/>
      <c r="C9" s="6">
        <v>127523839</v>
      </c>
      <c r="D9" s="6">
        <v>0</v>
      </c>
      <c r="E9" s="7">
        <v>122275258</v>
      </c>
      <c r="F9" s="8">
        <v>122275258</v>
      </c>
      <c r="G9" s="8">
        <v>6786557</v>
      </c>
      <c r="H9" s="8">
        <v>7173063</v>
      </c>
      <c r="I9" s="8">
        <v>8442085</v>
      </c>
      <c r="J9" s="8">
        <v>22401705</v>
      </c>
      <c r="K9" s="8">
        <v>8442085</v>
      </c>
      <c r="L9" s="8">
        <v>3638166</v>
      </c>
      <c r="M9" s="8">
        <v>8002258</v>
      </c>
      <c r="N9" s="8">
        <v>20082509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42484214</v>
      </c>
      <c r="X9" s="8">
        <v>52388769</v>
      </c>
      <c r="Y9" s="8">
        <v>-9904555</v>
      </c>
      <c r="Z9" s="2">
        <v>-18.91</v>
      </c>
      <c r="AA9" s="6">
        <v>122275258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1274596</v>
      </c>
      <c r="D12" s="6">
        <v>0</v>
      </c>
      <c r="E12" s="7">
        <v>1391486</v>
      </c>
      <c r="F12" s="8">
        <v>1391486</v>
      </c>
      <c r="G12" s="8">
        <v>0</v>
      </c>
      <c r="H12" s="8">
        <v>59402</v>
      </c>
      <c r="I12" s="8">
        <v>29235</v>
      </c>
      <c r="J12" s="8">
        <v>88637</v>
      </c>
      <c r="K12" s="8">
        <v>29235</v>
      </c>
      <c r="L12" s="8">
        <v>0</v>
      </c>
      <c r="M12" s="8">
        <v>0</v>
      </c>
      <c r="N12" s="8">
        <v>29235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117872</v>
      </c>
      <c r="X12" s="8">
        <v>527513</v>
      </c>
      <c r="Y12" s="8">
        <v>-409641</v>
      </c>
      <c r="Z12" s="2">
        <v>-77.66</v>
      </c>
      <c r="AA12" s="6">
        <v>1391486</v>
      </c>
    </row>
    <row r="13" spans="1:27" ht="13.5">
      <c r="A13" s="23" t="s">
        <v>40</v>
      </c>
      <c r="B13" s="29"/>
      <c r="C13" s="6">
        <v>20021975</v>
      </c>
      <c r="D13" s="6">
        <v>0</v>
      </c>
      <c r="E13" s="7">
        <v>3480036</v>
      </c>
      <c r="F13" s="8">
        <v>3480036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1116444</v>
      </c>
      <c r="Y13" s="8">
        <v>-1116444</v>
      </c>
      <c r="Z13" s="2">
        <v>-100</v>
      </c>
      <c r="AA13" s="6">
        <v>3480036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508485</v>
      </c>
      <c r="F14" s="8">
        <v>508485</v>
      </c>
      <c r="G14" s="8">
        <v>89698</v>
      </c>
      <c r="H14" s="8">
        <v>1450275</v>
      </c>
      <c r="I14" s="8">
        <v>425716</v>
      </c>
      <c r="J14" s="8">
        <v>1965689</v>
      </c>
      <c r="K14" s="8">
        <v>869607</v>
      </c>
      <c r="L14" s="8">
        <v>260633</v>
      </c>
      <c r="M14" s="8">
        <v>126015</v>
      </c>
      <c r="N14" s="8">
        <v>1256255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3221944</v>
      </c>
      <c r="X14" s="8"/>
      <c r="Y14" s="8">
        <v>3221944</v>
      </c>
      <c r="Z14" s="2">
        <v>0</v>
      </c>
      <c r="AA14" s="6">
        <v>508485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418668337</v>
      </c>
      <c r="D19" s="6">
        <v>0</v>
      </c>
      <c r="E19" s="7">
        <v>451692984</v>
      </c>
      <c r="F19" s="8">
        <v>451692984</v>
      </c>
      <c r="G19" s="8">
        <v>181904572</v>
      </c>
      <c r="H19" s="8">
        <v>420851</v>
      </c>
      <c r="I19" s="8">
        <v>387081</v>
      </c>
      <c r="J19" s="8">
        <v>182712504</v>
      </c>
      <c r="K19" s="8">
        <v>387081</v>
      </c>
      <c r="L19" s="8">
        <v>93201</v>
      </c>
      <c r="M19" s="8">
        <v>145302277</v>
      </c>
      <c r="N19" s="8">
        <v>145782559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328495063</v>
      </c>
      <c r="X19" s="8">
        <v>229610495</v>
      </c>
      <c r="Y19" s="8">
        <v>98884568</v>
      </c>
      <c r="Z19" s="2">
        <v>43.07</v>
      </c>
      <c r="AA19" s="6">
        <v>451692984</v>
      </c>
    </row>
    <row r="20" spans="1:27" ht="13.5">
      <c r="A20" s="23" t="s">
        <v>47</v>
      </c>
      <c r="B20" s="29"/>
      <c r="C20" s="6">
        <v>4008851</v>
      </c>
      <c r="D20" s="6">
        <v>0</v>
      </c>
      <c r="E20" s="7">
        <v>8329305</v>
      </c>
      <c r="F20" s="26">
        <v>8329305</v>
      </c>
      <c r="G20" s="26">
        <v>46940</v>
      </c>
      <c r="H20" s="26">
        <v>-10470</v>
      </c>
      <c r="I20" s="26">
        <v>2184567</v>
      </c>
      <c r="J20" s="26">
        <v>2221037</v>
      </c>
      <c r="K20" s="26">
        <v>2208398</v>
      </c>
      <c r="L20" s="26">
        <v>152235</v>
      </c>
      <c r="M20" s="26">
        <v>115388</v>
      </c>
      <c r="N20" s="26">
        <v>2476021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4697058</v>
      </c>
      <c r="X20" s="26"/>
      <c r="Y20" s="26">
        <v>4697058</v>
      </c>
      <c r="Z20" s="27">
        <v>0</v>
      </c>
      <c r="AA20" s="28">
        <v>8329305</v>
      </c>
    </row>
    <row r="21" spans="1:27" ht="13.5">
      <c r="A21" s="23" t="s">
        <v>48</v>
      </c>
      <c r="B21" s="29"/>
      <c r="C21" s="6">
        <v>635337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769952079</v>
      </c>
      <c r="D22" s="33">
        <f>SUM(D5:D21)</f>
        <v>0</v>
      </c>
      <c r="E22" s="34">
        <f t="shared" si="0"/>
        <v>894513709</v>
      </c>
      <c r="F22" s="35">
        <f t="shared" si="0"/>
        <v>894513709</v>
      </c>
      <c r="G22" s="35">
        <f t="shared" si="0"/>
        <v>212175162</v>
      </c>
      <c r="H22" s="35">
        <f t="shared" si="0"/>
        <v>23257869</v>
      </c>
      <c r="I22" s="35">
        <f t="shared" si="0"/>
        <v>38495997</v>
      </c>
      <c r="J22" s="35">
        <f t="shared" si="0"/>
        <v>273929028</v>
      </c>
      <c r="K22" s="35">
        <f t="shared" si="0"/>
        <v>38963719</v>
      </c>
      <c r="L22" s="35">
        <f t="shared" si="0"/>
        <v>13236219</v>
      </c>
      <c r="M22" s="35">
        <f t="shared" si="0"/>
        <v>175221986</v>
      </c>
      <c r="N22" s="35">
        <f t="shared" si="0"/>
        <v>227421924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501350952</v>
      </c>
      <c r="X22" s="35">
        <f t="shared" si="0"/>
        <v>423352982</v>
      </c>
      <c r="Y22" s="35">
        <f t="shared" si="0"/>
        <v>77997970</v>
      </c>
      <c r="Z22" s="36">
        <f>+IF(X22&lt;&gt;0,+(Y22/X22)*100,0)</f>
        <v>18.423862194503215</v>
      </c>
      <c r="AA22" s="33">
        <f>SUM(AA5:AA21)</f>
        <v>894513709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371001555</v>
      </c>
      <c r="D25" s="6">
        <v>0</v>
      </c>
      <c r="E25" s="7">
        <v>347306195</v>
      </c>
      <c r="F25" s="8">
        <v>347306195</v>
      </c>
      <c r="G25" s="8">
        <v>28890253</v>
      </c>
      <c r="H25" s="8">
        <v>44707649</v>
      </c>
      <c r="I25" s="8">
        <v>34543533</v>
      </c>
      <c r="J25" s="8">
        <v>108141435</v>
      </c>
      <c r="K25" s="8">
        <v>34543533</v>
      </c>
      <c r="L25" s="8">
        <v>30209738</v>
      </c>
      <c r="M25" s="8">
        <v>32954812</v>
      </c>
      <c r="N25" s="8">
        <v>97708083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205849518</v>
      </c>
      <c r="X25" s="8"/>
      <c r="Y25" s="8">
        <v>205849518</v>
      </c>
      <c r="Z25" s="2">
        <v>0</v>
      </c>
      <c r="AA25" s="6">
        <v>347306195</v>
      </c>
    </row>
    <row r="26" spans="1:27" ht="13.5">
      <c r="A26" s="25" t="s">
        <v>52</v>
      </c>
      <c r="B26" s="24"/>
      <c r="C26" s="6">
        <v>9019533</v>
      </c>
      <c r="D26" s="6">
        <v>0</v>
      </c>
      <c r="E26" s="7">
        <v>13124969</v>
      </c>
      <c r="F26" s="8">
        <v>13124969</v>
      </c>
      <c r="G26" s="8">
        <v>792185</v>
      </c>
      <c r="H26" s="8">
        <v>806961</v>
      </c>
      <c r="I26" s="8">
        <v>814898</v>
      </c>
      <c r="J26" s="8">
        <v>2414044</v>
      </c>
      <c r="K26" s="8">
        <v>814898</v>
      </c>
      <c r="L26" s="8">
        <v>798780</v>
      </c>
      <c r="M26" s="8">
        <v>769330</v>
      </c>
      <c r="N26" s="8">
        <v>2383008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4797052</v>
      </c>
      <c r="X26" s="8"/>
      <c r="Y26" s="8">
        <v>4797052</v>
      </c>
      <c r="Z26" s="2">
        <v>0</v>
      </c>
      <c r="AA26" s="6">
        <v>13124969</v>
      </c>
    </row>
    <row r="27" spans="1:27" ht="13.5">
      <c r="A27" s="25" t="s">
        <v>53</v>
      </c>
      <c r="B27" s="24"/>
      <c r="C27" s="6">
        <v>-12050630</v>
      </c>
      <c r="D27" s="6">
        <v>0</v>
      </c>
      <c r="E27" s="7">
        <v>3159000</v>
      </c>
      <c r="F27" s="8">
        <v>3159000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3159000</v>
      </c>
    </row>
    <row r="28" spans="1:27" ht="13.5">
      <c r="A28" s="25" t="s">
        <v>54</v>
      </c>
      <c r="B28" s="24"/>
      <c r="C28" s="6">
        <v>217190726</v>
      </c>
      <c r="D28" s="6">
        <v>0</v>
      </c>
      <c r="E28" s="7">
        <v>58300935</v>
      </c>
      <c r="F28" s="8">
        <v>58300935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58300935</v>
      </c>
    </row>
    <row r="29" spans="1:27" ht="13.5">
      <c r="A29" s="25" t="s">
        <v>55</v>
      </c>
      <c r="B29" s="24"/>
      <c r="C29" s="6">
        <v>10382875</v>
      </c>
      <c r="D29" s="6">
        <v>0</v>
      </c>
      <c r="E29" s="7">
        <v>28000500</v>
      </c>
      <c r="F29" s="8">
        <v>28000500</v>
      </c>
      <c r="G29" s="8">
        <v>34399</v>
      </c>
      <c r="H29" s="8">
        <v>338615</v>
      </c>
      <c r="I29" s="8">
        <v>66780</v>
      </c>
      <c r="J29" s="8">
        <v>439794</v>
      </c>
      <c r="K29" s="8">
        <v>154381</v>
      </c>
      <c r="L29" s="8">
        <v>30925</v>
      </c>
      <c r="M29" s="8">
        <v>100725</v>
      </c>
      <c r="N29" s="8">
        <v>286031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725825</v>
      </c>
      <c r="X29" s="8"/>
      <c r="Y29" s="8">
        <v>725825</v>
      </c>
      <c r="Z29" s="2">
        <v>0</v>
      </c>
      <c r="AA29" s="6">
        <v>28000500</v>
      </c>
    </row>
    <row r="30" spans="1:27" ht="13.5">
      <c r="A30" s="25" t="s">
        <v>56</v>
      </c>
      <c r="B30" s="24"/>
      <c r="C30" s="6">
        <v>94489718</v>
      </c>
      <c r="D30" s="6">
        <v>0</v>
      </c>
      <c r="E30" s="7">
        <v>75000000</v>
      </c>
      <c r="F30" s="8">
        <v>75000000</v>
      </c>
      <c r="G30" s="8">
        <v>0</v>
      </c>
      <c r="H30" s="8">
        <v>0</v>
      </c>
      <c r="I30" s="8">
        <v>8838946</v>
      </c>
      <c r="J30" s="8">
        <v>8838946</v>
      </c>
      <c r="K30" s="8">
        <v>8838946</v>
      </c>
      <c r="L30" s="8">
        <v>4378113</v>
      </c>
      <c r="M30" s="8">
        <v>6655789</v>
      </c>
      <c r="N30" s="8">
        <v>19872848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28711794</v>
      </c>
      <c r="X30" s="8"/>
      <c r="Y30" s="8">
        <v>28711794</v>
      </c>
      <c r="Z30" s="2">
        <v>0</v>
      </c>
      <c r="AA30" s="6">
        <v>75000000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16029000</v>
      </c>
      <c r="F31" s="8">
        <v>16029000</v>
      </c>
      <c r="G31" s="8">
        <v>0</v>
      </c>
      <c r="H31" s="8">
        <v>106387</v>
      </c>
      <c r="I31" s="8">
        <v>220644</v>
      </c>
      <c r="J31" s="8">
        <v>327031</v>
      </c>
      <c r="K31" s="8">
        <v>220644</v>
      </c>
      <c r="L31" s="8">
        <v>109057</v>
      </c>
      <c r="M31" s="8">
        <v>106387</v>
      </c>
      <c r="N31" s="8">
        <v>436088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763119</v>
      </c>
      <c r="X31" s="8"/>
      <c r="Y31" s="8">
        <v>763119</v>
      </c>
      <c r="Z31" s="2">
        <v>0</v>
      </c>
      <c r="AA31" s="6">
        <v>16029000</v>
      </c>
    </row>
    <row r="32" spans="1:27" ht="13.5">
      <c r="A32" s="25" t="s">
        <v>58</v>
      </c>
      <c r="B32" s="24"/>
      <c r="C32" s="6">
        <v>170534417</v>
      </c>
      <c r="D32" s="6">
        <v>0</v>
      </c>
      <c r="E32" s="7">
        <v>41018290</v>
      </c>
      <c r="F32" s="8">
        <v>41018290</v>
      </c>
      <c r="G32" s="8">
        <v>28186709</v>
      </c>
      <c r="H32" s="8">
        <v>32542956</v>
      </c>
      <c r="I32" s="8">
        <v>21189521</v>
      </c>
      <c r="J32" s="8">
        <v>81919186</v>
      </c>
      <c r="K32" s="8">
        <v>21642331</v>
      </c>
      <c r="L32" s="8">
        <v>20488923</v>
      </c>
      <c r="M32" s="8">
        <v>33571800</v>
      </c>
      <c r="N32" s="8">
        <v>75703054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157622240</v>
      </c>
      <c r="X32" s="8"/>
      <c r="Y32" s="8">
        <v>157622240</v>
      </c>
      <c r="Z32" s="2">
        <v>0</v>
      </c>
      <c r="AA32" s="6">
        <v>41018290</v>
      </c>
    </row>
    <row r="33" spans="1:27" ht="13.5">
      <c r="A33" s="25" t="s">
        <v>59</v>
      </c>
      <c r="B33" s="24"/>
      <c r="C33" s="6">
        <v>19360653</v>
      </c>
      <c r="D33" s="6">
        <v>0</v>
      </c>
      <c r="E33" s="7">
        <v>20212726</v>
      </c>
      <c r="F33" s="8">
        <v>20212726</v>
      </c>
      <c r="G33" s="8">
        <v>5000</v>
      </c>
      <c r="H33" s="8">
        <v>0</v>
      </c>
      <c r="I33" s="8">
        <v>0</v>
      </c>
      <c r="J33" s="8">
        <v>5000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5000</v>
      </c>
      <c r="X33" s="8"/>
      <c r="Y33" s="8">
        <v>5000</v>
      </c>
      <c r="Z33" s="2">
        <v>0</v>
      </c>
      <c r="AA33" s="6">
        <v>20212726</v>
      </c>
    </row>
    <row r="34" spans="1:27" ht="13.5">
      <c r="A34" s="25" t="s">
        <v>60</v>
      </c>
      <c r="B34" s="24"/>
      <c r="C34" s="6">
        <v>182003914</v>
      </c>
      <c r="D34" s="6">
        <v>0</v>
      </c>
      <c r="E34" s="7">
        <v>282713338</v>
      </c>
      <c r="F34" s="8">
        <v>282713338</v>
      </c>
      <c r="G34" s="8">
        <v>236005</v>
      </c>
      <c r="H34" s="8">
        <v>22912754</v>
      </c>
      <c r="I34" s="8">
        <v>7977605</v>
      </c>
      <c r="J34" s="8">
        <v>31126364</v>
      </c>
      <c r="K34" s="8">
        <v>8260429</v>
      </c>
      <c r="L34" s="8">
        <v>8065935</v>
      </c>
      <c r="M34" s="8">
        <v>14167210</v>
      </c>
      <c r="N34" s="8">
        <v>30493574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61619938</v>
      </c>
      <c r="X34" s="8"/>
      <c r="Y34" s="8">
        <v>61619938</v>
      </c>
      <c r="Z34" s="2">
        <v>0</v>
      </c>
      <c r="AA34" s="6">
        <v>282713338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131065</v>
      </c>
      <c r="H35" s="8">
        <v>807739</v>
      </c>
      <c r="I35" s="8">
        <v>481058</v>
      </c>
      <c r="J35" s="8">
        <v>1419862</v>
      </c>
      <c r="K35" s="8">
        <v>481058</v>
      </c>
      <c r="L35" s="8">
        <v>820752</v>
      </c>
      <c r="M35" s="8">
        <v>661182</v>
      </c>
      <c r="N35" s="8">
        <v>1962992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3382854</v>
      </c>
      <c r="X35" s="8"/>
      <c r="Y35" s="8">
        <v>3382854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1061932761</v>
      </c>
      <c r="D36" s="33">
        <f>SUM(D25:D35)</f>
        <v>0</v>
      </c>
      <c r="E36" s="34">
        <f t="shared" si="1"/>
        <v>884864953</v>
      </c>
      <c r="F36" s="35">
        <f t="shared" si="1"/>
        <v>884864953</v>
      </c>
      <c r="G36" s="35">
        <f t="shared" si="1"/>
        <v>58275616</v>
      </c>
      <c r="H36" s="35">
        <f t="shared" si="1"/>
        <v>102223061</v>
      </c>
      <c r="I36" s="35">
        <f t="shared" si="1"/>
        <v>74132985</v>
      </c>
      <c r="J36" s="35">
        <f t="shared" si="1"/>
        <v>234631662</v>
      </c>
      <c r="K36" s="35">
        <f t="shared" si="1"/>
        <v>74956220</v>
      </c>
      <c r="L36" s="35">
        <f t="shared" si="1"/>
        <v>64902223</v>
      </c>
      <c r="M36" s="35">
        <f t="shared" si="1"/>
        <v>88987235</v>
      </c>
      <c r="N36" s="35">
        <f t="shared" si="1"/>
        <v>228845678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463477340</v>
      </c>
      <c r="X36" s="35">
        <f t="shared" si="1"/>
        <v>0</v>
      </c>
      <c r="Y36" s="35">
        <f t="shared" si="1"/>
        <v>463477340</v>
      </c>
      <c r="Z36" s="36">
        <f>+IF(X36&lt;&gt;0,+(Y36/X36)*100,0)</f>
        <v>0</v>
      </c>
      <c r="AA36" s="33">
        <f>SUM(AA25:AA35)</f>
        <v>884864953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-291980682</v>
      </c>
      <c r="D38" s="46">
        <f>+D22-D36</f>
        <v>0</v>
      </c>
      <c r="E38" s="47">
        <f t="shared" si="2"/>
        <v>9648756</v>
      </c>
      <c r="F38" s="48">
        <f t="shared" si="2"/>
        <v>9648756</v>
      </c>
      <c r="G38" s="48">
        <f t="shared" si="2"/>
        <v>153899546</v>
      </c>
      <c r="H38" s="48">
        <f t="shared" si="2"/>
        <v>-78965192</v>
      </c>
      <c r="I38" s="48">
        <f t="shared" si="2"/>
        <v>-35636988</v>
      </c>
      <c r="J38" s="48">
        <f t="shared" si="2"/>
        <v>39297366</v>
      </c>
      <c r="K38" s="48">
        <f t="shared" si="2"/>
        <v>-35992501</v>
      </c>
      <c r="L38" s="48">
        <f t="shared" si="2"/>
        <v>-51666004</v>
      </c>
      <c r="M38" s="48">
        <f t="shared" si="2"/>
        <v>86234751</v>
      </c>
      <c r="N38" s="48">
        <f t="shared" si="2"/>
        <v>-1423754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37873612</v>
      </c>
      <c r="X38" s="48">
        <f>IF(F22=F36,0,X22-X36)</f>
        <v>423352982</v>
      </c>
      <c r="Y38" s="48">
        <f t="shared" si="2"/>
        <v>-385479370</v>
      </c>
      <c r="Z38" s="49">
        <f>+IF(X38&lt;&gt;0,+(Y38/X38)*100,0)</f>
        <v>-91.0538927064886</v>
      </c>
      <c r="AA38" s="46">
        <f>+AA22-AA36</f>
        <v>9648756</v>
      </c>
    </row>
    <row r="39" spans="1:27" ht="13.5">
      <c r="A39" s="23" t="s">
        <v>64</v>
      </c>
      <c r="B39" s="29"/>
      <c r="C39" s="6">
        <v>295851000</v>
      </c>
      <c r="D39" s="6">
        <v>0</v>
      </c>
      <c r="E39" s="7">
        <v>290888000</v>
      </c>
      <c r="F39" s="8">
        <v>290888000</v>
      </c>
      <c r="G39" s="8">
        <v>0</v>
      </c>
      <c r="H39" s="8">
        <v>0</v>
      </c>
      <c r="I39" s="8">
        <v>69706696</v>
      </c>
      <c r="J39" s="8">
        <v>69706696</v>
      </c>
      <c r="K39" s="8">
        <v>69706696</v>
      </c>
      <c r="L39" s="8">
        <v>0</v>
      </c>
      <c r="M39" s="8">
        <v>100000000</v>
      </c>
      <c r="N39" s="8">
        <v>169706696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239413392</v>
      </c>
      <c r="X39" s="8">
        <v>190888000</v>
      </c>
      <c r="Y39" s="8">
        <v>48525392</v>
      </c>
      <c r="Z39" s="2">
        <v>25.42</v>
      </c>
      <c r="AA39" s="6">
        <v>290888000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54652</v>
      </c>
      <c r="L41" s="51">
        <v>0</v>
      </c>
      <c r="M41" s="8">
        <v>52907</v>
      </c>
      <c r="N41" s="51">
        <v>107559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107559</v>
      </c>
      <c r="X41" s="8"/>
      <c r="Y41" s="51">
        <v>107559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3870318</v>
      </c>
      <c r="D42" s="55">
        <f>SUM(D38:D41)</f>
        <v>0</v>
      </c>
      <c r="E42" s="56">
        <f t="shared" si="3"/>
        <v>300536756</v>
      </c>
      <c r="F42" s="57">
        <f t="shared" si="3"/>
        <v>300536756</v>
      </c>
      <c r="G42" s="57">
        <f t="shared" si="3"/>
        <v>153899546</v>
      </c>
      <c r="H42" s="57">
        <f t="shared" si="3"/>
        <v>-78965192</v>
      </c>
      <c r="I42" s="57">
        <f t="shared" si="3"/>
        <v>34069708</v>
      </c>
      <c r="J42" s="57">
        <f t="shared" si="3"/>
        <v>109004062</v>
      </c>
      <c r="K42" s="57">
        <f t="shared" si="3"/>
        <v>33768847</v>
      </c>
      <c r="L42" s="57">
        <f t="shared" si="3"/>
        <v>-51666004</v>
      </c>
      <c r="M42" s="57">
        <f t="shared" si="3"/>
        <v>186287658</v>
      </c>
      <c r="N42" s="57">
        <f t="shared" si="3"/>
        <v>168390501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277394563</v>
      </c>
      <c r="X42" s="57">
        <f t="shared" si="3"/>
        <v>614240982</v>
      </c>
      <c r="Y42" s="57">
        <f t="shared" si="3"/>
        <v>-336846419</v>
      </c>
      <c r="Z42" s="58">
        <f>+IF(X42&lt;&gt;0,+(Y42/X42)*100,0)</f>
        <v>-54.839456967395904</v>
      </c>
      <c r="AA42" s="55">
        <f>SUM(AA38:AA41)</f>
        <v>300536756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3870318</v>
      </c>
      <c r="D44" s="63">
        <f>+D42-D43</f>
        <v>0</v>
      </c>
      <c r="E44" s="64">
        <f t="shared" si="4"/>
        <v>300536756</v>
      </c>
      <c r="F44" s="65">
        <f t="shared" si="4"/>
        <v>300536756</v>
      </c>
      <c r="G44" s="65">
        <f t="shared" si="4"/>
        <v>153899546</v>
      </c>
      <c r="H44" s="65">
        <f t="shared" si="4"/>
        <v>-78965192</v>
      </c>
      <c r="I44" s="65">
        <f t="shared" si="4"/>
        <v>34069708</v>
      </c>
      <c r="J44" s="65">
        <f t="shared" si="4"/>
        <v>109004062</v>
      </c>
      <c r="K44" s="65">
        <f t="shared" si="4"/>
        <v>33768847</v>
      </c>
      <c r="L44" s="65">
        <f t="shared" si="4"/>
        <v>-51666004</v>
      </c>
      <c r="M44" s="65">
        <f t="shared" si="4"/>
        <v>186287658</v>
      </c>
      <c r="N44" s="65">
        <f t="shared" si="4"/>
        <v>168390501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277394563</v>
      </c>
      <c r="X44" s="65">
        <f t="shared" si="4"/>
        <v>614240982</v>
      </c>
      <c r="Y44" s="65">
        <f t="shared" si="4"/>
        <v>-336846419</v>
      </c>
      <c r="Z44" s="66">
        <f>+IF(X44&lt;&gt;0,+(Y44/X44)*100,0)</f>
        <v>-54.839456967395904</v>
      </c>
      <c r="AA44" s="63">
        <f>+AA42-AA43</f>
        <v>300536756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3870318</v>
      </c>
      <c r="D46" s="55">
        <f>SUM(D44:D45)</f>
        <v>0</v>
      </c>
      <c r="E46" s="56">
        <f t="shared" si="5"/>
        <v>300536756</v>
      </c>
      <c r="F46" s="57">
        <f t="shared" si="5"/>
        <v>300536756</v>
      </c>
      <c r="G46" s="57">
        <f t="shared" si="5"/>
        <v>153899546</v>
      </c>
      <c r="H46" s="57">
        <f t="shared" si="5"/>
        <v>-78965192</v>
      </c>
      <c r="I46" s="57">
        <f t="shared" si="5"/>
        <v>34069708</v>
      </c>
      <c r="J46" s="57">
        <f t="shared" si="5"/>
        <v>109004062</v>
      </c>
      <c r="K46" s="57">
        <f t="shared" si="5"/>
        <v>33768847</v>
      </c>
      <c r="L46" s="57">
        <f t="shared" si="5"/>
        <v>-51666004</v>
      </c>
      <c r="M46" s="57">
        <f t="shared" si="5"/>
        <v>186287658</v>
      </c>
      <c r="N46" s="57">
        <f t="shared" si="5"/>
        <v>168390501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277394563</v>
      </c>
      <c r="X46" s="57">
        <f t="shared" si="5"/>
        <v>614240982</v>
      </c>
      <c r="Y46" s="57">
        <f t="shared" si="5"/>
        <v>-336846419</v>
      </c>
      <c r="Z46" s="58">
        <f>+IF(X46&lt;&gt;0,+(Y46/X46)*100,0)</f>
        <v>-54.839456967395904</v>
      </c>
      <c r="AA46" s="55">
        <f>SUM(AA44:AA45)</f>
        <v>300536756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3870318</v>
      </c>
      <c r="D48" s="71">
        <f>SUM(D46:D47)</f>
        <v>0</v>
      </c>
      <c r="E48" s="72">
        <f t="shared" si="6"/>
        <v>300536756</v>
      </c>
      <c r="F48" s="73">
        <f t="shared" si="6"/>
        <v>300536756</v>
      </c>
      <c r="G48" s="73">
        <f t="shared" si="6"/>
        <v>153899546</v>
      </c>
      <c r="H48" s="74">
        <f t="shared" si="6"/>
        <v>-78965192</v>
      </c>
      <c r="I48" s="74">
        <f t="shared" si="6"/>
        <v>34069708</v>
      </c>
      <c r="J48" s="74">
        <f t="shared" si="6"/>
        <v>109004062</v>
      </c>
      <c r="K48" s="74">
        <f t="shared" si="6"/>
        <v>33768847</v>
      </c>
      <c r="L48" s="74">
        <f t="shared" si="6"/>
        <v>-51666004</v>
      </c>
      <c r="M48" s="73">
        <f t="shared" si="6"/>
        <v>186287658</v>
      </c>
      <c r="N48" s="73">
        <f t="shared" si="6"/>
        <v>168390501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277394563</v>
      </c>
      <c r="X48" s="74">
        <f t="shared" si="6"/>
        <v>614240982</v>
      </c>
      <c r="Y48" s="74">
        <f t="shared" si="6"/>
        <v>-336846419</v>
      </c>
      <c r="Z48" s="75">
        <f>+IF(X48&lt;&gt;0,+(Y48/X48)*100,0)</f>
        <v>-54.839456967395904</v>
      </c>
      <c r="AA48" s="76">
        <f>SUM(AA46:AA47)</f>
        <v>300536756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36009407</v>
      </c>
      <c r="D5" s="6">
        <v>0</v>
      </c>
      <c r="E5" s="7">
        <v>36200000</v>
      </c>
      <c r="F5" s="8">
        <v>36200000</v>
      </c>
      <c r="G5" s="8">
        <v>3993920</v>
      </c>
      <c r="H5" s="8">
        <v>3849272</v>
      </c>
      <c r="I5" s="8">
        <v>3848619</v>
      </c>
      <c r="J5" s="8">
        <v>11691811</v>
      </c>
      <c r="K5" s="8">
        <v>3853504</v>
      </c>
      <c r="L5" s="8">
        <v>3839184</v>
      </c>
      <c r="M5" s="8">
        <v>3837483</v>
      </c>
      <c r="N5" s="8">
        <v>11530171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23221982</v>
      </c>
      <c r="X5" s="8">
        <v>18099600</v>
      </c>
      <c r="Y5" s="8">
        <v>5122382</v>
      </c>
      <c r="Z5" s="2">
        <v>28.3</v>
      </c>
      <c r="AA5" s="6">
        <v>36200000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2151310</v>
      </c>
      <c r="D10" s="6">
        <v>0</v>
      </c>
      <c r="E10" s="7">
        <v>2070000</v>
      </c>
      <c r="F10" s="26">
        <v>2070000</v>
      </c>
      <c r="G10" s="26">
        <v>199920</v>
      </c>
      <c r="H10" s="26">
        <v>199805</v>
      </c>
      <c r="I10" s="26">
        <v>199691</v>
      </c>
      <c r="J10" s="26">
        <v>599416</v>
      </c>
      <c r="K10" s="26">
        <v>199691</v>
      </c>
      <c r="L10" s="26">
        <v>199461</v>
      </c>
      <c r="M10" s="26">
        <v>199461</v>
      </c>
      <c r="N10" s="26">
        <v>598613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1198029</v>
      </c>
      <c r="X10" s="26">
        <v>1035000</v>
      </c>
      <c r="Y10" s="26">
        <v>163029</v>
      </c>
      <c r="Z10" s="27">
        <v>15.75</v>
      </c>
      <c r="AA10" s="28">
        <v>2070000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682962</v>
      </c>
      <c r="D12" s="6">
        <v>0</v>
      </c>
      <c r="E12" s="7">
        <v>550000</v>
      </c>
      <c r="F12" s="8">
        <v>550000</v>
      </c>
      <c r="G12" s="8">
        <v>71266</v>
      </c>
      <c r="H12" s="8">
        <v>65121</v>
      </c>
      <c r="I12" s="8">
        <v>65696</v>
      </c>
      <c r="J12" s="8">
        <v>202083</v>
      </c>
      <c r="K12" s="8">
        <v>65262</v>
      </c>
      <c r="L12" s="8">
        <v>65197</v>
      </c>
      <c r="M12" s="8">
        <v>59936</v>
      </c>
      <c r="N12" s="8">
        <v>190395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392478</v>
      </c>
      <c r="X12" s="8">
        <v>274800</v>
      </c>
      <c r="Y12" s="8">
        <v>117678</v>
      </c>
      <c r="Z12" s="2">
        <v>42.82</v>
      </c>
      <c r="AA12" s="6">
        <v>550000</v>
      </c>
    </row>
    <row r="13" spans="1:27" ht="13.5">
      <c r="A13" s="23" t="s">
        <v>40</v>
      </c>
      <c r="B13" s="29"/>
      <c r="C13" s="6">
        <v>1511342</v>
      </c>
      <c r="D13" s="6">
        <v>0</v>
      </c>
      <c r="E13" s="7">
        <v>1500000</v>
      </c>
      <c r="F13" s="8">
        <v>1500000</v>
      </c>
      <c r="G13" s="8">
        <v>0</v>
      </c>
      <c r="H13" s="8">
        <v>3220</v>
      </c>
      <c r="I13" s="8">
        <v>373768</v>
      </c>
      <c r="J13" s="8">
        <v>376988</v>
      </c>
      <c r="K13" s="8">
        <v>28438</v>
      </c>
      <c r="L13" s="8">
        <v>0</v>
      </c>
      <c r="M13" s="8">
        <v>417204</v>
      </c>
      <c r="N13" s="8">
        <v>445642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822630</v>
      </c>
      <c r="X13" s="8">
        <v>750000</v>
      </c>
      <c r="Y13" s="8">
        <v>72630</v>
      </c>
      <c r="Z13" s="2">
        <v>9.68</v>
      </c>
      <c r="AA13" s="6">
        <v>1500000</v>
      </c>
    </row>
    <row r="14" spans="1:27" ht="13.5">
      <c r="A14" s="23" t="s">
        <v>41</v>
      </c>
      <c r="B14" s="29"/>
      <c r="C14" s="6">
        <v>9733370</v>
      </c>
      <c r="D14" s="6">
        <v>0</v>
      </c>
      <c r="E14" s="7">
        <v>8000000</v>
      </c>
      <c r="F14" s="8">
        <v>8000000</v>
      </c>
      <c r="G14" s="8">
        <v>811402</v>
      </c>
      <c r="H14" s="8">
        <v>842230</v>
      </c>
      <c r="I14" s="8">
        <v>818193</v>
      </c>
      <c r="J14" s="8">
        <v>2471825</v>
      </c>
      <c r="K14" s="8">
        <v>523443</v>
      </c>
      <c r="L14" s="8">
        <v>485123</v>
      </c>
      <c r="M14" s="8">
        <v>898740</v>
      </c>
      <c r="N14" s="8">
        <v>1907306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4379131</v>
      </c>
      <c r="X14" s="8">
        <v>3996000</v>
      </c>
      <c r="Y14" s="8">
        <v>383131</v>
      </c>
      <c r="Z14" s="2">
        <v>9.59</v>
      </c>
      <c r="AA14" s="6">
        <v>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28524</v>
      </c>
      <c r="D16" s="6">
        <v>0</v>
      </c>
      <c r="E16" s="7">
        <v>72000</v>
      </c>
      <c r="F16" s="8">
        <v>72000</v>
      </c>
      <c r="G16" s="8">
        <v>2860</v>
      </c>
      <c r="H16" s="8">
        <v>3728</v>
      </c>
      <c r="I16" s="8">
        <v>2131</v>
      </c>
      <c r="J16" s="8">
        <v>8719</v>
      </c>
      <c r="K16" s="8">
        <v>2731</v>
      </c>
      <c r="L16" s="8">
        <v>4182</v>
      </c>
      <c r="M16" s="8">
        <v>2923</v>
      </c>
      <c r="N16" s="8">
        <v>9836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18555</v>
      </c>
      <c r="X16" s="8">
        <v>36000</v>
      </c>
      <c r="Y16" s="8">
        <v>-17445</v>
      </c>
      <c r="Z16" s="2">
        <v>-48.46</v>
      </c>
      <c r="AA16" s="6">
        <v>72000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2754300</v>
      </c>
      <c r="D18" s="6">
        <v>0</v>
      </c>
      <c r="E18" s="7">
        <v>2300000</v>
      </c>
      <c r="F18" s="8">
        <v>2300000</v>
      </c>
      <c r="G18" s="8">
        <v>237035</v>
      </c>
      <c r="H18" s="8">
        <v>213392</v>
      </c>
      <c r="I18" s="8">
        <v>235609</v>
      </c>
      <c r="J18" s="8">
        <v>686036</v>
      </c>
      <c r="K18" s="8">
        <v>254790</v>
      </c>
      <c r="L18" s="8">
        <v>203681</v>
      </c>
      <c r="M18" s="8">
        <v>195911</v>
      </c>
      <c r="N18" s="8">
        <v>654382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1340418</v>
      </c>
      <c r="X18" s="8">
        <v>1149600</v>
      </c>
      <c r="Y18" s="8">
        <v>190818</v>
      </c>
      <c r="Z18" s="2">
        <v>16.6</v>
      </c>
      <c r="AA18" s="6">
        <v>2300000</v>
      </c>
    </row>
    <row r="19" spans="1:27" ht="13.5">
      <c r="A19" s="23" t="s">
        <v>46</v>
      </c>
      <c r="B19" s="29"/>
      <c r="C19" s="6">
        <v>95274000</v>
      </c>
      <c r="D19" s="6">
        <v>0</v>
      </c>
      <c r="E19" s="7">
        <v>108122000</v>
      </c>
      <c r="F19" s="8">
        <v>108122000</v>
      </c>
      <c r="G19" s="8">
        <v>38258000</v>
      </c>
      <c r="H19" s="8">
        <v>2339000</v>
      </c>
      <c r="I19" s="8">
        <v>2711000</v>
      </c>
      <c r="J19" s="8">
        <v>43308000</v>
      </c>
      <c r="K19" s="8">
        <v>5500000</v>
      </c>
      <c r="L19" s="8">
        <v>661000</v>
      </c>
      <c r="M19" s="8">
        <v>35107000</v>
      </c>
      <c r="N19" s="8">
        <v>41268000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84576000</v>
      </c>
      <c r="X19" s="8">
        <v>81574000</v>
      </c>
      <c r="Y19" s="8">
        <v>3002000</v>
      </c>
      <c r="Z19" s="2">
        <v>3.68</v>
      </c>
      <c r="AA19" s="6">
        <v>108122000</v>
      </c>
    </row>
    <row r="20" spans="1:27" ht="13.5">
      <c r="A20" s="23" t="s">
        <v>47</v>
      </c>
      <c r="B20" s="29"/>
      <c r="C20" s="6">
        <v>297321</v>
      </c>
      <c r="D20" s="6">
        <v>0</v>
      </c>
      <c r="E20" s="7">
        <v>378000</v>
      </c>
      <c r="F20" s="26">
        <v>378000</v>
      </c>
      <c r="G20" s="26">
        <v>33787</v>
      </c>
      <c r="H20" s="26">
        <v>19447</v>
      </c>
      <c r="I20" s="26">
        <v>73436</v>
      </c>
      <c r="J20" s="26">
        <v>126670</v>
      </c>
      <c r="K20" s="26">
        <v>16048</v>
      </c>
      <c r="L20" s="26">
        <v>17844</v>
      </c>
      <c r="M20" s="26">
        <v>21474</v>
      </c>
      <c r="N20" s="26">
        <v>55366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182036</v>
      </c>
      <c r="X20" s="26">
        <v>189000</v>
      </c>
      <c r="Y20" s="26">
        <v>-6964</v>
      </c>
      <c r="Z20" s="27">
        <v>-3.68</v>
      </c>
      <c r="AA20" s="28">
        <v>378000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148442536</v>
      </c>
      <c r="D22" s="33">
        <f>SUM(D5:D21)</f>
        <v>0</v>
      </c>
      <c r="E22" s="34">
        <f t="shared" si="0"/>
        <v>159192000</v>
      </c>
      <c r="F22" s="35">
        <f t="shared" si="0"/>
        <v>159192000</v>
      </c>
      <c r="G22" s="35">
        <f t="shared" si="0"/>
        <v>43608190</v>
      </c>
      <c r="H22" s="35">
        <f t="shared" si="0"/>
        <v>7535215</v>
      </c>
      <c r="I22" s="35">
        <f t="shared" si="0"/>
        <v>8328143</v>
      </c>
      <c r="J22" s="35">
        <f t="shared" si="0"/>
        <v>59471548</v>
      </c>
      <c r="K22" s="35">
        <f t="shared" si="0"/>
        <v>10443907</v>
      </c>
      <c r="L22" s="35">
        <f t="shared" si="0"/>
        <v>5475672</v>
      </c>
      <c r="M22" s="35">
        <f t="shared" si="0"/>
        <v>40740132</v>
      </c>
      <c r="N22" s="35">
        <f t="shared" si="0"/>
        <v>56659711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116131259</v>
      </c>
      <c r="X22" s="35">
        <f t="shared" si="0"/>
        <v>107104000</v>
      </c>
      <c r="Y22" s="35">
        <f t="shared" si="0"/>
        <v>9027259</v>
      </c>
      <c r="Z22" s="36">
        <f>+IF(X22&lt;&gt;0,+(Y22/X22)*100,0)</f>
        <v>8.42849846877801</v>
      </c>
      <c r="AA22" s="33">
        <f>SUM(AA5:AA21)</f>
        <v>159192000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64229203</v>
      </c>
      <c r="D25" s="6">
        <v>0</v>
      </c>
      <c r="E25" s="7">
        <v>64757000</v>
      </c>
      <c r="F25" s="8">
        <v>64757000</v>
      </c>
      <c r="G25" s="8">
        <v>4957594</v>
      </c>
      <c r="H25" s="8">
        <v>5166882</v>
      </c>
      <c r="I25" s="8">
        <v>5759319</v>
      </c>
      <c r="J25" s="8">
        <v>15883795</v>
      </c>
      <c r="K25" s="8">
        <v>5505644</v>
      </c>
      <c r="L25" s="8">
        <v>5415981</v>
      </c>
      <c r="M25" s="8">
        <v>8461191</v>
      </c>
      <c r="N25" s="8">
        <v>19382816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35266611</v>
      </c>
      <c r="X25" s="8">
        <v>32378400</v>
      </c>
      <c r="Y25" s="8">
        <v>2888211</v>
      </c>
      <c r="Z25" s="2">
        <v>8.92</v>
      </c>
      <c r="AA25" s="6">
        <v>64757000</v>
      </c>
    </row>
    <row r="26" spans="1:27" ht="13.5">
      <c r="A26" s="25" t="s">
        <v>52</v>
      </c>
      <c r="B26" s="24"/>
      <c r="C26" s="6">
        <v>9436121</v>
      </c>
      <c r="D26" s="6">
        <v>0</v>
      </c>
      <c r="E26" s="7">
        <v>9720000</v>
      </c>
      <c r="F26" s="8">
        <v>9720000</v>
      </c>
      <c r="G26" s="8">
        <v>756443</v>
      </c>
      <c r="H26" s="8">
        <v>756443</v>
      </c>
      <c r="I26" s="8">
        <v>756443</v>
      </c>
      <c r="J26" s="8">
        <v>2269329</v>
      </c>
      <c r="K26" s="8">
        <v>902545</v>
      </c>
      <c r="L26" s="8">
        <v>702769</v>
      </c>
      <c r="M26" s="8">
        <v>893723</v>
      </c>
      <c r="N26" s="8">
        <v>2499037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4768366</v>
      </c>
      <c r="X26" s="8">
        <v>4860000</v>
      </c>
      <c r="Y26" s="8">
        <v>-91634</v>
      </c>
      <c r="Z26" s="2">
        <v>-1.89</v>
      </c>
      <c r="AA26" s="6">
        <v>9720000</v>
      </c>
    </row>
    <row r="27" spans="1:27" ht="13.5">
      <c r="A27" s="25" t="s">
        <v>53</v>
      </c>
      <c r="B27" s="24"/>
      <c r="C27" s="6">
        <v>276501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12604173</v>
      </c>
      <c r="D28" s="6">
        <v>0</v>
      </c>
      <c r="E28" s="7">
        <v>13500000</v>
      </c>
      <c r="F28" s="8">
        <v>13500000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6750000</v>
      </c>
      <c r="Y28" s="8">
        <v>-6750000</v>
      </c>
      <c r="Z28" s="2">
        <v>-100</v>
      </c>
      <c r="AA28" s="6">
        <v>13500000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360000</v>
      </c>
      <c r="F29" s="8">
        <v>360000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180000</v>
      </c>
      <c r="Y29" s="8">
        <v>-180000</v>
      </c>
      <c r="Z29" s="2">
        <v>-100</v>
      </c>
      <c r="AA29" s="6">
        <v>360000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816000</v>
      </c>
      <c r="F31" s="8">
        <v>816000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407400</v>
      </c>
      <c r="Y31" s="8">
        <v>-407400</v>
      </c>
      <c r="Z31" s="2">
        <v>-100</v>
      </c>
      <c r="AA31" s="6">
        <v>816000</v>
      </c>
    </row>
    <row r="32" spans="1:27" ht="13.5">
      <c r="A32" s="25" t="s">
        <v>58</v>
      </c>
      <c r="B32" s="24"/>
      <c r="C32" s="6">
        <v>33288222</v>
      </c>
      <c r="D32" s="6">
        <v>0</v>
      </c>
      <c r="E32" s="7">
        <v>37131000</v>
      </c>
      <c r="F32" s="8">
        <v>37131000</v>
      </c>
      <c r="G32" s="8">
        <v>1411976</v>
      </c>
      <c r="H32" s="8">
        <v>1224827</v>
      </c>
      <c r="I32" s="8">
        <v>906979</v>
      </c>
      <c r="J32" s="8">
        <v>3543782</v>
      </c>
      <c r="K32" s="8">
        <v>1500389</v>
      </c>
      <c r="L32" s="8">
        <v>916015</v>
      </c>
      <c r="M32" s="8">
        <v>3543698</v>
      </c>
      <c r="N32" s="8">
        <v>5960102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9503884</v>
      </c>
      <c r="X32" s="8">
        <v>18565500</v>
      </c>
      <c r="Y32" s="8">
        <v>-9061616</v>
      </c>
      <c r="Z32" s="2">
        <v>-48.81</v>
      </c>
      <c r="AA32" s="6">
        <v>37131000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1750000</v>
      </c>
      <c r="F33" s="8">
        <v>1750000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874800</v>
      </c>
      <c r="Y33" s="8">
        <v>-874800</v>
      </c>
      <c r="Z33" s="2">
        <v>-100</v>
      </c>
      <c r="AA33" s="6">
        <v>1750000</v>
      </c>
    </row>
    <row r="34" spans="1:27" ht="13.5">
      <c r="A34" s="25" t="s">
        <v>60</v>
      </c>
      <c r="B34" s="24"/>
      <c r="C34" s="6">
        <v>22895870</v>
      </c>
      <c r="D34" s="6">
        <v>0</v>
      </c>
      <c r="E34" s="7">
        <v>25265000</v>
      </c>
      <c r="F34" s="8">
        <v>25265000</v>
      </c>
      <c r="G34" s="8">
        <v>1399428</v>
      </c>
      <c r="H34" s="8">
        <v>2199706</v>
      </c>
      <c r="I34" s="8">
        <v>2079524</v>
      </c>
      <c r="J34" s="8">
        <v>5678658</v>
      </c>
      <c r="K34" s="8">
        <v>2730484</v>
      </c>
      <c r="L34" s="8">
        <v>2189401</v>
      </c>
      <c r="M34" s="8">
        <v>9125086</v>
      </c>
      <c r="N34" s="8">
        <v>14044971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19723629</v>
      </c>
      <c r="X34" s="8">
        <v>12632400</v>
      </c>
      <c r="Y34" s="8">
        <v>7091229</v>
      </c>
      <c r="Z34" s="2">
        <v>56.14</v>
      </c>
      <c r="AA34" s="6">
        <v>25265000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142730090</v>
      </c>
      <c r="D36" s="33">
        <f>SUM(D25:D35)</f>
        <v>0</v>
      </c>
      <c r="E36" s="34">
        <f t="shared" si="1"/>
        <v>153299000</v>
      </c>
      <c r="F36" s="35">
        <f t="shared" si="1"/>
        <v>153299000</v>
      </c>
      <c r="G36" s="35">
        <f t="shared" si="1"/>
        <v>8525441</v>
      </c>
      <c r="H36" s="35">
        <f t="shared" si="1"/>
        <v>9347858</v>
      </c>
      <c r="I36" s="35">
        <f t="shared" si="1"/>
        <v>9502265</v>
      </c>
      <c r="J36" s="35">
        <f t="shared" si="1"/>
        <v>27375564</v>
      </c>
      <c r="K36" s="35">
        <f t="shared" si="1"/>
        <v>10639062</v>
      </c>
      <c r="L36" s="35">
        <f t="shared" si="1"/>
        <v>9224166</v>
      </c>
      <c r="M36" s="35">
        <f t="shared" si="1"/>
        <v>22023698</v>
      </c>
      <c r="N36" s="35">
        <f t="shared" si="1"/>
        <v>41886926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69262490</v>
      </c>
      <c r="X36" s="35">
        <f t="shared" si="1"/>
        <v>76648500</v>
      </c>
      <c r="Y36" s="35">
        <f t="shared" si="1"/>
        <v>-7386010</v>
      </c>
      <c r="Z36" s="36">
        <f>+IF(X36&lt;&gt;0,+(Y36/X36)*100,0)</f>
        <v>-9.636209449630456</v>
      </c>
      <c r="AA36" s="33">
        <f>SUM(AA25:AA35)</f>
        <v>153299000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5712446</v>
      </c>
      <c r="D38" s="46">
        <f>+D22-D36</f>
        <v>0</v>
      </c>
      <c r="E38" s="47">
        <f t="shared" si="2"/>
        <v>5893000</v>
      </c>
      <c r="F38" s="48">
        <f t="shared" si="2"/>
        <v>5893000</v>
      </c>
      <c r="G38" s="48">
        <f t="shared" si="2"/>
        <v>35082749</v>
      </c>
      <c r="H38" s="48">
        <f t="shared" si="2"/>
        <v>-1812643</v>
      </c>
      <c r="I38" s="48">
        <f t="shared" si="2"/>
        <v>-1174122</v>
      </c>
      <c r="J38" s="48">
        <f t="shared" si="2"/>
        <v>32095984</v>
      </c>
      <c r="K38" s="48">
        <f t="shared" si="2"/>
        <v>-195155</v>
      </c>
      <c r="L38" s="48">
        <f t="shared" si="2"/>
        <v>-3748494</v>
      </c>
      <c r="M38" s="48">
        <f t="shared" si="2"/>
        <v>18716434</v>
      </c>
      <c r="N38" s="48">
        <f t="shared" si="2"/>
        <v>14772785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46868769</v>
      </c>
      <c r="X38" s="48">
        <f>IF(F22=F36,0,X22-X36)</f>
        <v>30455500</v>
      </c>
      <c r="Y38" s="48">
        <f t="shared" si="2"/>
        <v>16413269</v>
      </c>
      <c r="Z38" s="49">
        <f>+IF(X38&lt;&gt;0,+(Y38/X38)*100,0)</f>
        <v>53.89262694751359</v>
      </c>
      <c r="AA38" s="46">
        <f>+AA22-AA36</f>
        <v>5893000</v>
      </c>
    </row>
    <row r="39" spans="1:27" ht="13.5">
      <c r="A39" s="23" t="s">
        <v>64</v>
      </c>
      <c r="B39" s="29"/>
      <c r="C39" s="6">
        <v>39016000</v>
      </c>
      <c r="D39" s="6">
        <v>0</v>
      </c>
      <c r="E39" s="7">
        <v>27098000</v>
      </c>
      <c r="F39" s="8">
        <v>27098000</v>
      </c>
      <c r="G39" s="8">
        <v>5000000</v>
      </c>
      <c r="H39" s="8">
        <v>0</v>
      </c>
      <c r="I39" s="8">
        <v>0</v>
      </c>
      <c r="J39" s="8">
        <v>5000000</v>
      </c>
      <c r="K39" s="8">
        <v>0</v>
      </c>
      <c r="L39" s="8">
        <v>0</v>
      </c>
      <c r="M39" s="8">
        <v>9000000</v>
      </c>
      <c r="N39" s="8">
        <v>9000000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14000000</v>
      </c>
      <c r="X39" s="8">
        <v>20322000</v>
      </c>
      <c r="Y39" s="8">
        <v>-6322000</v>
      </c>
      <c r="Z39" s="2">
        <v>-31.11</v>
      </c>
      <c r="AA39" s="6">
        <v>27098000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44728446</v>
      </c>
      <c r="D42" s="55">
        <f>SUM(D38:D41)</f>
        <v>0</v>
      </c>
      <c r="E42" s="56">
        <f t="shared" si="3"/>
        <v>32991000</v>
      </c>
      <c r="F42" s="57">
        <f t="shared" si="3"/>
        <v>32991000</v>
      </c>
      <c r="G42" s="57">
        <f t="shared" si="3"/>
        <v>40082749</v>
      </c>
      <c r="H42" s="57">
        <f t="shared" si="3"/>
        <v>-1812643</v>
      </c>
      <c r="I42" s="57">
        <f t="shared" si="3"/>
        <v>-1174122</v>
      </c>
      <c r="J42" s="57">
        <f t="shared" si="3"/>
        <v>37095984</v>
      </c>
      <c r="K42" s="57">
        <f t="shared" si="3"/>
        <v>-195155</v>
      </c>
      <c r="L42" s="57">
        <f t="shared" si="3"/>
        <v>-3748494</v>
      </c>
      <c r="M42" s="57">
        <f t="shared" si="3"/>
        <v>27716434</v>
      </c>
      <c r="N42" s="57">
        <f t="shared" si="3"/>
        <v>23772785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60868769</v>
      </c>
      <c r="X42" s="57">
        <f t="shared" si="3"/>
        <v>50777500</v>
      </c>
      <c r="Y42" s="57">
        <f t="shared" si="3"/>
        <v>10091269</v>
      </c>
      <c r="Z42" s="58">
        <f>+IF(X42&lt;&gt;0,+(Y42/X42)*100,0)</f>
        <v>19.87350499729211</v>
      </c>
      <c r="AA42" s="55">
        <f>SUM(AA38:AA41)</f>
        <v>32991000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44728446</v>
      </c>
      <c r="D44" s="63">
        <f>+D42-D43</f>
        <v>0</v>
      </c>
      <c r="E44" s="64">
        <f t="shared" si="4"/>
        <v>32991000</v>
      </c>
      <c r="F44" s="65">
        <f t="shared" si="4"/>
        <v>32991000</v>
      </c>
      <c r="G44" s="65">
        <f t="shared" si="4"/>
        <v>40082749</v>
      </c>
      <c r="H44" s="65">
        <f t="shared" si="4"/>
        <v>-1812643</v>
      </c>
      <c r="I44" s="65">
        <f t="shared" si="4"/>
        <v>-1174122</v>
      </c>
      <c r="J44" s="65">
        <f t="shared" si="4"/>
        <v>37095984</v>
      </c>
      <c r="K44" s="65">
        <f t="shared" si="4"/>
        <v>-195155</v>
      </c>
      <c r="L44" s="65">
        <f t="shared" si="4"/>
        <v>-3748494</v>
      </c>
      <c r="M44" s="65">
        <f t="shared" si="4"/>
        <v>27716434</v>
      </c>
      <c r="N44" s="65">
        <f t="shared" si="4"/>
        <v>23772785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60868769</v>
      </c>
      <c r="X44" s="65">
        <f t="shared" si="4"/>
        <v>50777500</v>
      </c>
      <c r="Y44" s="65">
        <f t="shared" si="4"/>
        <v>10091269</v>
      </c>
      <c r="Z44" s="66">
        <f>+IF(X44&lt;&gt;0,+(Y44/X44)*100,0)</f>
        <v>19.87350499729211</v>
      </c>
      <c r="AA44" s="63">
        <f>+AA42-AA43</f>
        <v>32991000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44728446</v>
      </c>
      <c r="D46" s="55">
        <f>SUM(D44:D45)</f>
        <v>0</v>
      </c>
      <c r="E46" s="56">
        <f t="shared" si="5"/>
        <v>32991000</v>
      </c>
      <c r="F46" s="57">
        <f t="shared" si="5"/>
        <v>32991000</v>
      </c>
      <c r="G46" s="57">
        <f t="shared" si="5"/>
        <v>40082749</v>
      </c>
      <c r="H46" s="57">
        <f t="shared" si="5"/>
        <v>-1812643</v>
      </c>
      <c r="I46" s="57">
        <f t="shared" si="5"/>
        <v>-1174122</v>
      </c>
      <c r="J46" s="57">
        <f t="shared" si="5"/>
        <v>37095984</v>
      </c>
      <c r="K46" s="57">
        <f t="shared" si="5"/>
        <v>-195155</v>
      </c>
      <c r="L46" s="57">
        <f t="shared" si="5"/>
        <v>-3748494</v>
      </c>
      <c r="M46" s="57">
        <f t="shared" si="5"/>
        <v>27716434</v>
      </c>
      <c r="N46" s="57">
        <f t="shared" si="5"/>
        <v>23772785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60868769</v>
      </c>
      <c r="X46" s="57">
        <f t="shared" si="5"/>
        <v>50777500</v>
      </c>
      <c r="Y46" s="57">
        <f t="shared" si="5"/>
        <v>10091269</v>
      </c>
      <c r="Z46" s="58">
        <f>+IF(X46&lt;&gt;0,+(Y46/X46)*100,0)</f>
        <v>19.87350499729211</v>
      </c>
      <c r="AA46" s="55">
        <f>SUM(AA44:AA45)</f>
        <v>32991000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44728446</v>
      </c>
      <c r="D48" s="71">
        <f>SUM(D46:D47)</f>
        <v>0</v>
      </c>
      <c r="E48" s="72">
        <f t="shared" si="6"/>
        <v>32991000</v>
      </c>
      <c r="F48" s="73">
        <f t="shared" si="6"/>
        <v>32991000</v>
      </c>
      <c r="G48" s="73">
        <f t="shared" si="6"/>
        <v>40082749</v>
      </c>
      <c r="H48" s="74">
        <f t="shared" si="6"/>
        <v>-1812643</v>
      </c>
      <c r="I48" s="74">
        <f t="shared" si="6"/>
        <v>-1174122</v>
      </c>
      <c r="J48" s="74">
        <f t="shared" si="6"/>
        <v>37095984</v>
      </c>
      <c r="K48" s="74">
        <f t="shared" si="6"/>
        <v>-195155</v>
      </c>
      <c r="L48" s="74">
        <f t="shared" si="6"/>
        <v>-3748494</v>
      </c>
      <c r="M48" s="73">
        <f t="shared" si="6"/>
        <v>27716434</v>
      </c>
      <c r="N48" s="73">
        <f t="shared" si="6"/>
        <v>23772785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60868769</v>
      </c>
      <c r="X48" s="74">
        <f t="shared" si="6"/>
        <v>50777500</v>
      </c>
      <c r="Y48" s="74">
        <f t="shared" si="6"/>
        <v>10091269</v>
      </c>
      <c r="Z48" s="75">
        <f>+IF(X48&lt;&gt;0,+(Y48/X48)*100,0)</f>
        <v>19.87350499729211</v>
      </c>
      <c r="AA48" s="76">
        <f>SUM(AA46:AA47)</f>
        <v>32991000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176699783</v>
      </c>
      <c r="D5" s="6">
        <v>0</v>
      </c>
      <c r="E5" s="7">
        <v>199345529</v>
      </c>
      <c r="F5" s="8">
        <v>199345529</v>
      </c>
      <c r="G5" s="8">
        <v>15758088</v>
      </c>
      <c r="H5" s="8">
        <v>15258117</v>
      </c>
      <c r="I5" s="8">
        <v>16018762</v>
      </c>
      <c r="J5" s="8">
        <v>47034967</v>
      </c>
      <c r="K5" s="8">
        <v>15820630</v>
      </c>
      <c r="L5" s="8">
        <v>16179028</v>
      </c>
      <c r="M5" s="8">
        <v>15859679</v>
      </c>
      <c r="N5" s="8">
        <v>47859337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94894304</v>
      </c>
      <c r="X5" s="8">
        <v>107928295</v>
      </c>
      <c r="Y5" s="8">
        <v>-13033991</v>
      </c>
      <c r="Z5" s="2">
        <v>-12.08</v>
      </c>
      <c r="AA5" s="6">
        <v>199345529</v>
      </c>
    </row>
    <row r="6" spans="1:27" ht="13.5">
      <c r="A6" s="23" t="s">
        <v>33</v>
      </c>
      <c r="B6" s="24"/>
      <c r="C6" s="6">
        <v>8599430</v>
      </c>
      <c r="D6" s="6">
        <v>0</v>
      </c>
      <c r="E6" s="7">
        <v>0</v>
      </c>
      <c r="F6" s="8">
        <v>0</v>
      </c>
      <c r="G6" s="8">
        <v>699958</v>
      </c>
      <c r="H6" s="8">
        <v>670347</v>
      </c>
      <c r="I6" s="8">
        <v>700947</v>
      </c>
      <c r="J6" s="8">
        <v>2071252</v>
      </c>
      <c r="K6" s="8">
        <v>679231</v>
      </c>
      <c r="L6" s="8">
        <v>741205</v>
      </c>
      <c r="M6" s="8">
        <v>780616</v>
      </c>
      <c r="N6" s="8">
        <v>2201052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4272304</v>
      </c>
      <c r="X6" s="8"/>
      <c r="Y6" s="8">
        <v>4272304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63556991</v>
      </c>
      <c r="D7" s="6">
        <v>0</v>
      </c>
      <c r="E7" s="7">
        <v>83687586</v>
      </c>
      <c r="F7" s="8">
        <v>83687586</v>
      </c>
      <c r="G7" s="8">
        <v>7344575</v>
      </c>
      <c r="H7" s="8">
        <v>8035184</v>
      </c>
      <c r="I7" s="8">
        <v>7056129</v>
      </c>
      <c r="J7" s="8">
        <v>22435888</v>
      </c>
      <c r="K7" s="8">
        <v>5517938</v>
      </c>
      <c r="L7" s="8">
        <v>6510153</v>
      </c>
      <c r="M7" s="8">
        <v>6209894</v>
      </c>
      <c r="N7" s="8">
        <v>18237985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40673873</v>
      </c>
      <c r="X7" s="8">
        <v>36762992</v>
      </c>
      <c r="Y7" s="8">
        <v>3910881</v>
      </c>
      <c r="Z7" s="2">
        <v>10.64</v>
      </c>
      <c r="AA7" s="6">
        <v>83687586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6716846</v>
      </c>
      <c r="D10" s="6">
        <v>0</v>
      </c>
      <c r="E10" s="7">
        <v>6063440</v>
      </c>
      <c r="F10" s="26">
        <v>6063440</v>
      </c>
      <c r="G10" s="26">
        <v>593882</v>
      </c>
      <c r="H10" s="26">
        <v>597151</v>
      </c>
      <c r="I10" s="26">
        <v>594973</v>
      </c>
      <c r="J10" s="26">
        <v>1786006</v>
      </c>
      <c r="K10" s="26">
        <v>593833</v>
      </c>
      <c r="L10" s="26">
        <v>601080</v>
      </c>
      <c r="M10" s="26">
        <v>601011</v>
      </c>
      <c r="N10" s="26">
        <v>1795924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3581930</v>
      </c>
      <c r="X10" s="26">
        <v>3054413</v>
      </c>
      <c r="Y10" s="26">
        <v>527517</v>
      </c>
      <c r="Z10" s="27">
        <v>17.27</v>
      </c>
      <c r="AA10" s="28">
        <v>6063440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123139</v>
      </c>
      <c r="F11" s="8">
        <v>123139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123139</v>
      </c>
    </row>
    <row r="12" spans="1:27" ht="13.5">
      <c r="A12" s="25" t="s">
        <v>39</v>
      </c>
      <c r="B12" s="29"/>
      <c r="C12" s="6">
        <v>703996</v>
      </c>
      <c r="D12" s="6">
        <v>0</v>
      </c>
      <c r="E12" s="7">
        <v>802700</v>
      </c>
      <c r="F12" s="8">
        <v>802700</v>
      </c>
      <c r="G12" s="8">
        <v>65449</v>
      </c>
      <c r="H12" s="8">
        <v>65449</v>
      </c>
      <c r="I12" s="8">
        <v>66920</v>
      </c>
      <c r="J12" s="8">
        <v>197818</v>
      </c>
      <c r="K12" s="8">
        <v>60962</v>
      </c>
      <c r="L12" s="8">
        <v>60946</v>
      </c>
      <c r="M12" s="8">
        <v>60946</v>
      </c>
      <c r="N12" s="8">
        <v>182854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380672</v>
      </c>
      <c r="X12" s="8">
        <v>369563</v>
      </c>
      <c r="Y12" s="8">
        <v>11109</v>
      </c>
      <c r="Z12" s="2">
        <v>3.01</v>
      </c>
      <c r="AA12" s="6">
        <v>802700</v>
      </c>
    </row>
    <row r="13" spans="1:27" ht="13.5">
      <c r="A13" s="23" t="s">
        <v>40</v>
      </c>
      <c r="B13" s="29"/>
      <c r="C13" s="6">
        <v>1928003</v>
      </c>
      <c r="D13" s="6">
        <v>0</v>
      </c>
      <c r="E13" s="7">
        <v>2458734</v>
      </c>
      <c r="F13" s="8">
        <v>2458734</v>
      </c>
      <c r="G13" s="8">
        <v>123148</v>
      </c>
      <c r="H13" s="8">
        <v>183130</v>
      </c>
      <c r="I13" s="8">
        <v>156403</v>
      </c>
      <c r="J13" s="8">
        <v>462681</v>
      </c>
      <c r="K13" s="8">
        <v>106630</v>
      </c>
      <c r="L13" s="8">
        <v>43389</v>
      </c>
      <c r="M13" s="8">
        <v>170568</v>
      </c>
      <c r="N13" s="8">
        <v>320587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783268</v>
      </c>
      <c r="X13" s="8">
        <v>1345500</v>
      </c>
      <c r="Y13" s="8">
        <v>-562232</v>
      </c>
      <c r="Z13" s="2">
        <v>-41.79</v>
      </c>
      <c r="AA13" s="6">
        <v>2458734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2458381</v>
      </c>
      <c r="D16" s="6">
        <v>0</v>
      </c>
      <c r="E16" s="7">
        <v>13908353</v>
      </c>
      <c r="F16" s="8">
        <v>13908353</v>
      </c>
      <c r="G16" s="8">
        <v>12300</v>
      </c>
      <c r="H16" s="8">
        <v>14180</v>
      </c>
      <c r="I16" s="8">
        <v>15666</v>
      </c>
      <c r="J16" s="8">
        <v>42146</v>
      </c>
      <c r="K16" s="8">
        <v>20860</v>
      </c>
      <c r="L16" s="8">
        <v>38603</v>
      </c>
      <c r="M16" s="8">
        <v>38300</v>
      </c>
      <c r="N16" s="8">
        <v>97763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139909</v>
      </c>
      <c r="X16" s="8">
        <v>6701188</v>
      </c>
      <c r="Y16" s="8">
        <v>-6561279</v>
      </c>
      <c r="Z16" s="2">
        <v>-97.91</v>
      </c>
      <c r="AA16" s="6">
        <v>13908353</v>
      </c>
    </row>
    <row r="17" spans="1:27" ht="13.5">
      <c r="A17" s="23" t="s">
        <v>44</v>
      </c>
      <c r="B17" s="29"/>
      <c r="C17" s="6">
        <v>3635333</v>
      </c>
      <c r="D17" s="6">
        <v>0</v>
      </c>
      <c r="E17" s="7">
        <v>3862484</v>
      </c>
      <c r="F17" s="8">
        <v>3862484</v>
      </c>
      <c r="G17" s="8">
        <v>236473</v>
      </c>
      <c r="H17" s="8">
        <v>289869</v>
      </c>
      <c r="I17" s="8">
        <v>228282</v>
      </c>
      <c r="J17" s="8">
        <v>754624</v>
      </c>
      <c r="K17" s="8">
        <v>344852</v>
      </c>
      <c r="L17" s="8">
        <v>326711</v>
      </c>
      <c r="M17" s="8">
        <v>222622</v>
      </c>
      <c r="N17" s="8">
        <v>894185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1648809</v>
      </c>
      <c r="X17" s="8">
        <v>2148414</v>
      </c>
      <c r="Y17" s="8">
        <v>-499605</v>
      </c>
      <c r="Z17" s="2">
        <v>-23.25</v>
      </c>
      <c r="AA17" s="6">
        <v>3862484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65774623</v>
      </c>
      <c r="D19" s="6">
        <v>0</v>
      </c>
      <c r="E19" s="7">
        <v>75373000</v>
      </c>
      <c r="F19" s="8">
        <v>75373000</v>
      </c>
      <c r="G19" s="8">
        <v>21799130</v>
      </c>
      <c r="H19" s="8">
        <v>3269870</v>
      </c>
      <c r="I19" s="8">
        <v>191338</v>
      </c>
      <c r="J19" s="8">
        <v>25260338</v>
      </c>
      <c r="K19" s="8">
        <v>0</v>
      </c>
      <c r="L19" s="8">
        <v>0</v>
      </c>
      <c r="M19" s="8">
        <v>22218860</v>
      </c>
      <c r="N19" s="8">
        <v>22218860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47479198</v>
      </c>
      <c r="X19" s="8">
        <v>44481000</v>
      </c>
      <c r="Y19" s="8">
        <v>2998198</v>
      </c>
      <c r="Z19" s="2">
        <v>6.74</v>
      </c>
      <c r="AA19" s="6">
        <v>75373000</v>
      </c>
    </row>
    <row r="20" spans="1:27" ht="13.5">
      <c r="A20" s="23" t="s">
        <v>47</v>
      </c>
      <c r="B20" s="29"/>
      <c r="C20" s="6">
        <v>4578615</v>
      </c>
      <c r="D20" s="6">
        <v>0</v>
      </c>
      <c r="E20" s="7">
        <v>6193154</v>
      </c>
      <c r="F20" s="26">
        <v>6193154</v>
      </c>
      <c r="G20" s="26">
        <v>431442</v>
      </c>
      <c r="H20" s="26">
        <v>185277</v>
      </c>
      <c r="I20" s="26">
        <v>184682</v>
      </c>
      <c r="J20" s="26">
        <v>801401</v>
      </c>
      <c r="K20" s="26">
        <v>310353</v>
      </c>
      <c r="L20" s="26">
        <v>330677</v>
      </c>
      <c r="M20" s="26">
        <v>319296</v>
      </c>
      <c r="N20" s="26">
        <v>960326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1761727</v>
      </c>
      <c r="X20" s="26">
        <v>2562183</v>
      </c>
      <c r="Y20" s="26">
        <v>-800456</v>
      </c>
      <c r="Z20" s="27">
        <v>-31.24</v>
      </c>
      <c r="AA20" s="28">
        <v>6193154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334652001</v>
      </c>
      <c r="D22" s="33">
        <f>SUM(D5:D21)</f>
        <v>0</v>
      </c>
      <c r="E22" s="34">
        <f t="shared" si="0"/>
        <v>391818119</v>
      </c>
      <c r="F22" s="35">
        <f t="shared" si="0"/>
        <v>391818119</v>
      </c>
      <c r="G22" s="35">
        <f t="shared" si="0"/>
        <v>47064445</v>
      </c>
      <c r="H22" s="35">
        <f t="shared" si="0"/>
        <v>28568574</v>
      </c>
      <c r="I22" s="35">
        <f t="shared" si="0"/>
        <v>25214102</v>
      </c>
      <c r="J22" s="35">
        <f t="shared" si="0"/>
        <v>100847121</v>
      </c>
      <c r="K22" s="35">
        <f t="shared" si="0"/>
        <v>23455289</v>
      </c>
      <c r="L22" s="35">
        <f t="shared" si="0"/>
        <v>24831792</v>
      </c>
      <c r="M22" s="35">
        <f t="shared" si="0"/>
        <v>46481792</v>
      </c>
      <c r="N22" s="35">
        <f t="shared" si="0"/>
        <v>94768873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195615994</v>
      </c>
      <c r="X22" s="35">
        <f t="shared" si="0"/>
        <v>205353548</v>
      </c>
      <c r="Y22" s="35">
        <f t="shared" si="0"/>
        <v>-9737554</v>
      </c>
      <c r="Z22" s="36">
        <f>+IF(X22&lt;&gt;0,+(Y22/X22)*100,0)</f>
        <v>-4.7418484339993</v>
      </c>
      <c r="AA22" s="33">
        <f>SUM(AA5:AA21)</f>
        <v>391818119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104142301</v>
      </c>
      <c r="D25" s="6">
        <v>0</v>
      </c>
      <c r="E25" s="7">
        <v>112196991</v>
      </c>
      <c r="F25" s="8">
        <v>112196991</v>
      </c>
      <c r="G25" s="8">
        <v>7544810</v>
      </c>
      <c r="H25" s="8">
        <v>8925240</v>
      </c>
      <c r="I25" s="8">
        <v>8388992</v>
      </c>
      <c r="J25" s="8">
        <v>24859042</v>
      </c>
      <c r="K25" s="8">
        <v>8174298</v>
      </c>
      <c r="L25" s="8">
        <v>83144</v>
      </c>
      <c r="M25" s="8">
        <v>18413293</v>
      </c>
      <c r="N25" s="8">
        <v>26670735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51529777</v>
      </c>
      <c r="X25" s="8">
        <v>55937778</v>
      </c>
      <c r="Y25" s="8">
        <v>-4408001</v>
      </c>
      <c r="Z25" s="2">
        <v>-7.88</v>
      </c>
      <c r="AA25" s="6">
        <v>112196991</v>
      </c>
    </row>
    <row r="26" spans="1:27" ht="13.5">
      <c r="A26" s="25" t="s">
        <v>52</v>
      </c>
      <c r="B26" s="24"/>
      <c r="C26" s="6">
        <v>8914273</v>
      </c>
      <c r="D26" s="6">
        <v>0</v>
      </c>
      <c r="E26" s="7">
        <v>9517433</v>
      </c>
      <c r="F26" s="8">
        <v>9517433</v>
      </c>
      <c r="G26" s="8">
        <v>687439</v>
      </c>
      <c r="H26" s="8">
        <v>661945</v>
      </c>
      <c r="I26" s="8">
        <v>689953</v>
      </c>
      <c r="J26" s="8">
        <v>2039337</v>
      </c>
      <c r="K26" s="8">
        <v>687439</v>
      </c>
      <c r="L26" s="8">
        <v>0</v>
      </c>
      <c r="M26" s="8">
        <v>1426704</v>
      </c>
      <c r="N26" s="8">
        <v>2114143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4153480</v>
      </c>
      <c r="X26" s="8">
        <v>3950322</v>
      </c>
      <c r="Y26" s="8">
        <v>203158</v>
      </c>
      <c r="Z26" s="2">
        <v>5.14</v>
      </c>
      <c r="AA26" s="6">
        <v>9517433</v>
      </c>
    </row>
    <row r="27" spans="1:27" ht="13.5">
      <c r="A27" s="25" t="s">
        <v>53</v>
      </c>
      <c r="B27" s="24"/>
      <c r="C27" s="6">
        <v>16667785</v>
      </c>
      <c r="D27" s="6">
        <v>0</v>
      </c>
      <c r="E27" s="7">
        <v>9877588</v>
      </c>
      <c r="F27" s="8">
        <v>9877588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9877588</v>
      </c>
    </row>
    <row r="28" spans="1:27" ht="13.5">
      <c r="A28" s="25" t="s">
        <v>54</v>
      </c>
      <c r="B28" s="24"/>
      <c r="C28" s="6">
        <v>45090244</v>
      </c>
      <c r="D28" s="6">
        <v>0</v>
      </c>
      <c r="E28" s="7">
        <v>32339632</v>
      </c>
      <c r="F28" s="8">
        <v>32339632</v>
      </c>
      <c r="G28" s="8">
        <v>2692967</v>
      </c>
      <c r="H28" s="8">
        <v>2698974</v>
      </c>
      <c r="I28" s="8">
        <v>2692967</v>
      </c>
      <c r="J28" s="8">
        <v>8084908</v>
      </c>
      <c r="K28" s="8">
        <v>2692967</v>
      </c>
      <c r="L28" s="8">
        <v>3061797</v>
      </c>
      <c r="M28" s="8">
        <v>2330124</v>
      </c>
      <c r="N28" s="8">
        <v>8084888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16169796</v>
      </c>
      <c r="X28" s="8">
        <v>15370548</v>
      </c>
      <c r="Y28" s="8">
        <v>799248</v>
      </c>
      <c r="Z28" s="2">
        <v>5.2</v>
      </c>
      <c r="AA28" s="6">
        <v>32339632</v>
      </c>
    </row>
    <row r="29" spans="1:27" ht="13.5">
      <c r="A29" s="25" t="s">
        <v>55</v>
      </c>
      <c r="B29" s="24"/>
      <c r="C29" s="6">
        <v>2635178</v>
      </c>
      <c r="D29" s="6">
        <v>0</v>
      </c>
      <c r="E29" s="7">
        <v>6801448</v>
      </c>
      <c r="F29" s="8">
        <v>6801448</v>
      </c>
      <c r="G29" s="8">
        <v>0</v>
      </c>
      <c r="H29" s="8">
        <v>0</v>
      </c>
      <c r="I29" s="8">
        <v>978462</v>
      </c>
      <c r="J29" s="8">
        <v>978462</v>
      </c>
      <c r="K29" s="8">
        <v>1529</v>
      </c>
      <c r="L29" s="8">
        <v>24</v>
      </c>
      <c r="M29" s="8">
        <v>252309</v>
      </c>
      <c r="N29" s="8">
        <v>253862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1232324</v>
      </c>
      <c r="X29" s="8">
        <v>2704492</v>
      </c>
      <c r="Y29" s="8">
        <v>-1472168</v>
      </c>
      <c r="Z29" s="2">
        <v>-54.43</v>
      </c>
      <c r="AA29" s="6">
        <v>6801448</v>
      </c>
    </row>
    <row r="30" spans="1:27" ht="13.5">
      <c r="A30" s="25" t="s">
        <v>56</v>
      </c>
      <c r="B30" s="24"/>
      <c r="C30" s="6">
        <v>104708075</v>
      </c>
      <c r="D30" s="6">
        <v>0</v>
      </c>
      <c r="E30" s="7">
        <v>110422400</v>
      </c>
      <c r="F30" s="8">
        <v>110422400</v>
      </c>
      <c r="G30" s="8">
        <v>14729171</v>
      </c>
      <c r="H30" s="8">
        <v>12219609</v>
      </c>
      <c r="I30" s="8">
        <v>15362181</v>
      </c>
      <c r="J30" s="8">
        <v>42310961</v>
      </c>
      <c r="K30" s="8">
        <v>4797783</v>
      </c>
      <c r="L30" s="8">
        <v>-4741255</v>
      </c>
      <c r="M30" s="8">
        <v>7473018</v>
      </c>
      <c r="N30" s="8">
        <v>7529546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49840507</v>
      </c>
      <c r="X30" s="8">
        <v>49227728</v>
      </c>
      <c r="Y30" s="8">
        <v>612779</v>
      </c>
      <c r="Z30" s="2">
        <v>1.24</v>
      </c>
      <c r="AA30" s="6">
        <v>110422400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2969</v>
      </c>
      <c r="H31" s="8">
        <v>84824</v>
      </c>
      <c r="I31" s="8">
        <v>129006</v>
      </c>
      <c r="J31" s="8">
        <v>216799</v>
      </c>
      <c r="K31" s="8">
        <v>31766</v>
      </c>
      <c r="L31" s="8">
        <v>73820</v>
      </c>
      <c r="M31" s="8">
        <v>61252</v>
      </c>
      <c r="N31" s="8">
        <v>166838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383637</v>
      </c>
      <c r="X31" s="8"/>
      <c r="Y31" s="8">
        <v>383637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22938490</v>
      </c>
      <c r="D32" s="6">
        <v>0</v>
      </c>
      <c r="E32" s="7">
        <v>25131697</v>
      </c>
      <c r="F32" s="8">
        <v>25131697</v>
      </c>
      <c r="G32" s="8">
        <v>1644991</v>
      </c>
      <c r="H32" s="8">
        <v>4320468</v>
      </c>
      <c r="I32" s="8">
        <v>5799252</v>
      </c>
      <c r="J32" s="8">
        <v>11764711</v>
      </c>
      <c r="K32" s="8">
        <v>6269774</v>
      </c>
      <c r="L32" s="8">
        <v>3747824</v>
      </c>
      <c r="M32" s="8">
        <v>4390083</v>
      </c>
      <c r="N32" s="8">
        <v>14407681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26172392</v>
      </c>
      <c r="X32" s="8">
        <v>12807198</v>
      </c>
      <c r="Y32" s="8">
        <v>13365194</v>
      </c>
      <c r="Z32" s="2">
        <v>104.36</v>
      </c>
      <c r="AA32" s="6">
        <v>25131697</v>
      </c>
    </row>
    <row r="33" spans="1:27" ht="13.5">
      <c r="A33" s="25" t="s">
        <v>59</v>
      </c>
      <c r="B33" s="24"/>
      <c r="C33" s="6">
        <v>5980749</v>
      </c>
      <c r="D33" s="6">
        <v>0</v>
      </c>
      <c r="E33" s="7">
        <v>2289202</v>
      </c>
      <c r="F33" s="8">
        <v>2289202</v>
      </c>
      <c r="G33" s="8">
        <v>110232</v>
      </c>
      <c r="H33" s="8">
        <v>185413</v>
      </c>
      <c r="I33" s="8">
        <v>129008</v>
      </c>
      <c r="J33" s="8">
        <v>424653</v>
      </c>
      <c r="K33" s="8">
        <v>128909</v>
      </c>
      <c r="L33" s="8">
        <v>172681</v>
      </c>
      <c r="M33" s="8">
        <v>180947</v>
      </c>
      <c r="N33" s="8">
        <v>482537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907190</v>
      </c>
      <c r="X33" s="8">
        <v>1333000</v>
      </c>
      <c r="Y33" s="8">
        <v>-425810</v>
      </c>
      <c r="Z33" s="2">
        <v>-31.94</v>
      </c>
      <c r="AA33" s="6">
        <v>2289202</v>
      </c>
    </row>
    <row r="34" spans="1:27" ht="13.5">
      <c r="A34" s="25" t="s">
        <v>60</v>
      </c>
      <c r="B34" s="24"/>
      <c r="C34" s="6">
        <v>73151130</v>
      </c>
      <c r="D34" s="6">
        <v>0</v>
      </c>
      <c r="E34" s="7">
        <v>83031668</v>
      </c>
      <c r="F34" s="8">
        <v>83031668</v>
      </c>
      <c r="G34" s="8">
        <v>4002310</v>
      </c>
      <c r="H34" s="8">
        <v>2600535</v>
      </c>
      <c r="I34" s="8">
        <v>4003517</v>
      </c>
      <c r="J34" s="8">
        <v>10606362</v>
      </c>
      <c r="K34" s="8">
        <v>4077523</v>
      </c>
      <c r="L34" s="8">
        <v>2027280</v>
      </c>
      <c r="M34" s="8">
        <v>4535692</v>
      </c>
      <c r="N34" s="8">
        <v>10640495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21246857</v>
      </c>
      <c r="X34" s="8">
        <v>47061061</v>
      </c>
      <c r="Y34" s="8">
        <v>-25814204</v>
      </c>
      <c r="Z34" s="2">
        <v>-54.85</v>
      </c>
      <c r="AA34" s="6">
        <v>83031668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384228225</v>
      </c>
      <c r="D36" s="33">
        <f>SUM(D25:D35)</f>
        <v>0</v>
      </c>
      <c r="E36" s="34">
        <f t="shared" si="1"/>
        <v>391608059</v>
      </c>
      <c r="F36" s="35">
        <f t="shared" si="1"/>
        <v>391608059</v>
      </c>
      <c r="G36" s="35">
        <f t="shared" si="1"/>
        <v>31414889</v>
      </c>
      <c r="H36" s="35">
        <f t="shared" si="1"/>
        <v>31697008</v>
      </c>
      <c r="I36" s="35">
        <f t="shared" si="1"/>
        <v>38173338</v>
      </c>
      <c r="J36" s="35">
        <f t="shared" si="1"/>
        <v>101285235</v>
      </c>
      <c r="K36" s="35">
        <f t="shared" si="1"/>
        <v>26861988</v>
      </c>
      <c r="L36" s="35">
        <f t="shared" si="1"/>
        <v>4425315</v>
      </c>
      <c r="M36" s="35">
        <f t="shared" si="1"/>
        <v>39063422</v>
      </c>
      <c r="N36" s="35">
        <f t="shared" si="1"/>
        <v>70350725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171635960</v>
      </c>
      <c r="X36" s="35">
        <f t="shared" si="1"/>
        <v>188392127</v>
      </c>
      <c r="Y36" s="35">
        <f t="shared" si="1"/>
        <v>-16756167</v>
      </c>
      <c r="Z36" s="36">
        <f>+IF(X36&lt;&gt;0,+(Y36/X36)*100,0)</f>
        <v>-8.894303210452101</v>
      </c>
      <c r="AA36" s="33">
        <f>SUM(AA25:AA35)</f>
        <v>391608059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-49576224</v>
      </c>
      <c r="D38" s="46">
        <f>+D22-D36</f>
        <v>0</v>
      </c>
      <c r="E38" s="47">
        <f t="shared" si="2"/>
        <v>210060</v>
      </c>
      <c r="F38" s="48">
        <f t="shared" si="2"/>
        <v>210060</v>
      </c>
      <c r="G38" s="48">
        <f t="shared" si="2"/>
        <v>15649556</v>
      </c>
      <c r="H38" s="48">
        <f t="shared" si="2"/>
        <v>-3128434</v>
      </c>
      <c r="I38" s="48">
        <f t="shared" si="2"/>
        <v>-12959236</v>
      </c>
      <c r="J38" s="48">
        <f t="shared" si="2"/>
        <v>-438114</v>
      </c>
      <c r="K38" s="48">
        <f t="shared" si="2"/>
        <v>-3406699</v>
      </c>
      <c r="L38" s="48">
        <f t="shared" si="2"/>
        <v>20406477</v>
      </c>
      <c r="M38" s="48">
        <f t="shared" si="2"/>
        <v>7418370</v>
      </c>
      <c r="N38" s="48">
        <f t="shared" si="2"/>
        <v>24418148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23980034</v>
      </c>
      <c r="X38" s="48">
        <f>IF(F22=F36,0,X22-X36)</f>
        <v>16961421</v>
      </c>
      <c r="Y38" s="48">
        <f t="shared" si="2"/>
        <v>7018613</v>
      </c>
      <c r="Z38" s="49">
        <f>+IF(X38&lt;&gt;0,+(Y38/X38)*100,0)</f>
        <v>41.379864340375725</v>
      </c>
      <c r="AA38" s="46">
        <f>+AA22-AA36</f>
        <v>210060</v>
      </c>
    </row>
    <row r="39" spans="1:27" ht="13.5">
      <c r="A39" s="23" t="s">
        <v>64</v>
      </c>
      <c r="B39" s="29"/>
      <c r="C39" s="6">
        <v>33437932</v>
      </c>
      <c r="D39" s="6">
        <v>0</v>
      </c>
      <c r="E39" s="7">
        <v>27646000</v>
      </c>
      <c r="F39" s="8">
        <v>27646000</v>
      </c>
      <c r="G39" s="8">
        <v>0</v>
      </c>
      <c r="H39" s="8">
        <v>0</v>
      </c>
      <c r="I39" s="8">
        <v>6673558</v>
      </c>
      <c r="J39" s="8">
        <v>6673558</v>
      </c>
      <c r="K39" s="8">
        <v>0</v>
      </c>
      <c r="L39" s="8">
        <v>0</v>
      </c>
      <c r="M39" s="8">
        <v>16184744</v>
      </c>
      <c r="N39" s="8">
        <v>16184744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22858302</v>
      </c>
      <c r="X39" s="8">
        <v>12627000</v>
      </c>
      <c r="Y39" s="8">
        <v>10231302</v>
      </c>
      <c r="Z39" s="2">
        <v>81.03</v>
      </c>
      <c r="AA39" s="6">
        <v>27646000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-16138292</v>
      </c>
      <c r="D42" s="55">
        <f>SUM(D38:D41)</f>
        <v>0</v>
      </c>
      <c r="E42" s="56">
        <f t="shared" si="3"/>
        <v>27856060</v>
      </c>
      <c r="F42" s="57">
        <f t="shared" si="3"/>
        <v>27856060</v>
      </c>
      <c r="G42" s="57">
        <f t="shared" si="3"/>
        <v>15649556</v>
      </c>
      <c r="H42" s="57">
        <f t="shared" si="3"/>
        <v>-3128434</v>
      </c>
      <c r="I42" s="57">
        <f t="shared" si="3"/>
        <v>-6285678</v>
      </c>
      <c r="J42" s="57">
        <f t="shared" si="3"/>
        <v>6235444</v>
      </c>
      <c r="K42" s="57">
        <f t="shared" si="3"/>
        <v>-3406699</v>
      </c>
      <c r="L42" s="57">
        <f t="shared" si="3"/>
        <v>20406477</v>
      </c>
      <c r="M42" s="57">
        <f t="shared" si="3"/>
        <v>23603114</v>
      </c>
      <c r="N42" s="57">
        <f t="shared" si="3"/>
        <v>40602892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46838336</v>
      </c>
      <c r="X42" s="57">
        <f t="shared" si="3"/>
        <v>29588421</v>
      </c>
      <c r="Y42" s="57">
        <f t="shared" si="3"/>
        <v>17249915</v>
      </c>
      <c r="Z42" s="58">
        <f>+IF(X42&lt;&gt;0,+(Y42/X42)*100,0)</f>
        <v>58.29954562293135</v>
      </c>
      <c r="AA42" s="55">
        <f>SUM(AA38:AA41)</f>
        <v>27856060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-16138292</v>
      </c>
      <c r="D44" s="63">
        <f>+D42-D43</f>
        <v>0</v>
      </c>
      <c r="E44" s="64">
        <f t="shared" si="4"/>
        <v>27856060</v>
      </c>
      <c r="F44" s="65">
        <f t="shared" si="4"/>
        <v>27856060</v>
      </c>
      <c r="G44" s="65">
        <f t="shared" si="4"/>
        <v>15649556</v>
      </c>
      <c r="H44" s="65">
        <f t="shared" si="4"/>
        <v>-3128434</v>
      </c>
      <c r="I44" s="65">
        <f t="shared" si="4"/>
        <v>-6285678</v>
      </c>
      <c r="J44" s="65">
        <f t="shared" si="4"/>
        <v>6235444</v>
      </c>
      <c r="K44" s="65">
        <f t="shared" si="4"/>
        <v>-3406699</v>
      </c>
      <c r="L44" s="65">
        <f t="shared" si="4"/>
        <v>20406477</v>
      </c>
      <c r="M44" s="65">
        <f t="shared" si="4"/>
        <v>23603114</v>
      </c>
      <c r="N44" s="65">
        <f t="shared" si="4"/>
        <v>40602892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46838336</v>
      </c>
      <c r="X44" s="65">
        <f t="shared" si="4"/>
        <v>29588421</v>
      </c>
      <c r="Y44" s="65">
        <f t="shared" si="4"/>
        <v>17249915</v>
      </c>
      <c r="Z44" s="66">
        <f>+IF(X44&lt;&gt;0,+(Y44/X44)*100,0)</f>
        <v>58.29954562293135</v>
      </c>
      <c r="AA44" s="63">
        <f>+AA42-AA43</f>
        <v>27856060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-16138292</v>
      </c>
      <c r="D46" s="55">
        <f>SUM(D44:D45)</f>
        <v>0</v>
      </c>
      <c r="E46" s="56">
        <f t="shared" si="5"/>
        <v>27856060</v>
      </c>
      <c r="F46" s="57">
        <f t="shared" si="5"/>
        <v>27856060</v>
      </c>
      <c r="G46" s="57">
        <f t="shared" si="5"/>
        <v>15649556</v>
      </c>
      <c r="H46" s="57">
        <f t="shared" si="5"/>
        <v>-3128434</v>
      </c>
      <c r="I46" s="57">
        <f t="shared" si="5"/>
        <v>-6285678</v>
      </c>
      <c r="J46" s="57">
        <f t="shared" si="5"/>
        <v>6235444</v>
      </c>
      <c r="K46" s="57">
        <f t="shared" si="5"/>
        <v>-3406699</v>
      </c>
      <c r="L46" s="57">
        <f t="shared" si="5"/>
        <v>20406477</v>
      </c>
      <c r="M46" s="57">
        <f t="shared" si="5"/>
        <v>23603114</v>
      </c>
      <c r="N46" s="57">
        <f t="shared" si="5"/>
        <v>40602892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46838336</v>
      </c>
      <c r="X46" s="57">
        <f t="shared" si="5"/>
        <v>29588421</v>
      </c>
      <c r="Y46" s="57">
        <f t="shared" si="5"/>
        <v>17249915</v>
      </c>
      <c r="Z46" s="58">
        <f>+IF(X46&lt;&gt;0,+(Y46/X46)*100,0)</f>
        <v>58.29954562293135</v>
      </c>
      <c r="AA46" s="55">
        <f>SUM(AA44:AA45)</f>
        <v>27856060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-16138292</v>
      </c>
      <c r="D48" s="71">
        <f>SUM(D46:D47)</f>
        <v>0</v>
      </c>
      <c r="E48" s="72">
        <f t="shared" si="6"/>
        <v>27856060</v>
      </c>
      <c r="F48" s="73">
        <f t="shared" si="6"/>
        <v>27856060</v>
      </c>
      <c r="G48" s="73">
        <f t="shared" si="6"/>
        <v>15649556</v>
      </c>
      <c r="H48" s="74">
        <f t="shared" si="6"/>
        <v>-3128434</v>
      </c>
      <c r="I48" s="74">
        <f t="shared" si="6"/>
        <v>-6285678</v>
      </c>
      <c r="J48" s="74">
        <f t="shared" si="6"/>
        <v>6235444</v>
      </c>
      <c r="K48" s="74">
        <f t="shared" si="6"/>
        <v>-3406699</v>
      </c>
      <c r="L48" s="74">
        <f t="shared" si="6"/>
        <v>20406477</v>
      </c>
      <c r="M48" s="73">
        <f t="shared" si="6"/>
        <v>23603114</v>
      </c>
      <c r="N48" s="73">
        <f t="shared" si="6"/>
        <v>40602892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46838336</v>
      </c>
      <c r="X48" s="74">
        <f t="shared" si="6"/>
        <v>29588421</v>
      </c>
      <c r="Y48" s="74">
        <f t="shared" si="6"/>
        <v>17249915</v>
      </c>
      <c r="Z48" s="75">
        <f>+IF(X48&lt;&gt;0,+(Y48/X48)*100,0)</f>
        <v>58.29954562293135</v>
      </c>
      <c r="AA48" s="76">
        <f>SUM(AA46:AA47)</f>
        <v>27856060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10854078</v>
      </c>
      <c r="D5" s="6">
        <v>0</v>
      </c>
      <c r="E5" s="7">
        <v>16690000</v>
      </c>
      <c r="F5" s="8">
        <v>16690000</v>
      </c>
      <c r="G5" s="8">
        <v>1266757</v>
      </c>
      <c r="H5" s="8">
        <v>1266757</v>
      </c>
      <c r="I5" s="8">
        <v>1259000</v>
      </c>
      <c r="J5" s="8">
        <v>3792514</v>
      </c>
      <c r="K5" s="8">
        <v>1812000</v>
      </c>
      <c r="L5" s="8">
        <v>1791000</v>
      </c>
      <c r="M5" s="8">
        <v>1821000</v>
      </c>
      <c r="N5" s="8">
        <v>5424000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9216514</v>
      </c>
      <c r="X5" s="8">
        <v>9240498</v>
      </c>
      <c r="Y5" s="8">
        <v>-23984</v>
      </c>
      <c r="Z5" s="2">
        <v>-0.26</v>
      </c>
      <c r="AA5" s="6">
        <v>16690000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1560000</v>
      </c>
      <c r="F6" s="8">
        <v>1560000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1560000</v>
      </c>
    </row>
    <row r="7" spans="1:27" ht="13.5">
      <c r="A7" s="25" t="s">
        <v>34</v>
      </c>
      <c r="B7" s="24"/>
      <c r="C7" s="6">
        <v>43658560</v>
      </c>
      <c r="D7" s="6">
        <v>0</v>
      </c>
      <c r="E7" s="7">
        <v>65180000</v>
      </c>
      <c r="F7" s="8">
        <v>65180000</v>
      </c>
      <c r="G7" s="8">
        <v>9816647</v>
      </c>
      <c r="H7" s="8">
        <v>0</v>
      </c>
      <c r="I7" s="8">
        <v>5599000</v>
      </c>
      <c r="J7" s="8">
        <v>15415647</v>
      </c>
      <c r="K7" s="8">
        <v>1140000</v>
      </c>
      <c r="L7" s="8">
        <v>1249599</v>
      </c>
      <c r="M7" s="8">
        <v>1371756</v>
      </c>
      <c r="N7" s="8">
        <v>3761355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19177002</v>
      </c>
      <c r="X7" s="8">
        <v>29725998</v>
      </c>
      <c r="Y7" s="8">
        <v>-10548996</v>
      </c>
      <c r="Z7" s="2">
        <v>-35.49</v>
      </c>
      <c r="AA7" s="6">
        <v>65180000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3388075</v>
      </c>
      <c r="D10" s="6">
        <v>0</v>
      </c>
      <c r="E10" s="7">
        <v>3816000</v>
      </c>
      <c r="F10" s="26">
        <v>3816000</v>
      </c>
      <c r="G10" s="26">
        <v>297921</v>
      </c>
      <c r="H10" s="26">
        <v>297921</v>
      </c>
      <c r="I10" s="26">
        <v>297921</v>
      </c>
      <c r="J10" s="26">
        <v>893763</v>
      </c>
      <c r="K10" s="26">
        <v>291000</v>
      </c>
      <c r="L10" s="26">
        <v>296679</v>
      </c>
      <c r="M10" s="26">
        <v>297117</v>
      </c>
      <c r="N10" s="26">
        <v>884796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1778559</v>
      </c>
      <c r="X10" s="26">
        <v>1908000</v>
      </c>
      <c r="Y10" s="26">
        <v>-129441</v>
      </c>
      <c r="Z10" s="27">
        <v>-6.78</v>
      </c>
      <c r="AA10" s="28">
        <v>3816000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71258</v>
      </c>
      <c r="D12" s="6">
        <v>0</v>
      </c>
      <c r="E12" s="7">
        <v>133000</v>
      </c>
      <c r="F12" s="8">
        <v>133000</v>
      </c>
      <c r="G12" s="8">
        <v>1043</v>
      </c>
      <c r="H12" s="8">
        <v>6435</v>
      </c>
      <c r="I12" s="8">
        <v>1043</v>
      </c>
      <c r="J12" s="8">
        <v>8521</v>
      </c>
      <c r="K12" s="8">
        <v>3869</v>
      </c>
      <c r="L12" s="8">
        <v>0</v>
      </c>
      <c r="M12" s="8">
        <v>6000</v>
      </c>
      <c r="N12" s="8">
        <v>9869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18390</v>
      </c>
      <c r="X12" s="8">
        <v>66498</v>
      </c>
      <c r="Y12" s="8">
        <v>-48108</v>
      </c>
      <c r="Z12" s="2">
        <v>-72.35</v>
      </c>
      <c r="AA12" s="6">
        <v>133000</v>
      </c>
    </row>
    <row r="13" spans="1:27" ht="13.5">
      <c r="A13" s="23" t="s">
        <v>40</v>
      </c>
      <c r="B13" s="29"/>
      <c r="C13" s="6">
        <v>4068917</v>
      </c>
      <c r="D13" s="6">
        <v>0</v>
      </c>
      <c r="E13" s="7">
        <v>117000</v>
      </c>
      <c r="F13" s="8">
        <v>117000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58500</v>
      </c>
      <c r="Y13" s="8">
        <v>-58500</v>
      </c>
      <c r="Z13" s="2">
        <v>-100</v>
      </c>
      <c r="AA13" s="6">
        <v>117000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3051000</v>
      </c>
      <c r="F14" s="8">
        <v>3051000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1525500</v>
      </c>
      <c r="Y14" s="8">
        <v>-1525500</v>
      </c>
      <c r="Z14" s="2">
        <v>-100</v>
      </c>
      <c r="AA14" s="6">
        <v>3051000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3375700</v>
      </c>
      <c r="D16" s="6">
        <v>0</v>
      </c>
      <c r="E16" s="7">
        <v>8654000</v>
      </c>
      <c r="F16" s="8">
        <v>8654000</v>
      </c>
      <c r="G16" s="8">
        <v>9013</v>
      </c>
      <c r="H16" s="8">
        <v>0</v>
      </c>
      <c r="I16" s="8">
        <v>0</v>
      </c>
      <c r="J16" s="8">
        <v>9013</v>
      </c>
      <c r="K16" s="8">
        <v>0</v>
      </c>
      <c r="L16" s="8">
        <v>18858788</v>
      </c>
      <c r="M16" s="8">
        <v>0</v>
      </c>
      <c r="N16" s="8">
        <v>18858788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18867801</v>
      </c>
      <c r="X16" s="8">
        <v>4326996</v>
      </c>
      <c r="Y16" s="8">
        <v>14540805</v>
      </c>
      <c r="Z16" s="2">
        <v>336.05</v>
      </c>
      <c r="AA16" s="6">
        <v>8654000</v>
      </c>
    </row>
    <row r="17" spans="1:27" ht="13.5">
      <c r="A17" s="23" t="s">
        <v>44</v>
      </c>
      <c r="B17" s="29"/>
      <c r="C17" s="6">
        <v>2145716</v>
      </c>
      <c r="D17" s="6">
        <v>0</v>
      </c>
      <c r="E17" s="7">
        <v>2677000</v>
      </c>
      <c r="F17" s="8">
        <v>2677000</v>
      </c>
      <c r="G17" s="8">
        <v>162027</v>
      </c>
      <c r="H17" s="8">
        <v>175987</v>
      </c>
      <c r="I17" s="8">
        <v>162027</v>
      </c>
      <c r="J17" s="8">
        <v>500041</v>
      </c>
      <c r="K17" s="8">
        <v>174</v>
      </c>
      <c r="L17" s="8">
        <v>522</v>
      </c>
      <c r="M17" s="8">
        <v>174</v>
      </c>
      <c r="N17" s="8">
        <v>870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500911</v>
      </c>
      <c r="X17" s="8">
        <v>1338498</v>
      </c>
      <c r="Y17" s="8">
        <v>-837587</v>
      </c>
      <c r="Z17" s="2">
        <v>-62.58</v>
      </c>
      <c r="AA17" s="6">
        <v>2677000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34764782</v>
      </c>
      <c r="D19" s="6">
        <v>0</v>
      </c>
      <c r="E19" s="7">
        <v>44022000</v>
      </c>
      <c r="F19" s="8">
        <v>44022000</v>
      </c>
      <c r="G19" s="8">
        <v>13335000</v>
      </c>
      <c r="H19" s="8">
        <v>0</v>
      </c>
      <c r="I19" s="8">
        <v>806000</v>
      </c>
      <c r="J19" s="8">
        <v>14141000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14141000</v>
      </c>
      <c r="X19" s="8">
        <v>22011000</v>
      </c>
      <c r="Y19" s="8">
        <v>-7870000</v>
      </c>
      <c r="Z19" s="2">
        <v>-35.75</v>
      </c>
      <c r="AA19" s="6">
        <v>44022000</v>
      </c>
    </row>
    <row r="20" spans="1:27" ht="13.5">
      <c r="A20" s="23" t="s">
        <v>47</v>
      </c>
      <c r="B20" s="29"/>
      <c r="C20" s="6">
        <v>5514748</v>
      </c>
      <c r="D20" s="6">
        <v>0</v>
      </c>
      <c r="E20" s="7">
        <v>3854000</v>
      </c>
      <c r="F20" s="26">
        <v>3854000</v>
      </c>
      <c r="G20" s="26">
        <v>34126</v>
      </c>
      <c r="H20" s="26">
        <v>34126</v>
      </c>
      <c r="I20" s="26">
        <v>34126</v>
      </c>
      <c r="J20" s="26">
        <v>102378</v>
      </c>
      <c r="K20" s="26">
        <v>7000</v>
      </c>
      <c r="L20" s="26">
        <v>23000</v>
      </c>
      <c r="M20" s="26">
        <v>11000</v>
      </c>
      <c r="N20" s="26">
        <v>41000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143378</v>
      </c>
      <c r="X20" s="26">
        <v>1926996</v>
      </c>
      <c r="Y20" s="26">
        <v>-1783618</v>
      </c>
      <c r="Z20" s="27">
        <v>-92.56</v>
      </c>
      <c r="AA20" s="28">
        <v>3854000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107841834</v>
      </c>
      <c r="D22" s="33">
        <f>SUM(D5:D21)</f>
        <v>0</v>
      </c>
      <c r="E22" s="34">
        <f t="shared" si="0"/>
        <v>149754000</v>
      </c>
      <c r="F22" s="35">
        <f t="shared" si="0"/>
        <v>149754000</v>
      </c>
      <c r="G22" s="35">
        <f t="shared" si="0"/>
        <v>24922534</v>
      </c>
      <c r="H22" s="35">
        <f t="shared" si="0"/>
        <v>1781226</v>
      </c>
      <c r="I22" s="35">
        <f t="shared" si="0"/>
        <v>8159117</v>
      </c>
      <c r="J22" s="35">
        <f t="shared" si="0"/>
        <v>34862877</v>
      </c>
      <c r="K22" s="35">
        <f t="shared" si="0"/>
        <v>3254043</v>
      </c>
      <c r="L22" s="35">
        <f t="shared" si="0"/>
        <v>22219588</v>
      </c>
      <c r="M22" s="35">
        <f t="shared" si="0"/>
        <v>3507047</v>
      </c>
      <c r="N22" s="35">
        <f t="shared" si="0"/>
        <v>28980678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63843555</v>
      </c>
      <c r="X22" s="35">
        <f t="shared" si="0"/>
        <v>72128484</v>
      </c>
      <c r="Y22" s="35">
        <f t="shared" si="0"/>
        <v>-8284929</v>
      </c>
      <c r="Z22" s="36">
        <f>+IF(X22&lt;&gt;0,+(Y22/X22)*100,0)</f>
        <v>-11.486348444534062</v>
      </c>
      <c r="AA22" s="33">
        <f>SUM(AA5:AA21)</f>
        <v>149754000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38953552</v>
      </c>
      <c r="D25" s="6">
        <v>0</v>
      </c>
      <c r="E25" s="7">
        <v>37257000</v>
      </c>
      <c r="F25" s="8">
        <v>37257000</v>
      </c>
      <c r="G25" s="8">
        <v>2956087</v>
      </c>
      <c r="H25" s="8">
        <v>2956087</v>
      </c>
      <c r="I25" s="8">
        <v>3931000</v>
      </c>
      <c r="J25" s="8">
        <v>9843174</v>
      </c>
      <c r="K25" s="8">
        <v>3389196</v>
      </c>
      <c r="L25" s="8">
        <v>3331857</v>
      </c>
      <c r="M25" s="8">
        <v>3497001</v>
      </c>
      <c r="N25" s="8">
        <v>10218054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20061228</v>
      </c>
      <c r="X25" s="8">
        <v>18628500</v>
      </c>
      <c r="Y25" s="8">
        <v>1432728</v>
      </c>
      <c r="Z25" s="2">
        <v>7.69</v>
      </c>
      <c r="AA25" s="6">
        <v>37257000</v>
      </c>
    </row>
    <row r="26" spans="1:27" ht="13.5">
      <c r="A26" s="25" t="s">
        <v>52</v>
      </c>
      <c r="B26" s="24"/>
      <c r="C26" s="6">
        <v>2524606</v>
      </c>
      <c r="D26" s="6">
        <v>0</v>
      </c>
      <c r="E26" s="7">
        <v>2691000</v>
      </c>
      <c r="F26" s="8">
        <v>2691000</v>
      </c>
      <c r="G26" s="8">
        <v>230000</v>
      </c>
      <c r="H26" s="8">
        <v>230000</v>
      </c>
      <c r="I26" s="8">
        <v>230000</v>
      </c>
      <c r="J26" s="8">
        <v>690000</v>
      </c>
      <c r="K26" s="8">
        <v>230420</v>
      </c>
      <c r="L26" s="8">
        <v>230420</v>
      </c>
      <c r="M26" s="8">
        <v>230420</v>
      </c>
      <c r="N26" s="8">
        <v>691260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1381260</v>
      </c>
      <c r="X26" s="8">
        <v>1375998</v>
      </c>
      <c r="Y26" s="8">
        <v>5262</v>
      </c>
      <c r="Z26" s="2">
        <v>0.38</v>
      </c>
      <c r="AA26" s="6">
        <v>2691000</v>
      </c>
    </row>
    <row r="27" spans="1:27" ht="13.5">
      <c r="A27" s="25" t="s">
        <v>53</v>
      </c>
      <c r="B27" s="24"/>
      <c r="C27" s="6">
        <v>15186651</v>
      </c>
      <c r="D27" s="6">
        <v>0</v>
      </c>
      <c r="E27" s="7">
        <v>19000000</v>
      </c>
      <c r="F27" s="8">
        <v>19000000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5250000</v>
      </c>
      <c r="Y27" s="8">
        <v>-5250000</v>
      </c>
      <c r="Z27" s="2">
        <v>-100</v>
      </c>
      <c r="AA27" s="6">
        <v>19000000</v>
      </c>
    </row>
    <row r="28" spans="1:27" ht="13.5">
      <c r="A28" s="25" t="s">
        <v>54</v>
      </c>
      <c r="B28" s="24"/>
      <c r="C28" s="6">
        <v>17937638</v>
      </c>
      <c r="D28" s="6">
        <v>0</v>
      </c>
      <c r="E28" s="7">
        <v>13700000</v>
      </c>
      <c r="F28" s="8">
        <v>13700000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6849996</v>
      </c>
      <c r="Y28" s="8">
        <v>-6849996</v>
      </c>
      <c r="Z28" s="2">
        <v>-100</v>
      </c>
      <c r="AA28" s="6">
        <v>13700000</v>
      </c>
    </row>
    <row r="29" spans="1:27" ht="13.5">
      <c r="A29" s="25" t="s">
        <v>55</v>
      </c>
      <c r="B29" s="24"/>
      <c r="C29" s="6">
        <v>2145214</v>
      </c>
      <c r="D29" s="6">
        <v>0</v>
      </c>
      <c r="E29" s="7">
        <v>1570000</v>
      </c>
      <c r="F29" s="8">
        <v>1570000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199998</v>
      </c>
      <c r="Y29" s="8">
        <v>-199998</v>
      </c>
      <c r="Z29" s="2">
        <v>-100</v>
      </c>
      <c r="AA29" s="6">
        <v>1570000</v>
      </c>
    </row>
    <row r="30" spans="1:27" ht="13.5">
      <c r="A30" s="25" t="s">
        <v>56</v>
      </c>
      <c r="B30" s="24"/>
      <c r="C30" s="6">
        <v>58251756</v>
      </c>
      <c r="D30" s="6">
        <v>0</v>
      </c>
      <c r="E30" s="7">
        <v>71250000</v>
      </c>
      <c r="F30" s="8">
        <v>71250000</v>
      </c>
      <c r="G30" s="8">
        <v>7791267</v>
      </c>
      <c r="H30" s="8">
        <v>7791267</v>
      </c>
      <c r="I30" s="8">
        <v>7791267</v>
      </c>
      <c r="J30" s="8">
        <v>23373801</v>
      </c>
      <c r="K30" s="8">
        <v>6255000</v>
      </c>
      <c r="L30" s="8">
        <v>7418000</v>
      </c>
      <c r="M30" s="8">
        <v>6000000</v>
      </c>
      <c r="N30" s="8">
        <v>19673000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43046801</v>
      </c>
      <c r="X30" s="8">
        <v>34987500</v>
      </c>
      <c r="Y30" s="8">
        <v>8059301</v>
      </c>
      <c r="Z30" s="2">
        <v>23.03</v>
      </c>
      <c r="AA30" s="6">
        <v>71250000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149256</v>
      </c>
      <c r="H31" s="8">
        <v>149256</v>
      </c>
      <c r="I31" s="8">
        <v>149256</v>
      </c>
      <c r="J31" s="8">
        <v>447768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447768</v>
      </c>
      <c r="X31" s="8"/>
      <c r="Y31" s="8">
        <v>447768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4037624</v>
      </c>
      <c r="D32" s="6">
        <v>0</v>
      </c>
      <c r="E32" s="7">
        <v>8344000</v>
      </c>
      <c r="F32" s="8">
        <v>8344000</v>
      </c>
      <c r="G32" s="8">
        <v>971348</v>
      </c>
      <c r="H32" s="8">
        <v>1348000</v>
      </c>
      <c r="I32" s="8">
        <v>971348</v>
      </c>
      <c r="J32" s="8">
        <v>3290696</v>
      </c>
      <c r="K32" s="8">
        <v>1292000</v>
      </c>
      <c r="L32" s="8">
        <v>32000</v>
      </c>
      <c r="M32" s="8">
        <v>627000</v>
      </c>
      <c r="N32" s="8">
        <v>1951000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5241696</v>
      </c>
      <c r="X32" s="8">
        <v>7404000</v>
      </c>
      <c r="Y32" s="8">
        <v>-2162304</v>
      </c>
      <c r="Z32" s="2">
        <v>-29.2</v>
      </c>
      <c r="AA32" s="6">
        <v>8344000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35295799</v>
      </c>
      <c r="D34" s="6">
        <v>0</v>
      </c>
      <c r="E34" s="7">
        <v>23640000</v>
      </c>
      <c r="F34" s="8">
        <v>23640000</v>
      </c>
      <c r="G34" s="8">
        <v>1259964</v>
      </c>
      <c r="H34" s="8">
        <v>1259964</v>
      </c>
      <c r="I34" s="8">
        <v>1259964</v>
      </c>
      <c r="J34" s="8">
        <v>3779892</v>
      </c>
      <c r="K34" s="8">
        <v>2739086</v>
      </c>
      <c r="L34" s="8">
        <v>880000</v>
      </c>
      <c r="M34" s="8">
        <v>4625000</v>
      </c>
      <c r="N34" s="8">
        <v>8244086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12023978</v>
      </c>
      <c r="X34" s="8">
        <v>11779500</v>
      </c>
      <c r="Y34" s="8">
        <v>244478</v>
      </c>
      <c r="Z34" s="2">
        <v>2.08</v>
      </c>
      <c r="AA34" s="6">
        <v>23640000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174332840</v>
      </c>
      <c r="D36" s="33">
        <f>SUM(D25:D35)</f>
        <v>0</v>
      </c>
      <c r="E36" s="34">
        <f t="shared" si="1"/>
        <v>177452000</v>
      </c>
      <c r="F36" s="35">
        <f t="shared" si="1"/>
        <v>177452000</v>
      </c>
      <c r="G36" s="35">
        <f t="shared" si="1"/>
        <v>13357922</v>
      </c>
      <c r="H36" s="35">
        <f t="shared" si="1"/>
        <v>13734574</v>
      </c>
      <c r="I36" s="35">
        <f t="shared" si="1"/>
        <v>14332835</v>
      </c>
      <c r="J36" s="35">
        <f t="shared" si="1"/>
        <v>41425331</v>
      </c>
      <c r="K36" s="35">
        <f t="shared" si="1"/>
        <v>13905702</v>
      </c>
      <c r="L36" s="35">
        <f t="shared" si="1"/>
        <v>11892277</v>
      </c>
      <c r="M36" s="35">
        <f t="shared" si="1"/>
        <v>14979421</v>
      </c>
      <c r="N36" s="35">
        <f t="shared" si="1"/>
        <v>40777400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82202731</v>
      </c>
      <c r="X36" s="35">
        <f t="shared" si="1"/>
        <v>86475492</v>
      </c>
      <c r="Y36" s="35">
        <f t="shared" si="1"/>
        <v>-4272761</v>
      </c>
      <c r="Z36" s="36">
        <f>+IF(X36&lt;&gt;0,+(Y36/X36)*100,0)</f>
        <v>-4.94100802571901</v>
      </c>
      <c r="AA36" s="33">
        <f>SUM(AA25:AA35)</f>
        <v>177452000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-66491006</v>
      </c>
      <c r="D38" s="46">
        <f>+D22-D36</f>
        <v>0</v>
      </c>
      <c r="E38" s="47">
        <f t="shared" si="2"/>
        <v>-27698000</v>
      </c>
      <c r="F38" s="48">
        <f t="shared" si="2"/>
        <v>-27698000</v>
      </c>
      <c r="G38" s="48">
        <f t="shared" si="2"/>
        <v>11564612</v>
      </c>
      <c r="H38" s="48">
        <f t="shared" si="2"/>
        <v>-11953348</v>
      </c>
      <c r="I38" s="48">
        <f t="shared" si="2"/>
        <v>-6173718</v>
      </c>
      <c r="J38" s="48">
        <f t="shared" si="2"/>
        <v>-6562454</v>
      </c>
      <c r="K38" s="48">
        <f t="shared" si="2"/>
        <v>-10651659</v>
      </c>
      <c r="L38" s="48">
        <f t="shared" si="2"/>
        <v>10327311</v>
      </c>
      <c r="M38" s="48">
        <f t="shared" si="2"/>
        <v>-11472374</v>
      </c>
      <c r="N38" s="48">
        <f t="shared" si="2"/>
        <v>-11796722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-18359176</v>
      </c>
      <c r="X38" s="48">
        <f>IF(F22=F36,0,X22-X36)</f>
        <v>-14347008</v>
      </c>
      <c r="Y38" s="48">
        <f t="shared" si="2"/>
        <v>-4012168</v>
      </c>
      <c r="Z38" s="49">
        <f>+IF(X38&lt;&gt;0,+(Y38/X38)*100,0)</f>
        <v>27.965189675784664</v>
      </c>
      <c r="AA38" s="46">
        <f>+AA22-AA36</f>
        <v>-27698000</v>
      </c>
    </row>
    <row r="39" spans="1:27" ht="13.5">
      <c r="A39" s="23" t="s">
        <v>64</v>
      </c>
      <c r="B39" s="29"/>
      <c r="C39" s="6">
        <v>13267216</v>
      </c>
      <c r="D39" s="6">
        <v>0</v>
      </c>
      <c r="E39" s="7">
        <v>11878000</v>
      </c>
      <c r="F39" s="8">
        <v>11878000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5938998</v>
      </c>
      <c r="Y39" s="8">
        <v>-5938998</v>
      </c>
      <c r="Z39" s="2">
        <v>-100</v>
      </c>
      <c r="AA39" s="6">
        <v>11878000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-53223790</v>
      </c>
      <c r="D42" s="55">
        <f>SUM(D38:D41)</f>
        <v>0</v>
      </c>
      <c r="E42" s="56">
        <f t="shared" si="3"/>
        <v>-15820000</v>
      </c>
      <c r="F42" s="57">
        <f t="shared" si="3"/>
        <v>-15820000</v>
      </c>
      <c r="G42" s="57">
        <f t="shared" si="3"/>
        <v>11564612</v>
      </c>
      <c r="H42" s="57">
        <f t="shared" si="3"/>
        <v>-11953348</v>
      </c>
      <c r="I42" s="57">
        <f t="shared" si="3"/>
        <v>-6173718</v>
      </c>
      <c r="J42" s="57">
        <f t="shared" si="3"/>
        <v>-6562454</v>
      </c>
      <c r="K42" s="57">
        <f t="shared" si="3"/>
        <v>-10651659</v>
      </c>
      <c r="L42" s="57">
        <f t="shared" si="3"/>
        <v>10327311</v>
      </c>
      <c r="M42" s="57">
        <f t="shared" si="3"/>
        <v>-11472374</v>
      </c>
      <c r="N42" s="57">
        <f t="shared" si="3"/>
        <v>-11796722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-18359176</v>
      </c>
      <c r="X42" s="57">
        <f t="shared" si="3"/>
        <v>-8408010</v>
      </c>
      <c r="Y42" s="57">
        <f t="shared" si="3"/>
        <v>-9951166</v>
      </c>
      <c r="Z42" s="58">
        <f>+IF(X42&lt;&gt;0,+(Y42/X42)*100,0)</f>
        <v>118.35340348072849</v>
      </c>
      <c r="AA42" s="55">
        <f>SUM(AA38:AA41)</f>
        <v>-15820000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-53223790</v>
      </c>
      <c r="D44" s="63">
        <f>+D42-D43</f>
        <v>0</v>
      </c>
      <c r="E44" s="64">
        <f t="shared" si="4"/>
        <v>-15820000</v>
      </c>
      <c r="F44" s="65">
        <f t="shared" si="4"/>
        <v>-15820000</v>
      </c>
      <c r="G44" s="65">
        <f t="shared" si="4"/>
        <v>11564612</v>
      </c>
      <c r="H44" s="65">
        <f t="shared" si="4"/>
        <v>-11953348</v>
      </c>
      <c r="I44" s="65">
        <f t="shared" si="4"/>
        <v>-6173718</v>
      </c>
      <c r="J44" s="65">
        <f t="shared" si="4"/>
        <v>-6562454</v>
      </c>
      <c r="K44" s="65">
        <f t="shared" si="4"/>
        <v>-10651659</v>
      </c>
      <c r="L44" s="65">
        <f t="shared" si="4"/>
        <v>10327311</v>
      </c>
      <c r="M44" s="65">
        <f t="shared" si="4"/>
        <v>-11472374</v>
      </c>
      <c r="N44" s="65">
        <f t="shared" si="4"/>
        <v>-11796722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-18359176</v>
      </c>
      <c r="X44" s="65">
        <f t="shared" si="4"/>
        <v>-8408010</v>
      </c>
      <c r="Y44" s="65">
        <f t="shared" si="4"/>
        <v>-9951166</v>
      </c>
      <c r="Z44" s="66">
        <f>+IF(X44&lt;&gt;0,+(Y44/X44)*100,0)</f>
        <v>118.35340348072849</v>
      </c>
      <c r="AA44" s="63">
        <f>+AA42-AA43</f>
        <v>-15820000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-53223790</v>
      </c>
      <c r="D46" s="55">
        <f>SUM(D44:D45)</f>
        <v>0</v>
      </c>
      <c r="E46" s="56">
        <f t="shared" si="5"/>
        <v>-15820000</v>
      </c>
      <c r="F46" s="57">
        <f t="shared" si="5"/>
        <v>-15820000</v>
      </c>
      <c r="G46" s="57">
        <f t="shared" si="5"/>
        <v>11564612</v>
      </c>
      <c r="H46" s="57">
        <f t="shared" si="5"/>
        <v>-11953348</v>
      </c>
      <c r="I46" s="57">
        <f t="shared" si="5"/>
        <v>-6173718</v>
      </c>
      <c r="J46" s="57">
        <f t="shared" si="5"/>
        <v>-6562454</v>
      </c>
      <c r="K46" s="57">
        <f t="shared" si="5"/>
        <v>-10651659</v>
      </c>
      <c r="L46" s="57">
        <f t="shared" si="5"/>
        <v>10327311</v>
      </c>
      <c r="M46" s="57">
        <f t="shared" si="5"/>
        <v>-11472374</v>
      </c>
      <c r="N46" s="57">
        <f t="shared" si="5"/>
        <v>-11796722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-18359176</v>
      </c>
      <c r="X46" s="57">
        <f t="shared" si="5"/>
        <v>-8408010</v>
      </c>
      <c r="Y46" s="57">
        <f t="shared" si="5"/>
        <v>-9951166</v>
      </c>
      <c r="Z46" s="58">
        <f>+IF(X46&lt;&gt;0,+(Y46/X46)*100,0)</f>
        <v>118.35340348072849</v>
      </c>
      <c r="AA46" s="55">
        <f>SUM(AA44:AA45)</f>
        <v>-15820000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-53223790</v>
      </c>
      <c r="D48" s="71">
        <f>SUM(D46:D47)</f>
        <v>0</v>
      </c>
      <c r="E48" s="72">
        <f t="shared" si="6"/>
        <v>-15820000</v>
      </c>
      <c r="F48" s="73">
        <f t="shared" si="6"/>
        <v>-15820000</v>
      </c>
      <c r="G48" s="73">
        <f t="shared" si="6"/>
        <v>11564612</v>
      </c>
      <c r="H48" s="74">
        <f t="shared" si="6"/>
        <v>-11953348</v>
      </c>
      <c r="I48" s="74">
        <f t="shared" si="6"/>
        <v>-6173718</v>
      </c>
      <c r="J48" s="74">
        <f t="shared" si="6"/>
        <v>-6562454</v>
      </c>
      <c r="K48" s="74">
        <f t="shared" si="6"/>
        <v>-10651659</v>
      </c>
      <c r="L48" s="74">
        <f t="shared" si="6"/>
        <v>10327311</v>
      </c>
      <c r="M48" s="73">
        <f t="shared" si="6"/>
        <v>-11472374</v>
      </c>
      <c r="N48" s="73">
        <f t="shared" si="6"/>
        <v>-11796722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-18359176</v>
      </c>
      <c r="X48" s="74">
        <f t="shared" si="6"/>
        <v>-8408010</v>
      </c>
      <c r="Y48" s="74">
        <f t="shared" si="6"/>
        <v>-9951166</v>
      </c>
      <c r="Z48" s="75">
        <f>+IF(X48&lt;&gt;0,+(Y48/X48)*100,0)</f>
        <v>118.35340348072849</v>
      </c>
      <c r="AA48" s="76">
        <f>SUM(AA46:AA47)</f>
        <v>-15820000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2019-01-31T14:22:01Z</dcterms:created>
  <dcterms:modified xsi:type="dcterms:W3CDTF">2019-01-31T14:37:13Z</dcterms:modified>
  <cp:category/>
  <cp:version/>
  <cp:contentType/>
  <cp:contentStatus/>
</cp:coreProperties>
</file>