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3" sheetId="8" r:id="rId8"/>
    <sheet name="LIM344" sheetId="9" r:id="rId9"/>
    <sheet name="LIM345" sheetId="10" r:id="rId10"/>
    <sheet name="DC34" sheetId="11" r:id="rId11"/>
    <sheet name="LIM351" sheetId="12" r:id="rId12"/>
    <sheet name="LIM353" sheetId="13" r:id="rId13"/>
    <sheet name="LIM354" sheetId="14" r:id="rId14"/>
    <sheet name="LIM355" sheetId="15" r:id="rId15"/>
    <sheet name="DC35" sheetId="16" r:id="rId16"/>
    <sheet name="LIM361" sheetId="17" r:id="rId17"/>
    <sheet name="LIM362" sheetId="18" r:id="rId18"/>
    <sheet name="LIM366" sheetId="19" r:id="rId19"/>
    <sheet name="LIM367" sheetId="20" r:id="rId20"/>
    <sheet name="LIM368" sheetId="21" r:id="rId21"/>
    <sheet name="DC36" sheetId="22" r:id="rId22"/>
    <sheet name="LIM471" sheetId="23" r:id="rId23"/>
    <sheet name="LIM472" sheetId="24" r:id="rId24"/>
    <sheet name="LIM473" sheetId="25" r:id="rId25"/>
    <sheet name="LIM476" sheetId="26" r:id="rId26"/>
    <sheet name="DC47" sheetId="27" r:id="rId27"/>
    <sheet name="Summary" sheetId="28" r:id="rId28"/>
  </sheets>
  <definedNames>
    <definedName name="_xlnm.Print_Area" localSheetId="5">'DC33'!$A$1:$AA$57</definedName>
    <definedName name="_xlnm.Print_Area" localSheetId="10">'DC34'!$A$1:$AA$57</definedName>
    <definedName name="_xlnm.Print_Area" localSheetId="15">'DC35'!$A$1:$AA$57</definedName>
    <definedName name="_xlnm.Print_Area" localSheetId="21">'DC36'!$A$1:$AA$57</definedName>
    <definedName name="_xlnm.Print_Area" localSheetId="26">'DC47'!$A$1:$AA$57</definedName>
    <definedName name="_xlnm.Print_Area" localSheetId="0">'LIM331'!$A$1:$AA$57</definedName>
    <definedName name="_xlnm.Print_Area" localSheetId="1">'LIM332'!$A$1:$AA$57</definedName>
    <definedName name="_xlnm.Print_Area" localSheetId="2">'LIM333'!$A$1:$AA$57</definedName>
    <definedName name="_xlnm.Print_Area" localSheetId="3">'LIM334'!$A$1:$AA$57</definedName>
    <definedName name="_xlnm.Print_Area" localSheetId="4">'LIM335'!$A$1:$AA$57</definedName>
    <definedName name="_xlnm.Print_Area" localSheetId="6">'LIM341'!$A$1:$AA$57</definedName>
    <definedName name="_xlnm.Print_Area" localSheetId="7">'LIM343'!$A$1:$AA$57</definedName>
    <definedName name="_xlnm.Print_Area" localSheetId="8">'LIM344'!$A$1:$AA$57</definedName>
    <definedName name="_xlnm.Print_Area" localSheetId="9">'LIM345'!$A$1:$AA$57</definedName>
    <definedName name="_xlnm.Print_Area" localSheetId="11">'LIM351'!$A$1:$AA$57</definedName>
    <definedName name="_xlnm.Print_Area" localSheetId="12">'LIM353'!$A$1:$AA$57</definedName>
    <definedName name="_xlnm.Print_Area" localSheetId="13">'LIM354'!$A$1:$AA$57</definedName>
    <definedName name="_xlnm.Print_Area" localSheetId="14">'LIM355'!$A$1:$AA$57</definedName>
    <definedName name="_xlnm.Print_Area" localSheetId="16">'LIM361'!$A$1:$AA$57</definedName>
    <definedName name="_xlnm.Print_Area" localSheetId="17">'LIM362'!$A$1:$AA$57</definedName>
    <definedName name="_xlnm.Print_Area" localSheetId="18">'LIM366'!$A$1:$AA$57</definedName>
    <definedName name="_xlnm.Print_Area" localSheetId="19">'LIM367'!$A$1:$AA$57</definedName>
    <definedName name="_xlnm.Print_Area" localSheetId="20">'LIM368'!$A$1:$AA$57</definedName>
    <definedName name="_xlnm.Print_Area" localSheetId="22">'LIM471'!$A$1:$AA$57</definedName>
    <definedName name="_xlnm.Print_Area" localSheetId="23">'LIM472'!$A$1:$AA$57</definedName>
    <definedName name="_xlnm.Print_Area" localSheetId="24">'LIM473'!$A$1:$AA$57</definedName>
    <definedName name="_xlnm.Print_Area" localSheetId="25">'LIM476'!$A$1:$AA$57</definedName>
    <definedName name="_xlnm.Print_Area" localSheetId="27">'Summary'!$A$1:$AA$57</definedName>
  </definedNames>
  <calcPr calcMode="manual" fullCalcOnLoad="1"/>
</workbook>
</file>

<file path=xl/sharedStrings.xml><?xml version="1.0" encoding="utf-8"?>
<sst xmlns="http://schemas.openxmlformats.org/spreadsheetml/2006/main" count="2128" uniqueCount="102">
  <si>
    <t>Limpopo: Greater Giyani(LIM331)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</si>
  <si>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</si>
  <si>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</si>
  <si>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</si>
  <si>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</si>
  <si>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</si>
  <si>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</si>
  <si>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</si>
  <si>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</si>
  <si>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</si>
  <si>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</si>
  <si>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</si>
  <si>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</si>
  <si>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</si>
  <si>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</si>
  <si>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</si>
  <si>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</si>
  <si>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</si>
  <si>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</si>
  <si>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</si>
  <si>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</si>
  <si>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</si>
  <si>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</si>
  <si>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</si>
  <si>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</si>
  <si>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</si>
  <si>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</si>
  <si>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</si>
  <si>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</si>
  <si>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</si>
  <si>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</si>
  <si>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</si>
  <si>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</si>
  <si>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</si>
  <si>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</si>
  <si>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</si>
  <si>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</si>
  <si>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</si>
  <si>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</si>
  <si>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</si>
  <si>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</si>
  <si>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</si>
  <si>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</si>
  <si>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</si>
  <si>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</si>
  <si>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</si>
  <si>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</si>
  <si>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</si>
  <si>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</si>
  <si>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</si>
  <si>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</si>
  <si>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</si>
  <si>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</si>
  <si>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</si>
  <si>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</si>
  <si>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</si>
  <si>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</si>
  <si>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</si>
  <si>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</si>
  <si>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</si>
  <si>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</si>
  <si>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</si>
  <si>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</si>
  <si>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</si>
  <si>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</si>
  <si>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</si>
  <si>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</si>
  <si>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</si>
  <si>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</si>
  <si>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</si>
  <si>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</si>
  <si>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</si>
  <si>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</si>
  <si>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</si>
  <si>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 Statement - Financial Performance (rev and expend) ( All ) for 2nd Quarter ended 31 December 2018 (Figures Finalised as at 2019/01/30)</t>
  </si>
  <si>
    <t>Limpopo: Greater Tzaneen(LIM333) - Table C4 Quarterly Budget Statement - Financial Performance (rev and expend) ( All ) for 2nd Quarter ended 31 December 2018 (Figures Finalised as at 2019/01/30)</t>
  </si>
  <si>
    <t>Limpopo: Ba-Phalaborwa(LIM334) - Table C4 Quarterly Budget Statement - Financial Performance (rev and expend) ( All ) for 2nd Quarter ended 31 December 2018 (Figures Finalised as at 2019/01/30)</t>
  </si>
  <si>
    <t>Limpopo: Maruleng(LIM335) - Table C4 Quarterly Budget Statement - Financial Performance (rev and expend) ( All ) for 2nd Quarter ended 31 December 2018 (Figures Finalised as at 2019/01/30)</t>
  </si>
  <si>
    <t>Limpopo: Mopani(DC33) - Table C4 Quarterly Budget Statement - Financial Performance (rev and expend) ( All ) for 2nd Quarter ended 31 December 2018 (Figures Finalised as at 2019/01/30)</t>
  </si>
  <si>
    <t>Limpopo: Musina(LIM341) - Table C4 Quarterly Budget Statement - Financial Performance (rev and expend) ( All ) for 2nd Quarter ended 31 December 2018 (Figures Finalised as at 2019/01/30)</t>
  </si>
  <si>
    <t>Limpopo: Thulamela(LIM343) - Table C4 Quarterly Budget Statement - Financial Performance (rev and expend) ( All ) for 2nd Quarter ended 31 December 2018 (Figures Finalised as at 2019/01/30)</t>
  </si>
  <si>
    <t>Limpopo: Makhado(LIM344) - Table C4 Quarterly Budget Statement - Financial Performance (rev and expend) ( All ) for 2nd Quarter ended 31 December 2018 (Figures Finalised as at 2019/01/30)</t>
  </si>
  <si>
    <t>Limpopo: Collins Chabane(LIM345) - Table C4 Quarterly Budget Statement - Financial Performance (rev and expend) ( All ) for 2nd Quarter ended 31 December 2018 (Figures Finalised as at 2019/01/30)</t>
  </si>
  <si>
    <t>Limpopo: Vhembe(DC34) - Table C4 Quarterly Budget Statement - Financial Performance (rev and expend) ( All ) for 2nd Quarter ended 31 December 2018 (Figures Finalised as at 2019/01/30)</t>
  </si>
  <si>
    <t>Limpopo: Blouberg(LIM351) - Table C4 Quarterly Budget Statement - Financial Performance (rev and expend) ( All ) for 2nd Quarter ended 31 December 2018 (Figures Finalised as at 2019/01/30)</t>
  </si>
  <si>
    <t>Limpopo: Molemole(LIM353) - Table C4 Quarterly Budget Statement - Financial Performance (rev and expend) ( All ) for 2nd Quarter ended 31 December 2018 (Figures Finalised as at 2019/01/30)</t>
  </si>
  <si>
    <t>Limpopo: Polokwane(LIM354) - Table C4 Quarterly Budget Statement - Financial Performance (rev and expend) ( All ) for 2nd Quarter ended 31 December 2018 (Figures Finalised as at 2019/01/30)</t>
  </si>
  <si>
    <t>Limpopo: Lepelle-Nkumpi(LIM355) - Table C4 Quarterly Budget Statement - Financial Performance (rev and expend) ( All ) for 2nd Quarter ended 31 December 2018 (Figures Finalised as at 2019/01/30)</t>
  </si>
  <si>
    <t>Limpopo: Capricorn(DC35) - Table C4 Quarterly Budget Statement - Financial Performance (rev and expend) ( All ) for 2nd Quarter ended 31 December 2018 (Figures Finalised as at 2019/01/30)</t>
  </si>
  <si>
    <t>Limpopo: Thabazimbi(LIM361) - Table C4 Quarterly Budget Statement - Financial Performance (rev and expend) ( All ) for 2nd Quarter ended 31 December 2018 (Figures Finalised as at 2019/01/30)</t>
  </si>
  <si>
    <t>Limpopo: Lephalale(LIM362) - Table C4 Quarterly Budget Statement - Financial Performance (rev and expend) ( All ) for 2nd Quarter ended 31 December 2018 (Figures Finalised as at 2019/01/30)</t>
  </si>
  <si>
    <t>Limpopo: Bela Bela(LIM366) - Table C4 Quarterly Budget Statement - Financial Performance (rev and expend) ( All ) for 2nd Quarter ended 31 December 2018 (Figures Finalised as at 2019/01/30)</t>
  </si>
  <si>
    <t>Limpopo: Mogalakwena(LIM367) - Table C4 Quarterly Budget Statement - Financial Performance (rev and expend) ( All ) for 2nd Quarter ended 31 December 2018 (Figures Finalised as at 2019/01/30)</t>
  </si>
  <si>
    <t>Limpopo: Modimolle-Mookgopong(LIM368) - Table C4 Quarterly Budget Statement - Financial Performance (rev and expend) ( All ) for 2nd Quarter ended 31 December 2018 (Figures Finalised as at 2019/01/30)</t>
  </si>
  <si>
    <t>Limpopo: Waterberg(DC36) - Table C4 Quarterly Budget Statement - Financial Performance (rev and expend) ( All ) for 2nd Quarter ended 31 December 2018 (Figures Finalised as at 2019/01/30)</t>
  </si>
  <si>
    <t>Limpopo: Ephraim Mogale(LIM471) - Table C4 Quarterly Budget Statement - Financial Performance (rev and expend) ( All ) for 2nd Quarter ended 31 December 2018 (Figures Finalised as at 2019/01/30)</t>
  </si>
  <si>
    <t>Limpopo: Elias Motsoaledi(LIM472) - Table C4 Quarterly Budget Statement - Financial Performance (rev and expend) ( All ) for 2nd Quarter ended 31 December 2018 (Figures Finalised as at 2019/01/30)</t>
  </si>
  <si>
    <t>Limpopo: Makhuduthamaga(LIM473) - Table C4 Quarterly Budget Statement - Financial Performance (rev and expend) ( All ) for 2nd Quarter ended 31 December 2018 (Figures Finalised as at 2019/01/30)</t>
  </si>
  <si>
    <t>Limpopo: Tubatse Fetakgomo(LIM476) - Table C4 Quarterly Budget Statement - Financial Performance (rev and expend) ( All ) for 2nd Quarter ended 31 December 2018 (Figures Finalised as at 2019/01/30)</t>
  </si>
  <si>
    <t>Limpopo: Sekhukhune(DC47)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</si>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</sst>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35238339</v>
      </c>
      <c r="D5" s="6">
        <v>0</v>
      </c>
      <c r="E5" s="7">
        <v>35000000</v>
      </c>
      <c r="F5" s="8">
        <v>35000000</v>
      </c>
      <c r="G5" s="8">
        <v>3114919</v>
      </c>
      <c r="H5" s="8">
        <v>3116575</v>
      </c>
      <c r="I5" s="8">
        <v>3115685</v>
      </c>
      <c r="J5" s="8">
        <v>9347179</v>
      </c>
      <c r="K5" s="8">
        <v>3136884</v>
      </c>
      <c r="L5" s="8">
        <v>3134204</v>
      </c>
      <c r="M5" s="8">
        <v>3134605</v>
      </c>
      <c r="N5" s="8">
        <v>9405693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18752872</v>
      </c>
      <c r="X5" s="8">
        <v>17500002</v>
      </c>
      <c r="Y5" s="8">
        <v>1252870</v>
      </c>
      <c r="Z5" s="2">
        <v>7.16</v>
      </c>
      <c r="AA5" s="6">
        <v>35000000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4583367</v>
      </c>
      <c r="D10" s="6">
        <v>0</v>
      </c>
      <c r="E10" s="7">
        <v>4700000</v>
      </c>
      <c r="F10" s="30">
        <v>4700000</v>
      </c>
      <c r="G10" s="30">
        <v>386008</v>
      </c>
      <c r="H10" s="30">
        <v>386008</v>
      </c>
      <c r="I10" s="30">
        <v>385973</v>
      </c>
      <c r="J10" s="30">
        <v>1157989</v>
      </c>
      <c r="K10" s="30">
        <v>386194</v>
      </c>
      <c r="L10" s="30">
        <v>386159</v>
      </c>
      <c r="M10" s="30">
        <v>386159</v>
      </c>
      <c r="N10" s="30">
        <v>1158512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2316501</v>
      </c>
      <c r="X10" s="30">
        <v>2350002</v>
      </c>
      <c r="Y10" s="30">
        <v>-33501</v>
      </c>
      <c r="Z10" s="31">
        <v>-1.43</v>
      </c>
      <c r="AA10" s="32">
        <v>4700000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11054</v>
      </c>
      <c r="L11" s="8">
        <v>0</v>
      </c>
      <c r="M11" s="8">
        <v>0</v>
      </c>
      <c r="N11" s="8">
        <v>11054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11054</v>
      </c>
      <c r="X11" s="8"/>
      <c r="Y11" s="8">
        <v>11054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836285</v>
      </c>
      <c r="D12" s="6">
        <v>0</v>
      </c>
      <c r="E12" s="7">
        <v>788000</v>
      </c>
      <c r="F12" s="8">
        <v>788000</v>
      </c>
      <c r="G12" s="8">
        <v>149015</v>
      </c>
      <c r="H12" s="8">
        <v>65467</v>
      </c>
      <c r="I12" s="8">
        <v>58362</v>
      </c>
      <c r="J12" s="8">
        <v>272844</v>
      </c>
      <c r="K12" s="8">
        <v>57827</v>
      </c>
      <c r="L12" s="8">
        <v>55515</v>
      </c>
      <c r="M12" s="8">
        <v>71030</v>
      </c>
      <c r="N12" s="8">
        <v>184372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457216</v>
      </c>
      <c r="X12" s="8">
        <v>394002</v>
      </c>
      <c r="Y12" s="8">
        <v>63214</v>
      </c>
      <c r="Z12" s="2">
        <v>16.04</v>
      </c>
      <c r="AA12" s="6">
        <v>788000</v>
      </c>
    </row>
    <row r="13" spans="1:27" ht="12.75">
      <c r="A13" s="27" t="s">
        <v>40</v>
      </c>
      <c r="B13" s="33"/>
      <c r="C13" s="6">
        <v>11737571</v>
      </c>
      <c r="D13" s="6">
        <v>0</v>
      </c>
      <c r="E13" s="7">
        <v>15200000</v>
      </c>
      <c r="F13" s="8">
        <v>15200000</v>
      </c>
      <c r="G13" s="8">
        <v>128351</v>
      </c>
      <c r="H13" s="8">
        <v>456462</v>
      </c>
      <c r="I13" s="8">
        <v>526195</v>
      </c>
      <c r="J13" s="8">
        <v>1111008</v>
      </c>
      <c r="K13" s="8">
        <v>420940</v>
      </c>
      <c r="L13" s="8">
        <v>348235</v>
      </c>
      <c r="M13" s="8">
        <v>211877</v>
      </c>
      <c r="N13" s="8">
        <v>981052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2092060</v>
      </c>
      <c r="X13" s="8">
        <v>7600002</v>
      </c>
      <c r="Y13" s="8">
        <v>-5507942</v>
      </c>
      <c r="Z13" s="2">
        <v>-72.47</v>
      </c>
      <c r="AA13" s="6">
        <v>15200000</v>
      </c>
    </row>
    <row r="14" spans="1:27" ht="12.75">
      <c r="A14" s="27" t="s">
        <v>41</v>
      </c>
      <c r="B14" s="33"/>
      <c r="C14" s="6">
        <v>11985410</v>
      </c>
      <c r="D14" s="6">
        <v>0</v>
      </c>
      <c r="E14" s="7">
        <v>6000000</v>
      </c>
      <c r="F14" s="8">
        <v>6000000</v>
      </c>
      <c r="G14" s="8">
        <v>2308695</v>
      </c>
      <c r="H14" s="8">
        <v>1191761</v>
      </c>
      <c r="I14" s="8">
        <v>1762814</v>
      </c>
      <c r="J14" s="8">
        <v>5263270</v>
      </c>
      <c r="K14" s="8">
        <v>1805739</v>
      </c>
      <c r="L14" s="8">
        <v>1778495</v>
      </c>
      <c r="M14" s="8">
        <v>1809965</v>
      </c>
      <c r="N14" s="8">
        <v>5394199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10657469</v>
      </c>
      <c r="X14" s="8">
        <v>3000000</v>
      </c>
      <c r="Y14" s="8">
        <v>7657469</v>
      </c>
      <c r="Z14" s="2">
        <v>255.25</v>
      </c>
      <c r="AA14" s="6">
        <v>6000000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6234881</v>
      </c>
      <c r="D16" s="6">
        <v>0</v>
      </c>
      <c r="E16" s="7">
        <v>32000</v>
      </c>
      <c r="F16" s="8">
        <v>32000</v>
      </c>
      <c r="G16" s="8">
        <v>0</v>
      </c>
      <c r="H16" s="8">
        <v>2282650</v>
      </c>
      <c r="I16" s="8">
        <v>1794300</v>
      </c>
      <c r="J16" s="8">
        <v>4076950</v>
      </c>
      <c r="K16" s="8">
        <v>102341</v>
      </c>
      <c r="L16" s="8">
        <v>208675</v>
      </c>
      <c r="M16" s="8">
        <v>834800</v>
      </c>
      <c r="N16" s="8">
        <v>1145816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5222766</v>
      </c>
      <c r="X16" s="8">
        <v>16002</v>
      </c>
      <c r="Y16" s="8">
        <v>5206764</v>
      </c>
      <c r="Z16" s="2">
        <v>32538.21</v>
      </c>
      <c r="AA16" s="6">
        <v>32000</v>
      </c>
    </row>
    <row r="17" spans="1:27" ht="12.75">
      <c r="A17" s="27" t="s">
        <v>44</v>
      </c>
      <c r="B17" s="33"/>
      <c r="C17" s="6">
        <v>5160503</v>
      </c>
      <c r="D17" s="6">
        <v>0</v>
      </c>
      <c r="E17" s="7">
        <v>7300000</v>
      </c>
      <c r="F17" s="8">
        <v>7300000</v>
      </c>
      <c r="G17" s="8">
        <v>1756407</v>
      </c>
      <c r="H17" s="8">
        <v>492702</v>
      </c>
      <c r="I17" s="8">
        <v>99493</v>
      </c>
      <c r="J17" s="8">
        <v>2348602</v>
      </c>
      <c r="K17" s="8">
        <v>1011789</v>
      </c>
      <c r="L17" s="8">
        <v>97833</v>
      </c>
      <c r="M17" s="8">
        <v>-51317</v>
      </c>
      <c r="N17" s="8">
        <v>1058305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3406907</v>
      </c>
      <c r="X17" s="8">
        <v>3649998</v>
      </c>
      <c r="Y17" s="8">
        <v>-243091</v>
      </c>
      <c r="Z17" s="2">
        <v>-6.66</v>
      </c>
      <c r="AA17" s="6">
        <v>7300000</v>
      </c>
    </row>
    <row r="18" spans="1:27" ht="12.75">
      <c r="A18" s="29" t="s">
        <v>45</v>
      </c>
      <c r="B18" s="28"/>
      <c r="C18" s="6">
        <v>226696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241319882</v>
      </c>
      <c r="D19" s="6">
        <v>0</v>
      </c>
      <c r="E19" s="7">
        <v>270595000</v>
      </c>
      <c r="F19" s="8">
        <v>270595000</v>
      </c>
      <c r="G19" s="8">
        <v>0</v>
      </c>
      <c r="H19" s="8">
        <v>3025000</v>
      </c>
      <c r="I19" s="8">
        <v>0</v>
      </c>
      <c r="J19" s="8">
        <v>3025000</v>
      </c>
      <c r="K19" s="8">
        <v>0</v>
      </c>
      <c r="L19" s="8">
        <v>0</v>
      </c>
      <c r="M19" s="8">
        <v>88450000</v>
      </c>
      <c r="N19" s="8">
        <v>88450000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91475000</v>
      </c>
      <c r="X19" s="8">
        <v>129697500</v>
      </c>
      <c r="Y19" s="8">
        <v>-38222500</v>
      </c>
      <c r="Z19" s="2">
        <v>-29.47</v>
      </c>
      <c r="AA19" s="6">
        <v>270595000</v>
      </c>
    </row>
    <row r="20" spans="1:27" ht="12.75">
      <c r="A20" s="27" t="s">
        <v>47</v>
      </c>
      <c r="B20" s="33"/>
      <c r="C20" s="6">
        <v>1579116</v>
      </c>
      <c r="D20" s="6">
        <v>0</v>
      </c>
      <c r="E20" s="7">
        <v>22956330</v>
      </c>
      <c r="F20" s="30">
        <v>22956330</v>
      </c>
      <c r="G20" s="30">
        <v>98073</v>
      </c>
      <c r="H20" s="30">
        <v>86896</v>
      </c>
      <c r="I20" s="30">
        <v>92586</v>
      </c>
      <c r="J20" s="30">
        <v>277555</v>
      </c>
      <c r="K20" s="30">
        <v>106587</v>
      </c>
      <c r="L20" s="30">
        <v>121449</v>
      </c>
      <c r="M20" s="30">
        <v>73743</v>
      </c>
      <c r="N20" s="30">
        <v>301779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579334</v>
      </c>
      <c r="X20" s="30">
        <v>11478168</v>
      </c>
      <c r="Y20" s="30">
        <v>-10898834</v>
      </c>
      <c r="Z20" s="31">
        <v>-94.95</v>
      </c>
      <c r="AA20" s="32">
        <v>22956330</v>
      </c>
    </row>
    <row r="21" spans="1:27" ht="12.75">
      <c r="A21" s="27" t="s">
        <v>48</v>
      </c>
      <c r="B21" s="33"/>
      <c r="C21" s="6">
        <v>51432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318953482</v>
      </c>
      <c r="D22" s="37">
        <f>SUM(D5:D21)</f>
        <v>0</v>
      </c>
      <c r="E22" s="38">
        <f t="shared" si="0"/>
        <v>362571330</v>
      </c>
      <c r="F22" s="39">
        <f t="shared" si="0"/>
        <v>362571330</v>
      </c>
      <c r="G22" s="39">
        <f t="shared" si="0"/>
        <v>7941468</v>
      </c>
      <c r="H22" s="39">
        <f t="shared" si="0"/>
        <v>11103521</v>
      </c>
      <c r="I22" s="39">
        <f t="shared" si="0"/>
        <v>7835408</v>
      </c>
      <c r="J22" s="39">
        <f t="shared" si="0"/>
        <v>26880397</v>
      </c>
      <c r="K22" s="39">
        <f t="shared" si="0"/>
        <v>7039355</v>
      </c>
      <c r="L22" s="39">
        <f t="shared" si="0"/>
        <v>6130565</v>
      </c>
      <c r="M22" s="39">
        <f t="shared" si="0"/>
        <v>94920862</v>
      </c>
      <c r="N22" s="39">
        <f t="shared" si="0"/>
        <v>108090782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134971179</v>
      </c>
      <c r="X22" s="39">
        <f t="shared" si="0"/>
        <v>175685676</v>
      </c>
      <c r="Y22" s="39">
        <f t="shared" si="0"/>
        <v>-40714497</v>
      </c>
      <c r="Z22" s="40">
        <f>+IF(X22&lt;&gt;0,+(Y22/X22)*100,0)</f>
        <v>-23.174625232395154</v>
      </c>
      <c r="AA22" s="37">
        <f>SUM(AA5:AA21)</f>
        <v>362571330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128240462</v>
      </c>
      <c r="D25" s="6">
        <v>0</v>
      </c>
      <c r="E25" s="7">
        <v>151097069</v>
      </c>
      <c r="F25" s="8">
        <v>151097069</v>
      </c>
      <c r="G25" s="8">
        <v>10172262</v>
      </c>
      <c r="H25" s="8">
        <v>11323440</v>
      </c>
      <c r="I25" s="8">
        <v>10553780</v>
      </c>
      <c r="J25" s="8">
        <v>32049482</v>
      </c>
      <c r="K25" s="8">
        <v>10816920</v>
      </c>
      <c r="L25" s="8">
        <v>10530456</v>
      </c>
      <c r="M25" s="8">
        <v>10413985</v>
      </c>
      <c r="N25" s="8">
        <v>31761361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63810843</v>
      </c>
      <c r="X25" s="8">
        <v>72279168</v>
      </c>
      <c r="Y25" s="8">
        <v>-8468325</v>
      </c>
      <c r="Z25" s="2">
        <v>-11.72</v>
      </c>
      <c r="AA25" s="6">
        <v>151097069</v>
      </c>
    </row>
    <row r="26" spans="1:27" ht="12.75">
      <c r="A26" s="29" t="s">
        <v>52</v>
      </c>
      <c r="B26" s="28"/>
      <c r="C26" s="6">
        <v>22143883</v>
      </c>
      <c r="D26" s="6">
        <v>0</v>
      </c>
      <c r="E26" s="7">
        <v>23856763</v>
      </c>
      <c r="F26" s="8">
        <v>23856763</v>
      </c>
      <c r="G26" s="8">
        <v>1845719</v>
      </c>
      <c r="H26" s="8">
        <v>1845719</v>
      </c>
      <c r="I26" s="8">
        <v>1845719</v>
      </c>
      <c r="J26" s="8">
        <v>5537157</v>
      </c>
      <c r="K26" s="8">
        <v>1845719</v>
      </c>
      <c r="L26" s="8">
        <v>1845719</v>
      </c>
      <c r="M26" s="8">
        <v>1845719</v>
      </c>
      <c r="N26" s="8">
        <v>5537157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11074314</v>
      </c>
      <c r="X26" s="8">
        <v>11928384</v>
      </c>
      <c r="Y26" s="8">
        <v>-854070</v>
      </c>
      <c r="Z26" s="2">
        <v>-7.16</v>
      </c>
      <c r="AA26" s="6">
        <v>23856763</v>
      </c>
    </row>
    <row r="27" spans="1:27" ht="12.75">
      <c r="A27" s="29" t="s">
        <v>53</v>
      </c>
      <c r="B27" s="28"/>
      <c r="C27" s="6">
        <v>41929083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4999998</v>
      </c>
      <c r="Y27" s="8">
        <v>-4999998</v>
      </c>
      <c r="Z27" s="2">
        <v>-100</v>
      </c>
      <c r="AA27" s="6">
        <v>10000000</v>
      </c>
    </row>
    <row r="28" spans="1:27" ht="12.75">
      <c r="A28" s="29" t="s">
        <v>54</v>
      </c>
      <c r="B28" s="28"/>
      <c r="C28" s="6">
        <v>242331325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15000000</v>
      </c>
      <c r="Y28" s="8">
        <v>-15000000</v>
      </c>
      <c r="Z28" s="2">
        <v>-100</v>
      </c>
      <c r="AA28" s="6">
        <v>30000000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10855118</v>
      </c>
      <c r="F31" s="8">
        <v>10855118</v>
      </c>
      <c r="G31" s="8">
        <v>-42974</v>
      </c>
      <c r="H31" s="8">
        <v>27309</v>
      </c>
      <c r="I31" s="8">
        <v>111296</v>
      </c>
      <c r="J31" s="8">
        <v>95631</v>
      </c>
      <c r="K31" s="8">
        <v>-238042</v>
      </c>
      <c r="L31" s="8">
        <v>234589</v>
      </c>
      <c r="M31" s="8">
        <v>-129158</v>
      </c>
      <c r="N31" s="8">
        <v>-132611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-36980</v>
      </c>
      <c r="X31" s="8">
        <v>5427498</v>
      </c>
      <c r="Y31" s="8">
        <v>-5464478</v>
      </c>
      <c r="Z31" s="2">
        <v>-100.68</v>
      </c>
      <c r="AA31" s="6">
        <v>10855118</v>
      </c>
    </row>
    <row r="32" spans="1:27" ht="12.75">
      <c r="A32" s="29" t="s">
        <v>58</v>
      </c>
      <c r="B32" s="28"/>
      <c r="C32" s="6">
        <v>57084448</v>
      </c>
      <c r="D32" s="6">
        <v>0</v>
      </c>
      <c r="E32" s="7">
        <v>70884453</v>
      </c>
      <c r="F32" s="8">
        <v>70884453</v>
      </c>
      <c r="G32" s="8">
        <v>650682</v>
      </c>
      <c r="H32" s="8">
        <v>5060978</v>
      </c>
      <c r="I32" s="8">
        <v>4548577</v>
      </c>
      <c r="J32" s="8">
        <v>10260237</v>
      </c>
      <c r="K32" s="8">
        <v>7886661</v>
      </c>
      <c r="L32" s="8">
        <v>6092263</v>
      </c>
      <c r="M32" s="8">
        <v>9941266</v>
      </c>
      <c r="N32" s="8">
        <v>23920190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34180427</v>
      </c>
      <c r="X32" s="8">
        <v>35442000</v>
      </c>
      <c r="Y32" s="8">
        <v>-1261573</v>
      </c>
      <c r="Z32" s="2">
        <v>-3.56</v>
      </c>
      <c r="AA32" s="6">
        <v>70884453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54811324</v>
      </c>
      <c r="D34" s="6">
        <v>0</v>
      </c>
      <c r="E34" s="7">
        <v>55201579</v>
      </c>
      <c r="F34" s="8">
        <v>55201579</v>
      </c>
      <c r="G34" s="8">
        <v>3883719</v>
      </c>
      <c r="H34" s="8">
        <v>3693888</v>
      </c>
      <c r="I34" s="8">
        <v>5173160</v>
      </c>
      <c r="J34" s="8">
        <v>12750767</v>
      </c>
      <c r="K34" s="8">
        <v>4399164</v>
      </c>
      <c r="L34" s="8">
        <v>4798583</v>
      </c>
      <c r="M34" s="8">
        <v>3514231</v>
      </c>
      <c r="N34" s="8">
        <v>12711978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25462745</v>
      </c>
      <c r="X34" s="8">
        <v>26399322</v>
      </c>
      <c r="Y34" s="8">
        <v>-936577</v>
      </c>
      <c r="Z34" s="2">
        <v>-3.55</v>
      </c>
      <c r="AA34" s="6">
        <v>55201579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546540525</v>
      </c>
      <c r="D36" s="37">
        <f>SUM(D25:D35)</f>
        <v>0</v>
      </c>
      <c r="E36" s="38">
        <f t="shared" si="1"/>
        <v>351894982</v>
      </c>
      <c r="F36" s="39">
        <f t="shared" si="1"/>
        <v>351894982</v>
      </c>
      <c r="G36" s="39">
        <f t="shared" si="1"/>
        <v>16509408</v>
      </c>
      <c r="H36" s="39">
        <f t="shared" si="1"/>
        <v>21951334</v>
      </c>
      <c r="I36" s="39">
        <f t="shared" si="1"/>
        <v>22232532</v>
      </c>
      <c r="J36" s="39">
        <f t="shared" si="1"/>
        <v>60693274</v>
      </c>
      <c r="K36" s="39">
        <f t="shared" si="1"/>
        <v>24710422</v>
      </c>
      <c r="L36" s="39">
        <f t="shared" si="1"/>
        <v>23501610</v>
      </c>
      <c r="M36" s="39">
        <f t="shared" si="1"/>
        <v>25586043</v>
      </c>
      <c r="N36" s="39">
        <f t="shared" si="1"/>
        <v>73798075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134491349</v>
      </c>
      <c r="X36" s="39">
        <f t="shared" si="1"/>
        <v>171476370</v>
      </c>
      <c r="Y36" s="39">
        <f t="shared" si="1"/>
        <v>-36985021</v>
      </c>
      <c r="Z36" s="40">
        <f>+IF(X36&lt;&gt;0,+(Y36/X36)*100,0)</f>
        <v>-21.56858172353427</v>
      </c>
      <c r="AA36" s="37">
        <f>SUM(AA25:AA35)</f>
        <v>351894982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-227587043</v>
      </c>
      <c r="D38" s="50">
        <f>+D22-D36</f>
        <v>0</v>
      </c>
      <c r="E38" s="51">
        <f t="shared" si="2"/>
        <v>10676348</v>
      </c>
      <c r="F38" s="52">
        <f t="shared" si="2"/>
        <v>10676348</v>
      </c>
      <c r="G38" s="52">
        <f t="shared" si="2"/>
        <v>-8567940</v>
      </c>
      <c r="H38" s="52">
        <f t="shared" si="2"/>
        <v>-10847813</v>
      </c>
      <c r="I38" s="52">
        <f t="shared" si="2"/>
        <v>-14397124</v>
      </c>
      <c r="J38" s="52">
        <f t="shared" si="2"/>
        <v>-33812877</v>
      </c>
      <c r="K38" s="52">
        <f t="shared" si="2"/>
        <v>-17671067</v>
      </c>
      <c r="L38" s="52">
        <f t="shared" si="2"/>
        <v>-17371045</v>
      </c>
      <c r="M38" s="52">
        <f t="shared" si="2"/>
        <v>69334819</v>
      </c>
      <c r="N38" s="52">
        <f t="shared" si="2"/>
        <v>34292707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479830</v>
      </c>
      <c r="X38" s="52">
        <f>IF(F22=F36,0,X22-X36)</f>
        <v>4209306</v>
      </c>
      <c r="Y38" s="52">
        <f t="shared" si="2"/>
        <v>-3729476</v>
      </c>
      <c r="Z38" s="53">
        <f>+IF(X38&lt;&gt;0,+(Y38/X38)*100,0)</f>
        <v>-88.60073370764681</v>
      </c>
      <c r="AA38" s="50">
        <f>+AA22-AA36</f>
        <v>10676348</v>
      </c>
    </row>
    <row r="39" spans="1:27" ht="12.75">
      <c r="A39" s="27" t="s">
        <v>64</v>
      </c>
      <c r="B39" s="33"/>
      <c r="C39" s="6">
        <v>102650780</v>
      </c>
      <c r="D39" s="6">
        <v>0</v>
      </c>
      <c r="E39" s="7">
        <v>59473000</v>
      </c>
      <c r="F39" s="8">
        <v>59473000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16758000</v>
      </c>
      <c r="N39" s="8">
        <v>16758000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16758000</v>
      </c>
      <c r="X39" s="8">
        <v>29736498</v>
      </c>
      <c r="Y39" s="8">
        <v>-12978498</v>
      </c>
      <c r="Z39" s="2">
        <v>-43.65</v>
      </c>
      <c r="AA39" s="6">
        <v>59473000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-124936263</v>
      </c>
      <c r="D42" s="59">
        <f>SUM(D38:D41)</f>
        <v>0</v>
      </c>
      <c r="E42" s="60">
        <f t="shared" si="3"/>
        <v>70149348</v>
      </c>
      <c r="F42" s="61">
        <f t="shared" si="3"/>
        <v>70149348</v>
      </c>
      <c r="G42" s="61">
        <f t="shared" si="3"/>
        <v>-8567940</v>
      </c>
      <c r="H42" s="61">
        <f t="shared" si="3"/>
        <v>-10847813</v>
      </c>
      <c r="I42" s="61">
        <f t="shared" si="3"/>
        <v>-14397124</v>
      </c>
      <c r="J42" s="61">
        <f t="shared" si="3"/>
        <v>-33812877</v>
      </c>
      <c r="K42" s="61">
        <f t="shared" si="3"/>
        <v>-17671067</v>
      </c>
      <c r="L42" s="61">
        <f t="shared" si="3"/>
        <v>-17371045</v>
      </c>
      <c r="M42" s="61">
        <f t="shared" si="3"/>
        <v>86092819</v>
      </c>
      <c r="N42" s="61">
        <f t="shared" si="3"/>
        <v>51050707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17237830</v>
      </c>
      <c r="X42" s="61">
        <f t="shared" si="3"/>
        <v>33945804</v>
      </c>
      <c r="Y42" s="61">
        <f t="shared" si="3"/>
        <v>-16707974</v>
      </c>
      <c r="Z42" s="62">
        <f>+IF(X42&lt;&gt;0,+(Y42/X42)*100,0)</f>
        <v>-49.21955597221972</v>
      </c>
      <c r="AA42" s="59">
        <f>SUM(AA38:AA41)</f>
        <v>70149348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-124936263</v>
      </c>
      <c r="D44" s="67">
        <f>+D42-D43</f>
        <v>0</v>
      </c>
      <c r="E44" s="68">
        <f t="shared" si="4"/>
        <v>70149348</v>
      </c>
      <c r="F44" s="69">
        <f t="shared" si="4"/>
        <v>70149348</v>
      </c>
      <c r="G44" s="69">
        <f t="shared" si="4"/>
        <v>-8567940</v>
      </c>
      <c r="H44" s="69">
        <f t="shared" si="4"/>
        <v>-10847813</v>
      </c>
      <c r="I44" s="69">
        <f t="shared" si="4"/>
        <v>-14397124</v>
      </c>
      <c r="J44" s="69">
        <f t="shared" si="4"/>
        <v>-33812877</v>
      </c>
      <c r="K44" s="69">
        <f t="shared" si="4"/>
        <v>-17671067</v>
      </c>
      <c r="L44" s="69">
        <f t="shared" si="4"/>
        <v>-17371045</v>
      </c>
      <c r="M44" s="69">
        <f t="shared" si="4"/>
        <v>86092819</v>
      </c>
      <c r="N44" s="69">
        <f t="shared" si="4"/>
        <v>51050707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17237830</v>
      </c>
      <c r="X44" s="69">
        <f t="shared" si="4"/>
        <v>33945804</v>
      </c>
      <c r="Y44" s="69">
        <f t="shared" si="4"/>
        <v>-16707974</v>
      </c>
      <c r="Z44" s="70">
        <f>+IF(X44&lt;&gt;0,+(Y44/X44)*100,0)</f>
        <v>-49.21955597221972</v>
      </c>
      <c r="AA44" s="67">
        <f>+AA42-AA43</f>
        <v>70149348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-124936263</v>
      </c>
      <c r="D46" s="59">
        <f>SUM(D44:D45)</f>
        <v>0</v>
      </c>
      <c r="E46" s="60">
        <f t="shared" si="5"/>
        <v>70149348</v>
      </c>
      <c r="F46" s="61">
        <f t="shared" si="5"/>
        <v>70149348</v>
      </c>
      <c r="G46" s="61">
        <f t="shared" si="5"/>
        <v>-8567940</v>
      </c>
      <c r="H46" s="61">
        <f t="shared" si="5"/>
        <v>-10847813</v>
      </c>
      <c r="I46" s="61">
        <f t="shared" si="5"/>
        <v>-14397124</v>
      </c>
      <c r="J46" s="61">
        <f t="shared" si="5"/>
        <v>-33812877</v>
      </c>
      <c r="K46" s="61">
        <f t="shared" si="5"/>
        <v>-17671067</v>
      </c>
      <c r="L46" s="61">
        <f t="shared" si="5"/>
        <v>-17371045</v>
      </c>
      <c r="M46" s="61">
        <f t="shared" si="5"/>
        <v>86092819</v>
      </c>
      <c r="N46" s="61">
        <f t="shared" si="5"/>
        <v>51050707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17237830</v>
      </c>
      <c r="X46" s="61">
        <f t="shared" si="5"/>
        <v>33945804</v>
      </c>
      <c r="Y46" s="61">
        <f t="shared" si="5"/>
        <v>-16707974</v>
      </c>
      <c r="Z46" s="62">
        <f>+IF(X46&lt;&gt;0,+(Y46/X46)*100,0)</f>
        <v>-49.21955597221972</v>
      </c>
      <c r="AA46" s="59">
        <f>SUM(AA44:AA45)</f>
        <v>70149348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-124936263</v>
      </c>
      <c r="D48" s="75">
        <f>SUM(D46:D47)</f>
        <v>0</v>
      </c>
      <c r="E48" s="76">
        <f t="shared" si="6"/>
        <v>70149348</v>
      </c>
      <c r="F48" s="77">
        <f t="shared" si="6"/>
        <v>70149348</v>
      </c>
      <c r="G48" s="77">
        <f t="shared" si="6"/>
        <v>-8567940</v>
      </c>
      <c r="H48" s="78">
        <f t="shared" si="6"/>
        <v>-10847813</v>
      </c>
      <c r="I48" s="78">
        <f t="shared" si="6"/>
        <v>-14397124</v>
      </c>
      <c r="J48" s="78">
        <f t="shared" si="6"/>
        <v>-33812877</v>
      </c>
      <c r="K48" s="78">
        <f t="shared" si="6"/>
        <v>-17671067</v>
      </c>
      <c r="L48" s="78">
        <f t="shared" si="6"/>
        <v>-17371045</v>
      </c>
      <c r="M48" s="77">
        <f t="shared" si="6"/>
        <v>86092819</v>
      </c>
      <c r="N48" s="77">
        <f t="shared" si="6"/>
        <v>51050707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17237830</v>
      </c>
      <c r="X48" s="78">
        <f t="shared" si="6"/>
        <v>33945804</v>
      </c>
      <c r="Y48" s="78">
        <f t="shared" si="6"/>
        <v>-16707974</v>
      </c>
      <c r="Z48" s="79">
        <f>+IF(X48&lt;&gt;0,+(Y48/X48)*100,0)</f>
        <v>-49.21955597221972</v>
      </c>
      <c r="AA48" s="80">
        <f>SUM(AA46:AA47)</f>
        <v>70149348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7513424</v>
      </c>
      <c r="D5" s="6">
        <v>0</v>
      </c>
      <c r="E5" s="7">
        <v>15416000</v>
      </c>
      <c r="F5" s="8">
        <v>15416000</v>
      </c>
      <c r="G5" s="8">
        <v>2059920</v>
      </c>
      <c r="H5" s="8">
        <v>2060378</v>
      </c>
      <c r="I5" s="8">
        <v>2060378</v>
      </c>
      <c r="J5" s="8">
        <v>6180676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6180676</v>
      </c>
      <c r="X5" s="8">
        <v>7707834</v>
      </c>
      <c r="Y5" s="8">
        <v>-1527158</v>
      </c>
      <c r="Z5" s="2">
        <v>-19.81</v>
      </c>
      <c r="AA5" s="6">
        <v>15416000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4617000</v>
      </c>
      <c r="F10" s="30">
        <v>4617000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2308644</v>
      </c>
      <c r="Y10" s="30">
        <v>-2308644</v>
      </c>
      <c r="Z10" s="31">
        <v>-100</v>
      </c>
      <c r="AA10" s="32">
        <v>4617000</v>
      </c>
    </row>
    <row r="11" spans="1:27" ht="12.75">
      <c r="A11" s="29" t="s">
        <v>38</v>
      </c>
      <c r="B11" s="33"/>
      <c r="C11" s="6">
        <v>2411783</v>
      </c>
      <c r="D11" s="6">
        <v>0</v>
      </c>
      <c r="E11" s="7">
        <v>0</v>
      </c>
      <c r="F11" s="8">
        <v>0</v>
      </c>
      <c r="G11" s="8">
        <v>272927</v>
      </c>
      <c r="H11" s="8">
        <v>272868</v>
      </c>
      <c r="I11" s="8">
        <v>273101</v>
      </c>
      <c r="J11" s="8">
        <v>818896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818896</v>
      </c>
      <c r="X11" s="8"/>
      <c r="Y11" s="8">
        <v>818896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66149</v>
      </c>
      <c r="D12" s="6">
        <v>0</v>
      </c>
      <c r="E12" s="7">
        <v>93000</v>
      </c>
      <c r="F12" s="8">
        <v>93000</v>
      </c>
      <c r="G12" s="8">
        <v>25272</v>
      </c>
      <c r="H12" s="8">
        <v>0</v>
      </c>
      <c r="I12" s="8">
        <v>3508</v>
      </c>
      <c r="J12" s="8">
        <v>28780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28780</v>
      </c>
      <c r="X12" s="8">
        <v>46566</v>
      </c>
      <c r="Y12" s="8">
        <v>-17786</v>
      </c>
      <c r="Z12" s="2">
        <v>-38.2</v>
      </c>
      <c r="AA12" s="6">
        <v>93000</v>
      </c>
    </row>
    <row r="13" spans="1:27" ht="12.75">
      <c r="A13" s="27" t="s">
        <v>40</v>
      </c>
      <c r="B13" s="33"/>
      <c r="C13" s="6">
        <v>5461172</v>
      </c>
      <c r="D13" s="6">
        <v>0</v>
      </c>
      <c r="E13" s="7">
        <v>4160000</v>
      </c>
      <c r="F13" s="8">
        <v>4160000</v>
      </c>
      <c r="G13" s="8">
        <v>0</v>
      </c>
      <c r="H13" s="8">
        <v>1685101</v>
      </c>
      <c r="I13" s="8">
        <v>1011665</v>
      </c>
      <c r="J13" s="8">
        <v>2696766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2696766</v>
      </c>
      <c r="X13" s="8">
        <v>2080242</v>
      </c>
      <c r="Y13" s="8">
        <v>616524</v>
      </c>
      <c r="Z13" s="2">
        <v>29.64</v>
      </c>
      <c r="AA13" s="6">
        <v>4160000</v>
      </c>
    </row>
    <row r="14" spans="1:27" ht="12.75">
      <c r="A14" s="27" t="s">
        <v>41</v>
      </c>
      <c r="B14" s="33"/>
      <c r="C14" s="6">
        <v>5562723</v>
      </c>
      <c r="D14" s="6">
        <v>0</v>
      </c>
      <c r="E14" s="7">
        <v>2819000</v>
      </c>
      <c r="F14" s="8">
        <v>2819000</v>
      </c>
      <c r="G14" s="8">
        <v>0</v>
      </c>
      <c r="H14" s="8">
        <v>5897</v>
      </c>
      <c r="I14" s="8">
        <v>194103</v>
      </c>
      <c r="J14" s="8">
        <v>200000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200000</v>
      </c>
      <c r="X14" s="8">
        <v>1409376</v>
      </c>
      <c r="Y14" s="8">
        <v>-1209376</v>
      </c>
      <c r="Z14" s="2">
        <v>-85.81</v>
      </c>
      <c r="AA14" s="6">
        <v>2819000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167000</v>
      </c>
      <c r="F16" s="8">
        <v>167000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83730</v>
      </c>
      <c r="Y16" s="8">
        <v>-83730</v>
      </c>
      <c r="Z16" s="2">
        <v>-100</v>
      </c>
      <c r="AA16" s="6">
        <v>167000</v>
      </c>
    </row>
    <row r="17" spans="1:27" ht="12.75">
      <c r="A17" s="27" t="s">
        <v>44</v>
      </c>
      <c r="B17" s="33"/>
      <c r="C17" s="6">
        <v>5168581</v>
      </c>
      <c r="D17" s="6">
        <v>0</v>
      </c>
      <c r="E17" s="7">
        <v>5530000</v>
      </c>
      <c r="F17" s="8">
        <v>5530000</v>
      </c>
      <c r="G17" s="8">
        <v>1027364</v>
      </c>
      <c r="H17" s="8">
        <v>1315089</v>
      </c>
      <c r="I17" s="8">
        <v>1369040</v>
      </c>
      <c r="J17" s="8">
        <v>3711493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3711493</v>
      </c>
      <c r="X17" s="8">
        <v>2764878</v>
      </c>
      <c r="Y17" s="8">
        <v>946615</v>
      </c>
      <c r="Z17" s="2">
        <v>34.24</v>
      </c>
      <c r="AA17" s="6">
        <v>5530000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3034000</v>
      </c>
      <c r="F18" s="8">
        <v>3034000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1517196</v>
      </c>
      <c r="Y18" s="8">
        <v>-1517196</v>
      </c>
      <c r="Z18" s="2">
        <v>-100</v>
      </c>
      <c r="AA18" s="6">
        <v>3034000</v>
      </c>
    </row>
    <row r="19" spans="1:27" ht="12.75">
      <c r="A19" s="27" t="s">
        <v>46</v>
      </c>
      <c r="B19" s="33"/>
      <c r="C19" s="6">
        <v>207369593</v>
      </c>
      <c r="D19" s="6">
        <v>0</v>
      </c>
      <c r="E19" s="7">
        <v>330547000</v>
      </c>
      <c r="F19" s="8">
        <v>330547000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165273498</v>
      </c>
      <c r="Y19" s="8">
        <v>-165273498</v>
      </c>
      <c r="Z19" s="2">
        <v>-100</v>
      </c>
      <c r="AA19" s="6">
        <v>330547000</v>
      </c>
    </row>
    <row r="20" spans="1:27" ht="12.75">
      <c r="A20" s="27" t="s">
        <v>47</v>
      </c>
      <c r="B20" s="33"/>
      <c r="C20" s="6">
        <v>340341588</v>
      </c>
      <c r="D20" s="6">
        <v>0</v>
      </c>
      <c r="E20" s="7">
        <v>1709775</v>
      </c>
      <c r="F20" s="30">
        <v>1709775</v>
      </c>
      <c r="G20" s="30">
        <v>188643</v>
      </c>
      <c r="H20" s="30">
        <v>47920</v>
      </c>
      <c r="I20" s="30">
        <v>162394</v>
      </c>
      <c r="J20" s="30">
        <v>398957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398957</v>
      </c>
      <c r="X20" s="30">
        <v>854358</v>
      </c>
      <c r="Y20" s="30">
        <v>-455401</v>
      </c>
      <c r="Z20" s="31">
        <v>-53.3</v>
      </c>
      <c r="AA20" s="32">
        <v>1709775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167000</v>
      </c>
      <c r="F21" s="8">
        <v>167000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83562</v>
      </c>
      <c r="Y21" s="8">
        <v>-83562</v>
      </c>
      <c r="Z21" s="2">
        <v>-100</v>
      </c>
      <c r="AA21" s="6">
        <v>167000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573895013</v>
      </c>
      <c r="D22" s="37">
        <f>SUM(D5:D21)</f>
        <v>0</v>
      </c>
      <c r="E22" s="38">
        <f t="shared" si="0"/>
        <v>368259775</v>
      </c>
      <c r="F22" s="39">
        <f t="shared" si="0"/>
        <v>368259775</v>
      </c>
      <c r="G22" s="39">
        <f t="shared" si="0"/>
        <v>3574126</v>
      </c>
      <c r="H22" s="39">
        <f t="shared" si="0"/>
        <v>5387253</v>
      </c>
      <c r="I22" s="39">
        <f t="shared" si="0"/>
        <v>5074189</v>
      </c>
      <c r="J22" s="39">
        <f t="shared" si="0"/>
        <v>14035568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14035568</v>
      </c>
      <c r="X22" s="39">
        <f t="shared" si="0"/>
        <v>184129884</v>
      </c>
      <c r="Y22" s="39">
        <f t="shared" si="0"/>
        <v>-170094316</v>
      </c>
      <c r="Z22" s="40">
        <f>+IF(X22&lt;&gt;0,+(Y22/X22)*100,0)</f>
        <v>-92.37735467209657</v>
      </c>
      <c r="AA22" s="37">
        <f>SUM(AA5:AA21)</f>
        <v>368259775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32880990</v>
      </c>
      <c r="D25" s="6">
        <v>0</v>
      </c>
      <c r="E25" s="7">
        <v>78959000</v>
      </c>
      <c r="F25" s="8">
        <v>78959000</v>
      </c>
      <c r="G25" s="8">
        <v>4993862</v>
      </c>
      <c r="H25" s="8">
        <v>5967699</v>
      </c>
      <c r="I25" s="8">
        <v>6503499</v>
      </c>
      <c r="J25" s="8">
        <v>17465060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17465060</v>
      </c>
      <c r="X25" s="8">
        <v>39479424</v>
      </c>
      <c r="Y25" s="8">
        <v>-22014364</v>
      </c>
      <c r="Z25" s="2">
        <v>-55.76</v>
      </c>
      <c r="AA25" s="6">
        <v>78959000</v>
      </c>
    </row>
    <row r="26" spans="1:27" ht="12.75">
      <c r="A26" s="29" t="s">
        <v>52</v>
      </c>
      <c r="B26" s="28"/>
      <c r="C26" s="6">
        <v>20250399</v>
      </c>
      <c r="D26" s="6">
        <v>0</v>
      </c>
      <c r="E26" s="7">
        <v>26395000</v>
      </c>
      <c r="F26" s="8">
        <v>26395000</v>
      </c>
      <c r="G26" s="8">
        <v>2022563</v>
      </c>
      <c r="H26" s="8">
        <v>2001392</v>
      </c>
      <c r="I26" s="8">
        <v>2096219</v>
      </c>
      <c r="J26" s="8">
        <v>6120174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6120174</v>
      </c>
      <c r="X26" s="8">
        <v>13197660</v>
      </c>
      <c r="Y26" s="8">
        <v>-7077486</v>
      </c>
      <c r="Z26" s="2">
        <v>-53.63</v>
      </c>
      <c r="AA26" s="6">
        <v>26395000</v>
      </c>
    </row>
    <row r="27" spans="1:27" ht="12.75">
      <c r="A27" s="29" t="s">
        <v>53</v>
      </c>
      <c r="B27" s="28"/>
      <c r="C27" s="6">
        <v>29248156</v>
      </c>
      <c r="D27" s="6">
        <v>0</v>
      </c>
      <c r="E27" s="7">
        <v>10016000</v>
      </c>
      <c r="F27" s="8">
        <v>10016000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5008236</v>
      </c>
      <c r="Y27" s="8">
        <v>-5008236</v>
      </c>
      <c r="Z27" s="2">
        <v>-100</v>
      </c>
      <c r="AA27" s="6">
        <v>10016000</v>
      </c>
    </row>
    <row r="28" spans="1:27" ht="12.75">
      <c r="A28" s="29" t="s">
        <v>54</v>
      </c>
      <c r="B28" s="28"/>
      <c r="C28" s="6">
        <v>11286249</v>
      </c>
      <c r="D28" s="6">
        <v>0</v>
      </c>
      <c r="E28" s="7">
        <v>14244000</v>
      </c>
      <c r="F28" s="8">
        <v>14244000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7121784</v>
      </c>
      <c r="Y28" s="8">
        <v>-7121784</v>
      </c>
      <c r="Z28" s="2">
        <v>-100</v>
      </c>
      <c r="AA28" s="6">
        <v>14244000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412000</v>
      </c>
      <c r="F29" s="8">
        <v>412000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205830</v>
      </c>
      <c r="Y29" s="8">
        <v>-205830</v>
      </c>
      <c r="Z29" s="2">
        <v>-100</v>
      </c>
      <c r="AA29" s="6">
        <v>412000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4021000</v>
      </c>
      <c r="F31" s="8">
        <v>4021000</v>
      </c>
      <c r="G31" s="8">
        <v>298101</v>
      </c>
      <c r="H31" s="8">
        <v>151773</v>
      </c>
      <c r="I31" s="8">
        <v>229697</v>
      </c>
      <c r="J31" s="8">
        <v>679571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679571</v>
      </c>
      <c r="X31" s="8">
        <v>2010528</v>
      </c>
      <c r="Y31" s="8">
        <v>-1330957</v>
      </c>
      <c r="Z31" s="2">
        <v>-66.2</v>
      </c>
      <c r="AA31" s="6">
        <v>4021000</v>
      </c>
    </row>
    <row r="32" spans="1:27" ht="12.75">
      <c r="A32" s="29" t="s">
        <v>58</v>
      </c>
      <c r="B32" s="28"/>
      <c r="C32" s="6">
        <v>4384333</v>
      </c>
      <c r="D32" s="6">
        <v>0</v>
      </c>
      <c r="E32" s="7">
        <v>26516000</v>
      </c>
      <c r="F32" s="8">
        <v>26516000</v>
      </c>
      <c r="G32" s="8">
        <v>1952537</v>
      </c>
      <c r="H32" s="8">
        <v>3848079</v>
      </c>
      <c r="I32" s="8">
        <v>3151325</v>
      </c>
      <c r="J32" s="8">
        <v>8951941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8951941</v>
      </c>
      <c r="X32" s="8">
        <v>13257888</v>
      </c>
      <c r="Y32" s="8">
        <v>-4305947</v>
      </c>
      <c r="Z32" s="2">
        <v>-32.48</v>
      </c>
      <c r="AA32" s="6">
        <v>26516000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318043</v>
      </c>
      <c r="H33" s="8">
        <v>355763</v>
      </c>
      <c r="I33" s="8">
        <v>353963</v>
      </c>
      <c r="J33" s="8">
        <v>1027769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1027769</v>
      </c>
      <c r="X33" s="8"/>
      <c r="Y33" s="8">
        <v>1027769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26261741</v>
      </c>
      <c r="D34" s="6">
        <v>0</v>
      </c>
      <c r="E34" s="7">
        <v>87555270</v>
      </c>
      <c r="F34" s="8">
        <v>87555270</v>
      </c>
      <c r="G34" s="8">
        <v>4333407</v>
      </c>
      <c r="H34" s="8">
        <v>2887593</v>
      </c>
      <c r="I34" s="8">
        <v>2210315</v>
      </c>
      <c r="J34" s="8">
        <v>9431315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9431315</v>
      </c>
      <c r="X34" s="8">
        <v>43777776</v>
      </c>
      <c r="Y34" s="8">
        <v>-34346461</v>
      </c>
      <c r="Z34" s="2">
        <v>-78.46</v>
      </c>
      <c r="AA34" s="6">
        <v>87555270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124311868</v>
      </c>
      <c r="D36" s="37">
        <f>SUM(D25:D35)</f>
        <v>0</v>
      </c>
      <c r="E36" s="38">
        <f t="shared" si="1"/>
        <v>248118270</v>
      </c>
      <c r="F36" s="39">
        <f t="shared" si="1"/>
        <v>248118270</v>
      </c>
      <c r="G36" s="39">
        <f t="shared" si="1"/>
        <v>13918513</v>
      </c>
      <c r="H36" s="39">
        <f t="shared" si="1"/>
        <v>15212299</v>
      </c>
      <c r="I36" s="39">
        <f t="shared" si="1"/>
        <v>14545018</v>
      </c>
      <c r="J36" s="39">
        <f t="shared" si="1"/>
        <v>43675830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43675830</v>
      </c>
      <c r="X36" s="39">
        <f t="shared" si="1"/>
        <v>124059126</v>
      </c>
      <c r="Y36" s="39">
        <f t="shared" si="1"/>
        <v>-80383296</v>
      </c>
      <c r="Z36" s="40">
        <f>+IF(X36&lt;&gt;0,+(Y36/X36)*100,0)</f>
        <v>-64.79434330369214</v>
      </c>
      <c r="AA36" s="37">
        <f>SUM(AA25:AA35)</f>
        <v>248118270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449583145</v>
      </c>
      <c r="D38" s="50">
        <f>+D22-D36</f>
        <v>0</v>
      </c>
      <c r="E38" s="51">
        <f t="shared" si="2"/>
        <v>120141505</v>
      </c>
      <c r="F38" s="52">
        <f t="shared" si="2"/>
        <v>120141505</v>
      </c>
      <c r="G38" s="52">
        <f t="shared" si="2"/>
        <v>-10344387</v>
      </c>
      <c r="H38" s="52">
        <f t="shared" si="2"/>
        <v>-9825046</v>
      </c>
      <c r="I38" s="52">
        <f t="shared" si="2"/>
        <v>-9470829</v>
      </c>
      <c r="J38" s="52">
        <f t="shared" si="2"/>
        <v>-29640262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-29640262</v>
      </c>
      <c r="X38" s="52">
        <f>IF(F22=F36,0,X22-X36)</f>
        <v>60070758</v>
      </c>
      <c r="Y38" s="52">
        <f t="shared" si="2"/>
        <v>-89711020</v>
      </c>
      <c r="Z38" s="53">
        <f>+IF(X38&lt;&gt;0,+(Y38/X38)*100,0)</f>
        <v>-149.34224735436166</v>
      </c>
      <c r="AA38" s="50">
        <f>+AA22-AA36</f>
        <v>120141505</v>
      </c>
    </row>
    <row r="39" spans="1:27" ht="12.75">
      <c r="A39" s="27" t="s">
        <v>64</v>
      </c>
      <c r="B39" s="33"/>
      <c r="C39" s="6">
        <v>82733814</v>
      </c>
      <c r="D39" s="6">
        <v>0</v>
      </c>
      <c r="E39" s="7">
        <v>100350000</v>
      </c>
      <c r="F39" s="8">
        <v>100350000</v>
      </c>
      <c r="G39" s="8">
        <v>136278000</v>
      </c>
      <c r="H39" s="8">
        <v>32615000</v>
      </c>
      <c r="I39" s="8">
        <v>0</v>
      </c>
      <c r="J39" s="8">
        <v>168893000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168893000</v>
      </c>
      <c r="X39" s="8">
        <v>80280000</v>
      </c>
      <c r="Y39" s="8">
        <v>88613000</v>
      </c>
      <c r="Z39" s="2">
        <v>110.38</v>
      </c>
      <c r="AA39" s="6">
        <v>100350000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532316959</v>
      </c>
      <c r="D42" s="59">
        <f>SUM(D38:D41)</f>
        <v>0</v>
      </c>
      <c r="E42" s="60">
        <f t="shared" si="3"/>
        <v>220491505</v>
      </c>
      <c r="F42" s="61">
        <f t="shared" si="3"/>
        <v>220491505</v>
      </c>
      <c r="G42" s="61">
        <f t="shared" si="3"/>
        <v>125933613</v>
      </c>
      <c r="H42" s="61">
        <f t="shared" si="3"/>
        <v>22789954</v>
      </c>
      <c r="I42" s="61">
        <f t="shared" si="3"/>
        <v>-9470829</v>
      </c>
      <c r="J42" s="61">
        <f t="shared" si="3"/>
        <v>139252738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139252738</v>
      </c>
      <c r="X42" s="61">
        <f t="shared" si="3"/>
        <v>140350758</v>
      </c>
      <c r="Y42" s="61">
        <f t="shared" si="3"/>
        <v>-1098020</v>
      </c>
      <c r="Z42" s="62">
        <f>+IF(X42&lt;&gt;0,+(Y42/X42)*100,0)</f>
        <v>-0.7823399144021723</v>
      </c>
      <c r="AA42" s="59">
        <f>SUM(AA38:AA41)</f>
        <v>220491505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532316959</v>
      </c>
      <c r="D44" s="67">
        <f>+D42-D43</f>
        <v>0</v>
      </c>
      <c r="E44" s="68">
        <f t="shared" si="4"/>
        <v>220491505</v>
      </c>
      <c r="F44" s="69">
        <f t="shared" si="4"/>
        <v>220491505</v>
      </c>
      <c r="G44" s="69">
        <f t="shared" si="4"/>
        <v>125933613</v>
      </c>
      <c r="H44" s="69">
        <f t="shared" si="4"/>
        <v>22789954</v>
      </c>
      <c r="I44" s="69">
        <f t="shared" si="4"/>
        <v>-9470829</v>
      </c>
      <c r="J44" s="69">
        <f t="shared" si="4"/>
        <v>139252738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139252738</v>
      </c>
      <c r="X44" s="69">
        <f t="shared" si="4"/>
        <v>140350758</v>
      </c>
      <c r="Y44" s="69">
        <f t="shared" si="4"/>
        <v>-1098020</v>
      </c>
      <c r="Z44" s="70">
        <f>+IF(X44&lt;&gt;0,+(Y44/X44)*100,0)</f>
        <v>-0.7823399144021723</v>
      </c>
      <c r="AA44" s="67">
        <f>+AA42-AA43</f>
        <v>220491505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532316959</v>
      </c>
      <c r="D46" s="59">
        <f>SUM(D44:D45)</f>
        <v>0</v>
      </c>
      <c r="E46" s="60">
        <f t="shared" si="5"/>
        <v>220491505</v>
      </c>
      <c r="F46" s="61">
        <f t="shared" si="5"/>
        <v>220491505</v>
      </c>
      <c r="G46" s="61">
        <f t="shared" si="5"/>
        <v>125933613</v>
      </c>
      <c r="H46" s="61">
        <f t="shared" si="5"/>
        <v>22789954</v>
      </c>
      <c r="I46" s="61">
        <f t="shared" si="5"/>
        <v>-9470829</v>
      </c>
      <c r="J46" s="61">
        <f t="shared" si="5"/>
        <v>139252738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139252738</v>
      </c>
      <c r="X46" s="61">
        <f t="shared" si="5"/>
        <v>140350758</v>
      </c>
      <c r="Y46" s="61">
        <f t="shared" si="5"/>
        <v>-1098020</v>
      </c>
      <c r="Z46" s="62">
        <f>+IF(X46&lt;&gt;0,+(Y46/X46)*100,0)</f>
        <v>-0.7823399144021723</v>
      </c>
      <c r="AA46" s="59">
        <f>SUM(AA44:AA45)</f>
        <v>220491505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532316959</v>
      </c>
      <c r="D48" s="75">
        <f>SUM(D46:D47)</f>
        <v>0</v>
      </c>
      <c r="E48" s="76">
        <f t="shared" si="6"/>
        <v>220491505</v>
      </c>
      <c r="F48" s="77">
        <f t="shared" si="6"/>
        <v>220491505</v>
      </c>
      <c r="G48" s="77">
        <f t="shared" si="6"/>
        <v>125933613</v>
      </c>
      <c r="H48" s="78">
        <f t="shared" si="6"/>
        <v>22789954</v>
      </c>
      <c r="I48" s="78">
        <f t="shared" si="6"/>
        <v>-9470829</v>
      </c>
      <c r="J48" s="78">
        <f t="shared" si="6"/>
        <v>139252738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139252738</v>
      </c>
      <c r="X48" s="78">
        <f t="shared" si="6"/>
        <v>140350758</v>
      </c>
      <c r="Y48" s="78">
        <f t="shared" si="6"/>
        <v>-1098020</v>
      </c>
      <c r="Z48" s="79">
        <f>+IF(X48&lt;&gt;0,+(Y48/X48)*100,0)</f>
        <v>-0.7823399144021723</v>
      </c>
      <c r="AA48" s="80">
        <f>SUM(AA46:AA47)</f>
        <v>220491505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103828721</v>
      </c>
      <c r="D8" s="6">
        <v>0</v>
      </c>
      <c r="E8" s="7">
        <v>134620581</v>
      </c>
      <c r="F8" s="8">
        <v>134620581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67310292</v>
      </c>
      <c r="Y8" s="8">
        <v>-67310292</v>
      </c>
      <c r="Z8" s="2">
        <v>-100</v>
      </c>
      <c r="AA8" s="6">
        <v>134620581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8281</v>
      </c>
      <c r="D12" s="6">
        <v>0</v>
      </c>
      <c r="E12" s="7">
        <v>11000</v>
      </c>
      <c r="F12" s="8">
        <v>11000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5502</v>
      </c>
      <c r="Y12" s="8">
        <v>-5502</v>
      </c>
      <c r="Z12" s="2">
        <v>-100</v>
      </c>
      <c r="AA12" s="6">
        <v>11000</v>
      </c>
    </row>
    <row r="13" spans="1:27" ht="12.75">
      <c r="A13" s="27" t="s">
        <v>40</v>
      </c>
      <c r="B13" s="33"/>
      <c r="C13" s="6">
        <v>36970060</v>
      </c>
      <c r="D13" s="6">
        <v>0</v>
      </c>
      <c r="E13" s="7">
        <v>22000000</v>
      </c>
      <c r="F13" s="8">
        <v>22000000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10999998</v>
      </c>
      <c r="Y13" s="8">
        <v>-10999998</v>
      </c>
      <c r="Z13" s="2">
        <v>-100</v>
      </c>
      <c r="AA13" s="6">
        <v>22000000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389230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68973558</v>
      </c>
      <c r="M18" s="8">
        <v>0</v>
      </c>
      <c r="N18" s="8">
        <v>68973558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68973558</v>
      </c>
      <c r="X18" s="8"/>
      <c r="Y18" s="8">
        <v>68973558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828453083</v>
      </c>
      <c r="D19" s="6">
        <v>0</v>
      </c>
      <c r="E19" s="7">
        <v>919557000</v>
      </c>
      <c r="F19" s="8">
        <v>919557000</v>
      </c>
      <c r="G19" s="8">
        <v>75964543</v>
      </c>
      <c r="H19" s="8">
        <v>53448052</v>
      </c>
      <c r="I19" s="8">
        <v>0</v>
      </c>
      <c r="J19" s="8">
        <v>129412595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129412595</v>
      </c>
      <c r="X19" s="8">
        <v>565111103</v>
      </c>
      <c r="Y19" s="8">
        <v>-435698508</v>
      </c>
      <c r="Z19" s="2">
        <v>-77.1</v>
      </c>
      <c r="AA19" s="6">
        <v>919557000</v>
      </c>
    </row>
    <row r="20" spans="1:27" ht="12.75">
      <c r="A20" s="27" t="s">
        <v>47</v>
      </c>
      <c r="B20" s="33"/>
      <c r="C20" s="6">
        <v>5773870</v>
      </c>
      <c r="D20" s="6">
        <v>0</v>
      </c>
      <c r="E20" s="7">
        <v>5270000</v>
      </c>
      <c r="F20" s="30">
        <v>5270000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2635002</v>
      </c>
      <c r="Y20" s="30">
        <v>-2635002</v>
      </c>
      <c r="Z20" s="31">
        <v>-100</v>
      </c>
      <c r="AA20" s="32">
        <v>5270000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975423245</v>
      </c>
      <c r="D22" s="37">
        <f>SUM(D5:D21)</f>
        <v>0</v>
      </c>
      <c r="E22" s="38">
        <f t="shared" si="0"/>
        <v>1081458581</v>
      </c>
      <c r="F22" s="39">
        <f t="shared" si="0"/>
        <v>1081458581</v>
      </c>
      <c r="G22" s="39">
        <f t="shared" si="0"/>
        <v>75964543</v>
      </c>
      <c r="H22" s="39">
        <f t="shared" si="0"/>
        <v>53448052</v>
      </c>
      <c r="I22" s="39">
        <f t="shared" si="0"/>
        <v>0</v>
      </c>
      <c r="J22" s="39">
        <f t="shared" si="0"/>
        <v>129412595</v>
      </c>
      <c r="K22" s="39">
        <f t="shared" si="0"/>
        <v>0</v>
      </c>
      <c r="L22" s="39">
        <f t="shared" si="0"/>
        <v>68973558</v>
      </c>
      <c r="M22" s="39">
        <f t="shared" si="0"/>
        <v>0</v>
      </c>
      <c r="N22" s="39">
        <f t="shared" si="0"/>
        <v>68973558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198386153</v>
      </c>
      <c r="X22" s="39">
        <f t="shared" si="0"/>
        <v>646061897</v>
      </c>
      <c r="Y22" s="39">
        <f t="shared" si="0"/>
        <v>-447675744</v>
      </c>
      <c r="Z22" s="40">
        <f>+IF(X22&lt;&gt;0,+(Y22/X22)*100,0)</f>
        <v>-69.2930114094006</v>
      </c>
      <c r="AA22" s="37">
        <f>SUM(AA5:AA21)</f>
        <v>1081458581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447052353</v>
      </c>
      <c r="D25" s="6">
        <v>0</v>
      </c>
      <c r="E25" s="7">
        <v>572102064</v>
      </c>
      <c r="F25" s="8">
        <v>572102064</v>
      </c>
      <c r="G25" s="8">
        <v>52725642</v>
      </c>
      <c r="H25" s="8">
        <v>52725642</v>
      </c>
      <c r="I25" s="8">
        <v>0</v>
      </c>
      <c r="J25" s="8">
        <v>105451284</v>
      </c>
      <c r="K25" s="8">
        <v>0</v>
      </c>
      <c r="L25" s="8">
        <v>47932214</v>
      </c>
      <c r="M25" s="8">
        <v>39293391</v>
      </c>
      <c r="N25" s="8">
        <v>87225605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192676889</v>
      </c>
      <c r="X25" s="8">
        <v>286051032</v>
      </c>
      <c r="Y25" s="8">
        <v>-93374143</v>
      </c>
      <c r="Z25" s="2">
        <v>-32.64</v>
      </c>
      <c r="AA25" s="6">
        <v>572102064</v>
      </c>
    </row>
    <row r="26" spans="1:27" ht="12.75">
      <c r="A26" s="29" t="s">
        <v>52</v>
      </c>
      <c r="B26" s="28"/>
      <c r="C26" s="6">
        <v>13918539</v>
      </c>
      <c r="D26" s="6">
        <v>0</v>
      </c>
      <c r="E26" s="7">
        <v>11853368</v>
      </c>
      <c r="F26" s="8">
        <v>11853368</v>
      </c>
      <c r="G26" s="8">
        <v>291922</v>
      </c>
      <c r="H26" s="8">
        <v>291922</v>
      </c>
      <c r="I26" s="8">
        <v>0</v>
      </c>
      <c r="J26" s="8">
        <v>583844</v>
      </c>
      <c r="K26" s="8">
        <v>0</v>
      </c>
      <c r="L26" s="8">
        <v>1079519</v>
      </c>
      <c r="M26" s="8">
        <v>1007152</v>
      </c>
      <c r="N26" s="8">
        <v>2086671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2670515</v>
      </c>
      <c r="X26" s="8">
        <v>5926686</v>
      </c>
      <c r="Y26" s="8">
        <v>-3256171</v>
      </c>
      <c r="Z26" s="2">
        <v>-54.94</v>
      </c>
      <c r="AA26" s="6">
        <v>11853368</v>
      </c>
    </row>
    <row r="27" spans="1:27" ht="12.75">
      <c r="A27" s="29" t="s">
        <v>53</v>
      </c>
      <c r="B27" s="28"/>
      <c r="C27" s="6">
        <v>43101823</v>
      </c>
      <c r="D27" s="6">
        <v>0</v>
      </c>
      <c r="E27" s="7">
        <v>10600000</v>
      </c>
      <c r="F27" s="8">
        <v>10600000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5299998</v>
      </c>
      <c r="Y27" s="8">
        <v>-5299998</v>
      </c>
      <c r="Z27" s="2">
        <v>-100</v>
      </c>
      <c r="AA27" s="6">
        <v>10600000</v>
      </c>
    </row>
    <row r="28" spans="1:27" ht="12.75">
      <c r="A28" s="29" t="s">
        <v>54</v>
      </c>
      <c r="B28" s="28"/>
      <c r="C28" s="6">
        <v>292631734</v>
      </c>
      <c r="D28" s="6">
        <v>0</v>
      </c>
      <c r="E28" s="7">
        <v>20000000</v>
      </c>
      <c r="F28" s="8">
        <v>20000000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10000002</v>
      </c>
      <c r="Y28" s="8">
        <v>-10000002</v>
      </c>
      <c r="Z28" s="2">
        <v>-100</v>
      </c>
      <c r="AA28" s="6">
        <v>20000000</v>
      </c>
    </row>
    <row r="29" spans="1:27" ht="12.75">
      <c r="A29" s="29" t="s">
        <v>55</v>
      </c>
      <c r="B29" s="28"/>
      <c r="C29" s="6">
        <v>992094</v>
      </c>
      <c r="D29" s="6">
        <v>0</v>
      </c>
      <c r="E29" s="7">
        <v>1190775</v>
      </c>
      <c r="F29" s="8">
        <v>1190775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595386</v>
      </c>
      <c r="Y29" s="8">
        <v>-595386</v>
      </c>
      <c r="Z29" s="2">
        <v>-100</v>
      </c>
      <c r="AA29" s="6">
        <v>1190775</v>
      </c>
    </row>
    <row r="30" spans="1:27" ht="12.75">
      <c r="A30" s="29" t="s">
        <v>56</v>
      </c>
      <c r="B30" s="28"/>
      <c r="C30" s="6">
        <v>69007467</v>
      </c>
      <c r="D30" s="6">
        <v>0</v>
      </c>
      <c r="E30" s="7">
        <v>83324506</v>
      </c>
      <c r="F30" s="8">
        <v>83324506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41662254</v>
      </c>
      <c r="Y30" s="8">
        <v>-41662254</v>
      </c>
      <c r="Z30" s="2">
        <v>-100</v>
      </c>
      <c r="AA30" s="6">
        <v>83324506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87665624</v>
      </c>
      <c r="F31" s="8">
        <v>87665624</v>
      </c>
      <c r="G31" s="8">
        <v>12205218</v>
      </c>
      <c r="H31" s="8">
        <v>0</v>
      </c>
      <c r="I31" s="8">
        <v>0</v>
      </c>
      <c r="J31" s="8">
        <v>12205218</v>
      </c>
      <c r="K31" s="8">
        <v>0</v>
      </c>
      <c r="L31" s="8">
        <v>8731697</v>
      </c>
      <c r="M31" s="8">
        <v>56891</v>
      </c>
      <c r="N31" s="8">
        <v>8788588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20993806</v>
      </c>
      <c r="X31" s="8">
        <v>43832814</v>
      </c>
      <c r="Y31" s="8">
        <v>-22839008</v>
      </c>
      <c r="Z31" s="2">
        <v>-52.1</v>
      </c>
      <c r="AA31" s="6">
        <v>87665624</v>
      </c>
    </row>
    <row r="32" spans="1:27" ht="12.75">
      <c r="A32" s="29" t="s">
        <v>58</v>
      </c>
      <c r="B32" s="28"/>
      <c r="C32" s="6">
        <v>145256490</v>
      </c>
      <c r="D32" s="6">
        <v>0</v>
      </c>
      <c r="E32" s="7">
        <v>40900825</v>
      </c>
      <c r="F32" s="8">
        <v>40900825</v>
      </c>
      <c r="G32" s="8">
        <v>1438545</v>
      </c>
      <c r="H32" s="8">
        <v>0</v>
      </c>
      <c r="I32" s="8">
        <v>0</v>
      </c>
      <c r="J32" s="8">
        <v>1438545</v>
      </c>
      <c r="K32" s="8">
        <v>0</v>
      </c>
      <c r="L32" s="8">
        <v>11206940</v>
      </c>
      <c r="M32" s="8">
        <v>9587147</v>
      </c>
      <c r="N32" s="8">
        <v>20794087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22232632</v>
      </c>
      <c r="X32" s="8">
        <v>20450412</v>
      </c>
      <c r="Y32" s="8">
        <v>1782220</v>
      </c>
      <c r="Z32" s="2">
        <v>8.71</v>
      </c>
      <c r="AA32" s="6">
        <v>40900825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125840815</v>
      </c>
      <c r="D34" s="6">
        <v>0</v>
      </c>
      <c r="E34" s="7">
        <v>154558090</v>
      </c>
      <c r="F34" s="8">
        <v>154558090</v>
      </c>
      <c r="G34" s="8">
        <v>9303216</v>
      </c>
      <c r="H34" s="8">
        <v>430488</v>
      </c>
      <c r="I34" s="8">
        <v>0</v>
      </c>
      <c r="J34" s="8">
        <v>9733704</v>
      </c>
      <c r="K34" s="8">
        <v>0</v>
      </c>
      <c r="L34" s="8">
        <v>23188</v>
      </c>
      <c r="M34" s="8">
        <v>3264764</v>
      </c>
      <c r="N34" s="8">
        <v>3287952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13021656</v>
      </c>
      <c r="X34" s="8">
        <v>77279046</v>
      </c>
      <c r="Y34" s="8">
        <v>-64257390</v>
      </c>
      <c r="Z34" s="2">
        <v>-83.15</v>
      </c>
      <c r="AA34" s="6">
        <v>154558090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1137801315</v>
      </c>
      <c r="D36" s="37">
        <f>SUM(D25:D35)</f>
        <v>0</v>
      </c>
      <c r="E36" s="38">
        <f t="shared" si="1"/>
        <v>982195252</v>
      </c>
      <c r="F36" s="39">
        <f t="shared" si="1"/>
        <v>982195252</v>
      </c>
      <c r="G36" s="39">
        <f t="shared" si="1"/>
        <v>75964543</v>
      </c>
      <c r="H36" s="39">
        <f t="shared" si="1"/>
        <v>53448052</v>
      </c>
      <c r="I36" s="39">
        <f t="shared" si="1"/>
        <v>0</v>
      </c>
      <c r="J36" s="39">
        <f t="shared" si="1"/>
        <v>129412595</v>
      </c>
      <c r="K36" s="39">
        <f t="shared" si="1"/>
        <v>0</v>
      </c>
      <c r="L36" s="39">
        <f t="shared" si="1"/>
        <v>68973558</v>
      </c>
      <c r="M36" s="39">
        <f t="shared" si="1"/>
        <v>53209345</v>
      </c>
      <c r="N36" s="39">
        <f t="shared" si="1"/>
        <v>122182903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251595498</v>
      </c>
      <c r="X36" s="39">
        <f t="shared" si="1"/>
        <v>491097630</v>
      </c>
      <c r="Y36" s="39">
        <f t="shared" si="1"/>
        <v>-239502132</v>
      </c>
      <c r="Z36" s="40">
        <f>+IF(X36&lt;&gt;0,+(Y36/X36)*100,0)</f>
        <v>-48.76874115641731</v>
      </c>
      <c r="AA36" s="37">
        <f>SUM(AA25:AA35)</f>
        <v>982195252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-162378070</v>
      </c>
      <c r="D38" s="50">
        <f>+D22-D36</f>
        <v>0</v>
      </c>
      <c r="E38" s="51">
        <f t="shared" si="2"/>
        <v>99263329</v>
      </c>
      <c r="F38" s="52">
        <f t="shared" si="2"/>
        <v>99263329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-53209345</v>
      </c>
      <c r="N38" s="52">
        <f t="shared" si="2"/>
        <v>-53209345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-53209345</v>
      </c>
      <c r="X38" s="52">
        <f>IF(F22=F36,0,X22-X36)</f>
        <v>154964267</v>
      </c>
      <c r="Y38" s="52">
        <f t="shared" si="2"/>
        <v>-208173612</v>
      </c>
      <c r="Z38" s="53">
        <f>+IF(X38&lt;&gt;0,+(Y38/X38)*100,0)</f>
        <v>-134.33652546493187</v>
      </c>
      <c r="AA38" s="50">
        <f>+AA22-AA36</f>
        <v>99263329</v>
      </c>
    </row>
    <row r="39" spans="1:27" ht="12.75">
      <c r="A39" s="27" t="s">
        <v>64</v>
      </c>
      <c r="B39" s="33"/>
      <c r="C39" s="6">
        <v>532309715</v>
      </c>
      <c r="D39" s="6">
        <v>0</v>
      </c>
      <c r="E39" s="7">
        <v>544895000</v>
      </c>
      <c r="F39" s="8">
        <v>544895000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453111103</v>
      </c>
      <c r="Y39" s="8">
        <v>-453111103</v>
      </c>
      <c r="Z39" s="2">
        <v>-100</v>
      </c>
      <c r="AA39" s="6">
        <v>544895000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1516000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371447645</v>
      </c>
      <c r="D42" s="59">
        <f>SUM(D38:D41)</f>
        <v>0</v>
      </c>
      <c r="E42" s="60">
        <f t="shared" si="3"/>
        <v>644158329</v>
      </c>
      <c r="F42" s="61">
        <f t="shared" si="3"/>
        <v>644158329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-53209345</v>
      </c>
      <c r="N42" s="61">
        <f t="shared" si="3"/>
        <v>-53209345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-53209345</v>
      </c>
      <c r="X42" s="61">
        <f t="shared" si="3"/>
        <v>608075370</v>
      </c>
      <c r="Y42" s="61">
        <f t="shared" si="3"/>
        <v>-661284715</v>
      </c>
      <c r="Z42" s="62">
        <f>+IF(X42&lt;&gt;0,+(Y42/X42)*100,0)</f>
        <v>-108.75045226712604</v>
      </c>
      <c r="AA42" s="59">
        <f>SUM(AA38:AA41)</f>
        <v>644158329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371447645</v>
      </c>
      <c r="D44" s="67">
        <f>+D42-D43</f>
        <v>0</v>
      </c>
      <c r="E44" s="68">
        <f t="shared" si="4"/>
        <v>644158329</v>
      </c>
      <c r="F44" s="69">
        <f t="shared" si="4"/>
        <v>644158329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-53209345</v>
      </c>
      <c r="N44" s="69">
        <f t="shared" si="4"/>
        <v>-53209345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-53209345</v>
      </c>
      <c r="X44" s="69">
        <f t="shared" si="4"/>
        <v>608075370</v>
      </c>
      <c r="Y44" s="69">
        <f t="shared" si="4"/>
        <v>-661284715</v>
      </c>
      <c r="Z44" s="70">
        <f>+IF(X44&lt;&gt;0,+(Y44/X44)*100,0)</f>
        <v>-108.75045226712604</v>
      </c>
      <c r="AA44" s="67">
        <f>+AA42-AA43</f>
        <v>644158329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371447645</v>
      </c>
      <c r="D46" s="59">
        <f>SUM(D44:D45)</f>
        <v>0</v>
      </c>
      <c r="E46" s="60">
        <f t="shared" si="5"/>
        <v>644158329</v>
      </c>
      <c r="F46" s="61">
        <f t="shared" si="5"/>
        <v>644158329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-53209345</v>
      </c>
      <c r="N46" s="61">
        <f t="shared" si="5"/>
        <v>-53209345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-53209345</v>
      </c>
      <c r="X46" s="61">
        <f t="shared" si="5"/>
        <v>608075370</v>
      </c>
      <c r="Y46" s="61">
        <f t="shared" si="5"/>
        <v>-661284715</v>
      </c>
      <c r="Z46" s="62">
        <f>+IF(X46&lt;&gt;0,+(Y46/X46)*100,0)</f>
        <v>-108.75045226712604</v>
      </c>
      <c r="AA46" s="59">
        <f>SUM(AA44:AA45)</f>
        <v>644158329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371447645</v>
      </c>
      <c r="D48" s="75">
        <f>SUM(D46:D47)</f>
        <v>0</v>
      </c>
      <c r="E48" s="76">
        <f t="shared" si="6"/>
        <v>644158329</v>
      </c>
      <c r="F48" s="77">
        <f t="shared" si="6"/>
        <v>644158329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-53209345</v>
      </c>
      <c r="N48" s="77">
        <f t="shared" si="6"/>
        <v>-53209345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-53209345</v>
      </c>
      <c r="X48" s="78">
        <f t="shared" si="6"/>
        <v>608075370</v>
      </c>
      <c r="Y48" s="78">
        <f t="shared" si="6"/>
        <v>-661284715</v>
      </c>
      <c r="Z48" s="79">
        <f>+IF(X48&lt;&gt;0,+(Y48/X48)*100,0)</f>
        <v>-108.75045226712604</v>
      </c>
      <c r="AA48" s="80">
        <f>SUM(AA46:AA47)</f>
        <v>644158329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24466678</v>
      </c>
      <c r="D5" s="6">
        <v>0</v>
      </c>
      <c r="E5" s="7">
        <v>27000000</v>
      </c>
      <c r="F5" s="8">
        <v>27000000</v>
      </c>
      <c r="G5" s="8">
        <v>21380536</v>
      </c>
      <c r="H5" s="8">
        <v>0</v>
      </c>
      <c r="I5" s="8">
        <v>0</v>
      </c>
      <c r="J5" s="8">
        <v>21380536</v>
      </c>
      <c r="K5" s="8">
        <v>299120</v>
      </c>
      <c r="L5" s="8">
        <v>0</v>
      </c>
      <c r="M5" s="8">
        <v>0</v>
      </c>
      <c r="N5" s="8">
        <v>299120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21679656</v>
      </c>
      <c r="X5" s="8">
        <v>25476416</v>
      </c>
      <c r="Y5" s="8">
        <v>-3796760</v>
      </c>
      <c r="Z5" s="2">
        <v>-14.9</v>
      </c>
      <c r="AA5" s="6">
        <v>27000000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20317477</v>
      </c>
      <c r="D7" s="6">
        <v>0</v>
      </c>
      <c r="E7" s="7">
        <v>28666000</v>
      </c>
      <c r="F7" s="8">
        <v>28666000</v>
      </c>
      <c r="G7" s="8">
        <v>1428277</v>
      </c>
      <c r="H7" s="8">
        <v>0</v>
      </c>
      <c r="I7" s="8">
        <v>0</v>
      </c>
      <c r="J7" s="8">
        <v>1428277</v>
      </c>
      <c r="K7" s="8">
        <v>1675673</v>
      </c>
      <c r="L7" s="8">
        <v>0</v>
      </c>
      <c r="M7" s="8">
        <v>0</v>
      </c>
      <c r="N7" s="8">
        <v>1675673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3103950</v>
      </c>
      <c r="X7" s="8">
        <v>14225648</v>
      </c>
      <c r="Y7" s="8">
        <v>-11121698</v>
      </c>
      <c r="Z7" s="2">
        <v>-78.18</v>
      </c>
      <c r="AA7" s="6">
        <v>28666000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384303</v>
      </c>
      <c r="D10" s="6">
        <v>0</v>
      </c>
      <c r="E10" s="7">
        <v>1000000</v>
      </c>
      <c r="F10" s="30">
        <v>1000000</v>
      </c>
      <c r="G10" s="30">
        <v>29260</v>
      </c>
      <c r="H10" s="30">
        <v>0</v>
      </c>
      <c r="I10" s="30">
        <v>0</v>
      </c>
      <c r="J10" s="30">
        <v>29260</v>
      </c>
      <c r="K10" s="30">
        <v>46689</v>
      </c>
      <c r="L10" s="30">
        <v>0</v>
      </c>
      <c r="M10" s="30">
        <v>0</v>
      </c>
      <c r="N10" s="30">
        <v>46689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75949</v>
      </c>
      <c r="X10" s="30">
        <v>476668</v>
      </c>
      <c r="Y10" s="30">
        <v>-400719</v>
      </c>
      <c r="Z10" s="31">
        <v>-84.07</v>
      </c>
      <c r="AA10" s="32">
        <v>1000000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1046139</v>
      </c>
      <c r="D12" s="6">
        <v>0</v>
      </c>
      <c r="E12" s="7">
        <v>315000</v>
      </c>
      <c r="F12" s="8">
        <v>315000</v>
      </c>
      <c r="G12" s="8">
        <v>45063</v>
      </c>
      <c r="H12" s="8">
        <v>0</v>
      </c>
      <c r="I12" s="8">
        <v>0</v>
      </c>
      <c r="J12" s="8">
        <v>45063</v>
      </c>
      <c r="K12" s="8">
        <v>66610</v>
      </c>
      <c r="L12" s="8">
        <v>0</v>
      </c>
      <c r="M12" s="8">
        <v>0</v>
      </c>
      <c r="N12" s="8">
        <v>66610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111673</v>
      </c>
      <c r="X12" s="8">
        <v>157500</v>
      </c>
      <c r="Y12" s="8">
        <v>-45827</v>
      </c>
      <c r="Z12" s="2">
        <v>-29.1</v>
      </c>
      <c r="AA12" s="6">
        <v>315000</v>
      </c>
    </row>
    <row r="13" spans="1:27" ht="12.75">
      <c r="A13" s="27" t="s">
        <v>40</v>
      </c>
      <c r="B13" s="33"/>
      <c r="C13" s="6">
        <v>2071798</v>
      </c>
      <c r="D13" s="6">
        <v>0</v>
      </c>
      <c r="E13" s="7">
        <v>1700000</v>
      </c>
      <c r="F13" s="8">
        <v>1700000</v>
      </c>
      <c r="G13" s="8">
        <v>159</v>
      </c>
      <c r="H13" s="8">
        <v>0</v>
      </c>
      <c r="I13" s="8">
        <v>0</v>
      </c>
      <c r="J13" s="8">
        <v>159</v>
      </c>
      <c r="K13" s="8">
        <v>69245</v>
      </c>
      <c r="L13" s="8">
        <v>0</v>
      </c>
      <c r="M13" s="8">
        <v>0</v>
      </c>
      <c r="N13" s="8">
        <v>69245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69404</v>
      </c>
      <c r="X13" s="8">
        <v>460000</v>
      </c>
      <c r="Y13" s="8">
        <v>-390596</v>
      </c>
      <c r="Z13" s="2">
        <v>-84.91</v>
      </c>
      <c r="AA13" s="6">
        <v>1700000</v>
      </c>
    </row>
    <row r="14" spans="1:27" ht="12.75">
      <c r="A14" s="27" t="s">
        <v>41</v>
      </c>
      <c r="B14" s="33"/>
      <c r="C14" s="6">
        <v>2094486</v>
      </c>
      <c r="D14" s="6">
        <v>0</v>
      </c>
      <c r="E14" s="7">
        <v>630700</v>
      </c>
      <c r="F14" s="8">
        <v>630700</v>
      </c>
      <c r="G14" s="8">
        <v>26627</v>
      </c>
      <c r="H14" s="8">
        <v>0</v>
      </c>
      <c r="I14" s="8">
        <v>0</v>
      </c>
      <c r="J14" s="8">
        <v>26627</v>
      </c>
      <c r="K14" s="8">
        <v>7844</v>
      </c>
      <c r="L14" s="8">
        <v>0</v>
      </c>
      <c r="M14" s="8">
        <v>0</v>
      </c>
      <c r="N14" s="8">
        <v>7844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34471</v>
      </c>
      <c r="X14" s="8">
        <v>315348</v>
      </c>
      <c r="Y14" s="8">
        <v>-280877</v>
      </c>
      <c r="Z14" s="2">
        <v>-89.07</v>
      </c>
      <c r="AA14" s="6">
        <v>630700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1273499</v>
      </c>
      <c r="D16" s="6">
        <v>0</v>
      </c>
      <c r="E16" s="7">
        <v>3440343</v>
      </c>
      <c r="F16" s="8">
        <v>3440343</v>
      </c>
      <c r="G16" s="8">
        <v>21389</v>
      </c>
      <c r="H16" s="8">
        <v>0</v>
      </c>
      <c r="I16" s="8">
        <v>0</v>
      </c>
      <c r="J16" s="8">
        <v>21389</v>
      </c>
      <c r="K16" s="8">
        <v>43921</v>
      </c>
      <c r="L16" s="8">
        <v>0</v>
      </c>
      <c r="M16" s="8">
        <v>0</v>
      </c>
      <c r="N16" s="8">
        <v>43921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65310</v>
      </c>
      <c r="X16" s="8">
        <v>1790170</v>
      </c>
      <c r="Y16" s="8">
        <v>-1724860</v>
      </c>
      <c r="Z16" s="2">
        <v>-96.35</v>
      </c>
      <c r="AA16" s="6">
        <v>3440343</v>
      </c>
    </row>
    <row r="17" spans="1:27" ht="12.75">
      <c r="A17" s="27" t="s">
        <v>44</v>
      </c>
      <c r="B17" s="33"/>
      <c r="C17" s="6">
        <v>3488749</v>
      </c>
      <c r="D17" s="6">
        <v>0</v>
      </c>
      <c r="E17" s="7">
        <v>4000000</v>
      </c>
      <c r="F17" s="8">
        <v>4000000</v>
      </c>
      <c r="G17" s="8">
        <v>211390</v>
      </c>
      <c r="H17" s="8">
        <v>0</v>
      </c>
      <c r="I17" s="8">
        <v>0</v>
      </c>
      <c r="J17" s="8">
        <v>211390</v>
      </c>
      <c r="K17" s="8">
        <v>244982</v>
      </c>
      <c r="L17" s="8">
        <v>0</v>
      </c>
      <c r="M17" s="8">
        <v>0</v>
      </c>
      <c r="N17" s="8">
        <v>244982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456372</v>
      </c>
      <c r="X17" s="8">
        <v>1835922</v>
      </c>
      <c r="Y17" s="8">
        <v>-1379550</v>
      </c>
      <c r="Z17" s="2">
        <v>-75.14</v>
      </c>
      <c r="AA17" s="6">
        <v>4000000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150000</v>
      </c>
      <c r="F18" s="8">
        <v>150000</v>
      </c>
      <c r="G18" s="8">
        <v>861006</v>
      </c>
      <c r="H18" s="8">
        <v>0</v>
      </c>
      <c r="I18" s="8">
        <v>0</v>
      </c>
      <c r="J18" s="8">
        <v>861006</v>
      </c>
      <c r="K18" s="8">
        <v>1165694</v>
      </c>
      <c r="L18" s="8">
        <v>0</v>
      </c>
      <c r="M18" s="8">
        <v>0</v>
      </c>
      <c r="N18" s="8">
        <v>1165694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2026700</v>
      </c>
      <c r="X18" s="8">
        <v>75000</v>
      </c>
      <c r="Y18" s="8">
        <v>1951700</v>
      </c>
      <c r="Z18" s="2">
        <v>2602.27</v>
      </c>
      <c r="AA18" s="6">
        <v>150000</v>
      </c>
    </row>
    <row r="19" spans="1:27" ht="12.75">
      <c r="A19" s="27" t="s">
        <v>46</v>
      </c>
      <c r="B19" s="33"/>
      <c r="C19" s="6">
        <v>185946757</v>
      </c>
      <c r="D19" s="6">
        <v>0</v>
      </c>
      <c r="E19" s="7">
        <v>189578726</v>
      </c>
      <c r="F19" s="8">
        <v>189578726</v>
      </c>
      <c r="G19" s="8">
        <v>68146000</v>
      </c>
      <c r="H19" s="8">
        <v>0</v>
      </c>
      <c r="I19" s="8">
        <v>0</v>
      </c>
      <c r="J19" s="8">
        <v>68146000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68146000</v>
      </c>
      <c r="X19" s="8">
        <v>118965000</v>
      </c>
      <c r="Y19" s="8">
        <v>-50819000</v>
      </c>
      <c r="Z19" s="2">
        <v>-42.72</v>
      </c>
      <c r="AA19" s="6">
        <v>189578726</v>
      </c>
    </row>
    <row r="20" spans="1:27" ht="12.75">
      <c r="A20" s="27" t="s">
        <v>47</v>
      </c>
      <c r="B20" s="33"/>
      <c r="C20" s="6">
        <v>1132255</v>
      </c>
      <c r="D20" s="6">
        <v>0</v>
      </c>
      <c r="E20" s="7">
        <v>5214421</v>
      </c>
      <c r="F20" s="30">
        <v>5214421</v>
      </c>
      <c r="G20" s="30">
        <v>245177</v>
      </c>
      <c r="H20" s="30">
        <v>0</v>
      </c>
      <c r="I20" s="30">
        <v>0</v>
      </c>
      <c r="J20" s="30">
        <v>245177</v>
      </c>
      <c r="K20" s="30">
        <v>175914</v>
      </c>
      <c r="L20" s="30">
        <v>0</v>
      </c>
      <c r="M20" s="30">
        <v>0</v>
      </c>
      <c r="N20" s="30">
        <v>175914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421091</v>
      </c>
      <c r="X20" s="30">
        <v>2951008</v>
      </c>
      <c r="Y20" s="30">
        <v>-2529917</v>
      </c>
      <c r="Z20" s="31">
        <v>-85.73</v>
      </c>
      <c r="AA20" s="32">
        <v>5214421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242222141</v>
      </c>
      <c r="D22" s="37">
        <f>SUM(D5:D21)</f>
        <v>0</v>
      </c>
      <c r="E22" s="38">
        <f t="shared" si="0"/>
        <v>261695190</v>
      </c>
      <c r="F22" s="39">
        <f t="shared" si="0"/>
        <v>261695190</v>
      </c>
      <c r="G22" s="39">
        <f t="shared" si="0"/>
        <v>92394884</v>
      </c>
      <c r="H22" s="39">
        <f t="shared" si="0"/>
        <v>0</v>
      </c>
      <c r="I22" s="39">
        <f t="shared" si="0"/>
        <v>0</v>
      </c>
      <c r="J22" s="39">
        <f t="shared" si="0"/>
        <v>92394884</v>
      </c>
      <c r="K22" s="39">
        <f t="shared" si="0"/>
        <v>3795692</v>
      </c>
      <c r="L22" s="39">
        <f t="shared" si="0"/>
        <v>0</v>
      </c>
      <c r="M22" s="39">
        <f t="shared" si="0"/>
        <v>0</v>
      </c>
      <c r="N22" s="39">
        <f t="shared" si="0"/>
        <v>3795692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96190576</v>
      </c>
      <c r="X22" s="39">
        <f t="shared" si="0"/>
        <v>166728680</v>
      </c>
      <c r="Y22" s="39">
        <f t="shared" si="0"/>
        <v>-70538104</v>
      </c>
      <c r="Z22" s="40">
        <f>+IF(X22&lt;&gt;0,+(Y22/X22)*100,0)</f>
        <v>-42.30712076650519</v>
      </c>
      <c r="AA22" s="37">
        <f>SUM(AA5:AA21)</f>
        <v>261695190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84715391</v>
      </c>
      <c r="D25" s="6">
        <v>0</v>
      </c>
      <c r="E25" s="7">
        <v>108264701</v>
      </c>
      <c r="F25" s="8">
        <v>108264701</v>
      </c>
      <c r="G25" s="8">
        <v>7814643</v>
      </c>
      <c r="H25" s="8">
        <v>0</v>
      </c>
      <c r="I25" s="8">
        <v>0</v>
      </c>
      <c r="J25" s="8">
        <v>7814643</v>
      </c>
      <c r="K25" s="8">
        <v>8131970</v>
      </c>
      <c r="L25" s="8">
        <v>0</v>
      </c>
      <c r="M25" s="8">
        <v>0</v>
      </c>
      <c r="N25" s="8">
        <v>8131970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15946613</v>
      </c>
      <c r="X25" s="8">
        <v>55140510</v>
      </c>
      <c r="Y25" s="8">
        <v>-39193897</v>
      </c>
      <c r="Z25" s="2">
        <v>-71.08</v>
      </c>
      <c r="AA25" s="6">
        <v>108264701</v>
      </c>
    </row>
    <row r="26" spans="1:27" ht="12.75">
      <c r="A26" s="29" t="s">
        <v>52</v>
      </c>
      <c r="B26" s="28"/>
      <c r="C26" s="6">
        <v>17510164</v>
      </c>
      <c r="D26" s="6">
        <v>0</v>
      </c>
      <c r="E26" s="7">
        <v>16756624</v>
      </c>
      <c r="F26" s="8">
        <v>16756624</v>
      </c>
      <c r="G26" s="8">
        <v>1315758</v>
      </c>
      <c r="H26" s="8">
        <v>0</v>
      </c>
      <c r="I26" s="8">
        <v>0</v>
      </c>
      <c r="J26" s="8">
        <v>1315758</v>
      </c>
      <c r="K26" s="8">
        <v>1311770</v>
      </c>
      <c r="L26" s="8">
        <v>0</v>
      </c>
      <c r="M26" s="8">
        <v>0</v>
      </c>
      <c r="N26" s="8">
        <v>1311770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2627528</v>
      </c>
      <c r="X26" s="8">
        <v>8329195</v>
      </c>
      <c r="Y26" s="8">
        <v>-5701667</v>
      </c>
      <c r="Z26" s="2">
        <v>-68.45</v>
      </c>
      <c r="AA26" s="6">
        <v>16756624</v>
      </c>
    </row>
    <row r="27" spans="1:27" ht="12.75">
      <c r="A27" s="29" t="s">
        <v>53</v>
      </c>
      <c r="B27" s="28"/>
      <c r="C27" s="6">
        <v>35786350</v>
      </c>
      <c r="D27" s="6">
        <v>0</v>
      </c>
      <c r="E27" s="7">
        <v>7558875</v>
      </c>
      <c r="F27" s="8">
        <v>7558875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3779436</v>
      </c>
      <c r="Y27" s="8">
        <v>-3779436</v>
      </c>
      <c r="Z27" s="2">
        <v>-100</v>
      </c>
      <c r="AA27" s="6">
        <v>7558875</v>
      </c>
    </row>
    <row r="28" spans="1:27" ht="12.75">
      <c r="A28" s="29" t="s">
        <v>54</v>
      </c>
      <c r="B28" s="28"/>
      <c r="C28" s="6">
        <v>34142933</v>
      </c>
      <c r="D28" s="6">
        <v>0</v>
      </c>
      <c r="E28" s="7">
        <v>39314841</v>
      </c>
      <c r="F28" s="8">
        <v>39314841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19657422</v>
      </c>
      <c r="Y28" s="8">
        <v>-19657422</v>
      </c>
      <c r="Z28" s="2">
        <v>-100</v>
      </c>
      <c r="AA28" s="6">
        <v>39314841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26243334</v>
      </c>
      <c r="D30" s="6">
        <v>0</v>
      </c>
      <c r="E30" s="7">
        <v>30000000</v>
      </c>
      <c r="F30" s="8">
        <v>30000000</v>
      </c>
      <c r="G30" s="8">
        <v>62823</v>
      </c>
      <c r="H30" s="8">
        <v>0</v>
      </c>
      <c r="I30" s="8">
        <v>0</v>
      </c>
      <c r="J30" s="8">
        <v>62823</v>
      </c>
      <c r="K30" s="8">
        <v>2592244</v>
      </c>
      <c r="L30" s="8">
        <v>0</v>
      </c>
      <c r="M30" s="8">
        <v>0</v>
      </c>
      <c r="N30" s="8">
        <v>2592244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2655067</v>
      </c>
      <c r="X30" s="8">
        <v>16216383</v>
      </c>
      <c r="Y30" s="8">
        <v>-13561316</v>
      </c>
      <c r="Z30" s="2">
        <v>-83.63</v>
      </c>
      <c r="AA30" s="6">
        <v>30000000</v>
      </c>
    </row>
    <row r="31" spans="1:27" ht="12.75">
      <c r="A31" s="29" t="s">
        <v>57</v>
      </c>
      <c r="B31" s="28"/>
      <c r="C31" s="6">
        <v>2952950</v>
      </c>
      <c r="D31" s="6">
        <v>0</v>
      </c>
      <c r="E31" s="7">
        <v>4370000</v>
      </c>
      <c r="F31" s="8">
        <v>4370000</v>
      </c>
      <c r="G31" s="8">
        <v>47837</v>
      </c>
      <c r="H31" s="8">
        <v>0</v>
      </c>
      <c r="I31" s="8">
        <v>0</v>
      </c>
      <c r="J31" s="8">
        <v>47837</v>
      </c>
      <c r="K31" s="8">
        <v>325078</v>
      </c>
      <c r="L31" s="8">
        <v>0</v>
      </c>
      <c r="M31" s="8">
        <v>0</v>
      </c>
      <c r="N31" s="8">
        <v>325078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372915</v>
      </c>
      <c r="X31" s="8">
        <v>1691010</v>
      </c>
      <c r="Y31" s="8">
        <v>-1318095</v>
      </c>
      <c r="Z31" s="2">
        <v>-77.95</v>
      </c>
      <c r="AA31" s="6">
        <v>4370000</v>
      </c>
    </row>
    <row r="32" spans="1:27" ht="12.75">
      <c r="A32" s="29" t="s">
        <v>58</v>
      </c>
      <c r="B32" s="28"/>
      <c r="C32" s="6">
        <v>6094483</v>
      </c>
      <c r="D32" s="6">
        <v>0</v>
      </c>
      <c r="E32" s="7">
        <v>12705000</v>
      </c>
      <c r="F32" s="8">
        <v>12705000</v>
      </c>
      <c r="G32" s="8">
        <v>0</v>
      </c>
      <c r="H32" s="8">
        <v>0</v>
      </c>
      <c r="I32" s="8">
        <v>0</v>
      </c>
      <c r="J32" s="8">
        <v>0</v>
      </c>
      <c r="K32" s="8">
        <v>924436</v>
      </c>
      <c r="L32" s="8">
        <v>0</v>
      </c>
      <c r="M32" s="8">
        <v>0</v>
      </c>
      <c r="N32" s="8">
        <v>924436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924436</v>
      </c>
      <c r="X32" s="8">
        <v>6352500</v>
      </c>
      <c r="Y32" s="8">
        <v>-5428064</v>
      </c>
      <c r="Z32" s="2">
        <v>-85.45</v>
      </c>
      <c r="AA32" s="6">
        <v>12705000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75204212</v>
      </c>
      <c r="D34" s="6">
        <v>0</v>
      </c>
      <c r="E34" s="7">
        <v>81591545</v>
      </c>
      <c r="F34" s="8">
        <v>81591545</v>
      </c>
      <c r="G34" s="8">
        <v>1875363</v>
      </c>
      <c r="H34" s="8">
        <v>0</v>
      </c>
      <c r="I34" s="8">
        <v>0</v>
      </c>
      <c r="J34" s="8">
        <v>1875363</v>
      </c>
      <c r="K34" s="8">
        <v>6620366</v>
      </c>
      <c r="L34" s="8">
        <v>0</v>
      </c>
      <c r="M34" s="8">
        <v>0</v>
      </c>
      <c r="N34" s="8">
        <v>6620366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8495729</v>
      </c>
      <c r="X34" s="8">
        <v>39441528</v>
      </c>
      <c r="Y34" s="8">
        <v>-30945799</v>
      </c>
      <c r="Z34" s="2">
        <v>-78.46</v>
      </c>
      <c r="AA34" s="6">
        <v>81591545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282649817</v>
      </c>
      <c r="D36" s="37">
        <f>SUM(D25:D35)</f>
        <v>0</v>
      </c>
      <c r="E36" s="38">
        <f t="shared" si="1"/>
        <v>300561586</v>
      </c>
      <c r="F36" s="39">
        <f t="shared" si="1"/>
        <v>300561586</v>
      </c>
      <c r="G36" s="39">
        <f t="shared" si="1"/>
        <v>11116424</v>
      </c>
      <c r="H36" s="39">
        <f t="shared" si="1"/>
        <v>0</v>
      </c>
      <c r="I36" s="39">
        <f t="shared" si="1"/>
        <v>0</v>
      </c>
      <c r="J36" s="39">
        <f t="shared" si="1"/>
        <v>11116424</v>
      </c>
      <c r="K36" s="39">
        <f t="shared" si="1"/>
        <v>19905864</v>
      </c>
      <c r="L36" s="39">
        <f t="shared" si="1"/>
        <v>0</v>
      </c>
      <c r="M36" s="39">
        <f t="shared" si="1"/>
        <v>0</v>
      </c>
      <c r="N36" s="39">
        <f t="shared" si="1"/>
        <v>19905864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31022288</v>
      </c>
      <c r="X36" s="39">
        <f t="shared" si="1"/>
        <v>150607984</v>
      </c>
      <c r="Y36" s="39">
        <f t="shared" si="1"/>
        <v>-119585696</v>
      </c>
      <c r="Z36" s="40">
        <f>+IF(X36&lt;&gt;0,+(Y36/X36)*100,0)</f>
        <v>-79.40196317879136</v>
      </c>
      <c r="AA36" s="37">
        <f>SUM(AA25:AA35)</f>
        <v>300561586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-40427676</v>
      </c>
      <c r="D38" s="50">
        <f>+D22-D36</f>
        <v>0</v>
      </c>
      <c r="E38" s="51">
        <f t="shared" si="2"/>
        <v>-38866396</v>
      </c>
      <c r="F38" s="52">
        <f t="shared" si="2"/>
        <v>-38866396</v>
      </c>
      <c r="G38" s="52">
        <f t="shared" si="2"/>
        <v>81278460</v>
      </c>
      <c r="H38" s="52">
        <f t="shared" si="2"/>
        <v>0</v>
      </c>
      <c r="I38" s="52">
        <f t="shared" si="2"/>
        <v>0</v>
      </c>
      <c r="J38" s="52">
        <f t="shared" si="2"/>
        <v>81278460</v>
      </c>
      <c r="K38" s="52">
        <f t="shared" si="2"/>
        <v>-16110172</v>
      </c>
      <c r="L38" s="52">
        <f t="shared" si="2"/>
        <v>0</v>
      </c>
      <c r="M38" s="52">
        <f t="shared" si="2"/>
        <v>0</v>
      </c>
      <c r="N38" s="52">
        <f t="shared" si="2"/>
        <v>-16110172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65168288</v>
      </c>
      <c r="X38" s="52">
        <f>IF(F22=F36,0,X22-X36)</f>
        <v>16120696</v>
      </c>
      <c r="Y38" s="52">
        <f t="shared" si="2"/>
        <v>49047592</v>
      </c>
      <c r="Z38" s="53">
        <f>+IF(X38&lt;&gt;0,+(Y38/X38)*100,0)</f>
        <v>304.25232260443346</v>
      </c>
      <c r="AA38" s="50">
        <f>+AA22-AA36</f>
        <v>-38866396</v>
      </c>
    </row>
    <row r="39" spans="1:27" ht="12.75">
      <c r="A39" s="27" t="s">
        <v>64</v>
      </c>
      <c r="B39" s="33"/>
      <c r="C39" s="6">
        <v>75676475</v>
      </c>
      <c r="D39" s="6">
        <v>0</v>
      </c>
      <c r="E39" s="7">
        <v>47786000</v>
      </c>
      <c r="F39" s="8">
        <v>47786000</v>
      </c>
      <c r="G39" s="8">
        <v>24369000</v>
      </c>
      <c r="H39" s="8">
        <v>0</v>
      </c>
      <c r="I39" s="8">
        <v>0</v>
      </c>
      <c r="J39" s="8">
        <v>24369000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24369000</v>
      </c>
      <c r="X39" s="8">
        <v>42563500</v>
      </c>
      <c r="Y39" s="8">
        <v>-18194500</v>
      </c>
      <c r="Z39" s="2">
        <v>-42.75</v>
      </c>
      <c r="AA39" s="6">
        <v>47786000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5000000</v>
      </c>
      <c r="F41" s="8">
        <v>5000000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5000000</v>
      </c>
      <c r="Y41" s="55">
        <v>-5000000</v>
      </c>
      <c r="Z41" s="56">
        <v>-100</v>
      </c>
      <c r="AA41" s="57">
        <v>5000000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35248799</v>
      </c>
      <c r="D42" s="59">
        <f>SUM(D38:D41)</f>
        <v>0</v>
      </c>
      <c r="E42" s="60">
        <f t="shared" si="3"/>
        <v>13919604</v>
      </c>
      <c r="F42" s="61">
        <f t="shared" si="3"/>
        <v>13919604</v>
      </c>
      <c r="G42" s="61">
        <f t="shared" si="3"/>
        <v>105647460</v>
      </c>
      <c r="H42" s="61">
        <f t="shared" si="3"/>
        <v>0</v>
      </c>
      <c r="I42" s="61">
        <f t="shared" si="3"/>
        <v>0</v>
      </c>
      <c r="J42" s="61">
        <f t="shared" si="3"/>
        <v>105647460</v>
      </c>
      <c r="K42" s="61">
        <f t="shared" si="3"/>
        <v>-16110172</v>
      </c>
      <c r="L42" s="61">
        <f t="shared" si="3"/>
        <v>0</v>
      </c>
      <c r="M42" s="61">
        <f t="shared" si="3"/>
        <v>0</v>
      </c>
      <c r="N42" s="61">
        <f t="shared" si="3"/>
        <v>-16110172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89537288</v>
      </c>
      <c r="X42" s="61">
        <f t="shared" si="3"/>
        <v>63684196</v>
      </c>
      <c r="Y42" s="61">
        <f t="shared" si="3"/>
        <v>25853092</v>
      </c>
      <c r="Z42" s="62">
        <f>+IF(X42&lt;&gt;0,+(Y42/X42)*100,0)</f>
        <v>40.595773557383055</v>
      </c>
      <c r="AA42" s="59">
        <f>SUM(AA38:AA41)</f>
        <v>13919604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35248799</v>
      </c>
      <c r="D44" s="67">
        <f>+D42-D43</f>
        <v>0</v>
      </c>
      <c r="E44" s="68">
        <f t="shared" si="4"/>
        <v>13919604</v>
      </c>
      <c r="F44" s="69">
        <f t="shared" si="4"/>
        <v>13919604</v>
      </c>
      <c r="G44" s="69">
        <f t="shared" si="4"/>
        <v>105647460</v>
      </c>
      <c r="H44" s="69">
        <f t="shared" si="4"/>
        <v>0</v>
      </c>
      <c r="I44" s="69">
        <f t="shared" si="4"/>
        <v>0</v>
      </c>
      <c r="J44" s="69">
        <f t="shared" si="4"/>
        <v>105647460</v>
      </c>
      <c r="K44" s="69">
        <f t="shared" si="4"/>
        <v>-16110172</v>
      </c>
      <c r="L44" s="69">
        <f t="shared" si="4"/>
        <v>0</v>
      </c>
      <c r="M44" s="69">
        <f t="shared" si="4"/>
        <v>0</v>
      </c>
      <c r="N44" s="69">
        <f t="shared" si="4"/>
        <v>-16110172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89537288</v>
      </c>
      <c r="X44" s="69">
        <f t="shared" si="4"/>
        <v>63684196</v>
      </c>
      <c r="Y44" s="69">
        <f t="shared" si="4"/>
        <v>25853092</v>
      </c>
      <c r="Z44" s="70">
        <f>+IF(X44&lt;&gt;0,+(Y44/X44)*100,0)</f>
        <v>40.595773557383055</v>
      </c>
      <c r="AA44" s="67">
        <f>+AA42-AA43</f>
        <v>13919604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35248799</v>
      </c>
      <c r="D46" s="59">
        <f>SUM(D44:D45)</f>
        <v>0</v>
      </c>
      <c r="E46" s="60">
        <f t="shared" si="5"/>
        <v>13919604</v>
      </c>
      <c r="F46" s="61">
        <f t="shared" si="5"/>
        <v>13919604</v>
      </c>
      <c r="G46" s="61">
        <f t="shared" si="5"/>
        <v>105647460</v>
      </c>
      <c r="H46" s="61">
        <f t="shared" si="5"/>
        <v>0</v>
      </c>
      <c r="I46" s="61">
        <f t="shared" si="5"/>
        <v>0</v>
      </c>
      <c r="J46" s="61">
        <f t="shared" si="5"/>
        <v>105647460</v>
      </c>
      <c r="K46" s="61">
        <f t="shared" si="5"/>
        <v>-16110172</v>
      </c>
      <c r="L46" s="61">
        <f t="shared" si="5"/>
        <v>0</v>
      </c>
      <c r="M46" s="61">
        <f t="shared" si="5"/>
        <v>0</v>
      </c>
      <c r="N46" s="61">
        <f t="shared" si="5"/>
        <v>-16110172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89537288</v>
      </c>
      <c r="X46" s="61">
        <f t="shared" si="5"/>
        <v>63684196</v>
      </c>
      <c r="Y46" s="61">
        <f t="shared" si="5"/>
        <v>25853092</v>
      </c>
      <c r="Z46" s="62">
        <f>+IF(X46&lt;&gt;0,+(Y46/X46)*100,0)</f>
        <v>40.595773557383055</v>
      </c>
      <c r="AA46" s="59">
        <f>SUM(AA44:AA45)</f>
        <v>13919604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35248799</v>
      </c>
      <c r="D48" s="75">
        <f>SUM(D46:D47)</f>
        <v>0</v>
      </c>
      <c r="E48" s="76">
        <f t="shared" si="6"/>
        <v>13919604</v>
      </c>
      <c r="F48" s="77">
        <f t="shared" si="6"/>
        <v>13919604</v>
      </c>
      <c r="G48" s="77">
        <f t="shared" si="6"/>
        <v>105647460</v>
      </c>
      <c r="H48" s="78">
        <f t="shared" si="6"/>
        <v>0</v>
      </c>
      <c r="I48" s="78">
        <f t="shared" si="6"/>
        <v>0</v>
      </c>
      <c r="J48" s="78">
        <f t="shared" si="6"/>
        <v>105647460</v>
      </c>
      <c r="K48" s="78">
        <f t="shared" si="6"/>
        <v>-16110172</v>
      </c>
      <c r="L48" s="78">
        <f t="shared" si="6"/>
        <v>0</v>
      </c>
      <c r="M48" s="77">
        <f t="shared" si="6"/>
        <v>0</v>
      </c>
      <c r="N48" s="77">
        <f t="shared" si="6"/>
        <v>-16110172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89537288</v>
      </c>
      <c r="X48" s="78">
        <f t="shared" si="6"/>
        <v>63684196</v>
      </c>
      <c r="Y48" s="78">
        <f t="shared" si="6"/>
        <v>25853092</v>
      </c>
      <c r="Z48" s="79">
        <f>+IF(X48&lt;&gt;0,+(Y48/X48)*100,0)</f>
        <v>40.595773557383055</v>
      </c>
      <c r="AA48" s="80">
        <f>SUM(AA46:AA47)</f>
        <v>13919604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16184010</v>
      </c>
      <c r="D5" s="6">
        <v>0</v>
      </c>
      <c r="E5" s="7">
        <v>14480287</v>
      </c>
      <c r="F5" s="8">
        <v>14480287</v>
      </c>
      <c r="G5" s="8">
        <v>1229140</v>
      </c>
      <c r="H5" s="8">
        <v>1229258</v>
      </c>
      <c r="I5" s="8">
        <v>1340662</v>
      </c>
      <c r="J5" s="8">
        <v>3799060</v>
      </c>
      <c r="K5" s="8">
        <v>1078974</v>
      </c>
      <c r="L5" s="8">
        <v>1208595</v>
      </c>
      <c r="M5" s="8">
        <v>1214112</v>
      </c>
      <c r="N5" s="8">
        <v>3501681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7300741</v>
      </c>
      <c r="X5" s="8">
        <v>7240146</v>
      </c>
      <c r="Y5" s="8">
        <v>60595</v>
      </c>
      <c r="Z5" s="2">
        <v>0.84</v>
      </c>
      <c r="AA5" s="6">
        <v>14480287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7992087</v>
      </c>
      <c r="D7" s="6">
        <v>0</v>
      </c>
      <c r="E7" s="7">
        <v>8702373</v>
      </c>
      <c r="F7" s="8">
        <v>8702373</v>
      </c>
      <c r="G7" s="8">
        <v>0</v>
      </c>
      <c r="H7" s="8">
        <v>798507</v>
      </c>
      <c r="I7" s="8">
        <v>641303</v>
      </c>
      <c r="J7" s="8">
        <v>1439810</v>
      </c>
      <c r="K7" s="8">
        <v>612987</v>
      </c>
      <c r="L7" s="8">
        <v>666822</v>
      </c>
      <c r="M7" s="8">
        <v>592586</v>
      </c>
      <c r="N7" s="8">
        <v>1872395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3312205</v>
      </c>
      <c r="X7" s="8">
        <v>4351188</v>
      </c>
      <c r="Y7" s="8">
        <v>-1038983</v>
      </c>
      <c r="Z7" s="2">
        <v>-23.88</v>
      </c>
      <c r="AA7" s="6">
        <v>8702373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113206</v>
      </c>
      <c r="I8" s="8">
        <v>110709</v>
      </c>
      <c r="J8" s="8">
        <v>223915</v>
      </c>
      <c r="K8" s="8">
        <v>134544</v>
      </c>
      <c r="L8" s="8">
        <v>172958</v>
      </c>
      <c r="M8" s="8">
        <v>84084</v>
      </c>
      <c r="N8" s="8">
        <v>391586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615501</v>
      </c>
      <c r="X8" s="8"/>
      <c r="Y8" s="8">
        <v>615501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1763228</v>
      </c>
      <c r="D9" s="6">
        <v>0</v>
      </c>
      <c r="E9" s="7">
        <v>0</v>
      </c>
      <c r="F9" s="8">
        <v>0</v>
      </c>
      <c r="G9" s="8">
        <v>0</v>
      </c>
      <c r="H9" s="8">
        <v>61827</v>
      </c>
      <c r="I9" s="8">
        <v>61547</v>
      </c>
      <c r="J9" s="8">
        <v>123374</v>
      </c>
      <c r="K9" s="8">
        <v>61547</v>
      </c>
      <c r="L9" s="8">
        <v>61547</v>
      </c>
      <c r="M9" s="8">
        <v>61547</v>
      </c>
      <c r="N9" s="8">
        <v>184641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308015</v>
      </c>
      <c r="X9" s="8"/>
      <c r="Y9" s="8">
        <v>308015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2166984</v>
      </c>
      <c r="F10" s="30">
        <v>2166984</v>
      </c>
      <c r="G10" s="30">
        <v>0</v>
      </c>
      <c r="H10" s="30">
        <v>156839</v>
      </c>
      <c r="I10" s="30">
        <v>0</v>
      </c>
      <c r="J10" s="30">
        <v>156839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156839</v>
      </c>
      <c r="X10" s="30">
        <v>1083492</v>
      </c>
      <c r="Y10" s="30">
        <v>-926653</v>
      </c>
      <c r="Z10" s="31">
        <v>-85.52</v>
      </c>
      <c r="AA10" s="32">
        <v>2166984</v>
      </c>
    </row>
    <row r="11" spans="1:27" ht="12.75">
      <c r="A11" s="29" t="s">
        <v>38</v>
      </c>
      <c r="B11" s="33"/>
      <c r="C11" s="6">
        <v>308797</v>
      </c>
      <c r="D11" s="6">
        <v>0</v>
      </c>
      <c r="E11" s="7">
        <v>0</v>
      </c>
      <c r="F11" s="8">
        <v>0</v>
      </c>
      <c r="G11" s="8">
        <v>1018763</v>
      </c>
      <c r="H11" s="8">
        <v>9918</v>
      </c>
      <c r="I11" s="8">
        <v>153499</v>
      </c>
      <c r="J11" s="8">
        <v>1182180</v>
      </c>
      <c r="K11" s="8">
        <v>153499</v>
      </c>
      <c r="L11" s="8">
        <v>153499</v>
      </c>
      <c r="M11" s="8">
        <v>153499</v>
      </c>
      <c r="N11" s="8">
        <v>460497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1642677</v>
      </c>
      <c r="X11" s="8"/>
      <c r="Y11" s="8">
        <v>1642677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346468</v>
      </c>
      <c r="D12" s="6">
        <v>0</v>
      </c>
      <c r="E12" s="7">
        <v>268878</v>
      </c>
      <c r="F12" s="8">
        <v>268878</v>
      </c>
      <c r="G12" s="8">
        <v>0</v>
      </c>
      <c r="H12" s="8">
        <v>3488</v>
      </c>
      <c r="I12" s="8">
        <v>51440</v>
      </c>
      <c r="J12" s="8">
        <v>54928</v>
      </c>
      <c r="K12" s="8">
        <v>17440</v>
      </c>
      <c r="L12" s="8">
        <v>2618</v>
      </c>
      <c r="M12" s="8">
        <v>2183</v>
      </c>
      <c r="N12" s="8">
        <v>22241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77169</v>
      </c>
      <c r="X12" s="8">
        <v>134442</v>
      </c>
      <c r="Y12" s="8">
        <v>-57273</v>
      </c>
      <c r="Z12" s="2">
        <v>-42.6</v>
      </c>
      <c r="AA12" s="6">
        <v>268878</v>
      </c>
    </row>
    <row r="13" spans="1:27" ht="12.75">
      <c r="A13" s="27" t="s">
        <v>40</v>
      </c>
      <c r="B13" s="33"/>
      <c r="C13" s="6">
        <v>1575122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1138975</v>
      </c>
      <c r="D14" s="6">
        <v>0</v>
      </c>
      <c r="E14" s="7">
        <v>1404472</v>
      </c>
      <c r="F14" s="8">
        <v>1404472</v>
      </c>
      <c r="G14" s="8">
        <v>66587</v>
      </c>
      <c r="H14" s="8">
        <v>59554</v>
      </c>
      <c r="I14" s="8">
        <v>108520</v>
      </c>
      <c r="J14" s="8">
        <v>234661</v>
      </c>
      <c r="K14" s="8">
        <v>210662</v>
      </c>
      <c r="L14" s="8">
        <v>118571</v>
      </c>
      <c r="M14" s="8">
        <v>123023</v>
      </c>
      <c r="N14" s="8">
        <v>452256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686917</v>
      </c>
      <c r="X14" s="8">
        <v>537966</v>
      </c>
      <c r="Y14" s="8">
        <v>148951</v>
      </c>
      <c r="Z14" s="2">
        <v>27.69</v>
      </c>
      <c r="AA14" s="6">
        <v>1404472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2000000</v>
      </c>
      <c r="F15" s="8">
        <v>2000000</v>
      </c>
      <c r="G15" s="8">
        <v>53295</v>
      </c>
      <c r="H15" s="8">
        <v>55325</v>
      </c>
      <c r="I15" s="8">
        <v>99065</v>
      </c>
      <c r="J15" s="8">
        <v>207685</v>
      </c>
      <c r="K15" s="8">
        <v>146306</v>
      </c>
      <c r="L15" s="8">
        <v>622314</v>
      </c>
      <c r="M15" s="8">
        <v>84614</v>
      </c>
      <c r="N15" s="8">
        <v>853234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1060919</v>
      </c>
      <c r="X15" s="8">
        <v>1000002</v>
      </c>
      <c r="Y15" s="8">
        <v>60917</v>
      </c>
      <c r="Z15" s="2">
        <v>6.09</v>
      </c>
      <c r="AA15" s="6">
        <v>2000000</v>
      </c>
    </row>
    <row r="16" spans="1:27" ht="12.75">
      <c r="A16" s="27" t="s">
        <v>43</v>
      </c>
      <c r="B16" s="33"/>
      <c r="C16" s="6">
        <v>1008500</v>
      </c>
      <c r="D16" s="6">
        <v>0</v>
      </c>
      <c r="E16" s="7">
        <v>7856104</v>
      </c>
      <c r="F16" s="8">
        <v>7856104</v>
      </c>
      <c r="G16" s="8">
        <v>78876</v>
      </c>
      <c r="H16" s="8">
        <v>816809</v>
      </c>
      <c r="I16" s="8">
        <v>769533</v>
      </c>
      <c r="J16" s="8">
        <v>1665218</v>
      </c>
      <c r="K16" s="8">
        <v>682802</v>
      </c>
      <c r="L16" s="8">
        <v>674868</v>
      </c>
      <c r="M16" s="8">
        <v>738255</v>
      </c>
      <c r="N16" s="8">
        <v>2095925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3761143</v>
      </c>
      <c r="X16" s="8">
        <v>3928050</v>
      </c>
      <c r="Y16" s="8">
        <v>-166907</v>
      </c>
      <c r="Z16" s="2">
        <v>-4.25</v>
      </c>
      <c r="AA16" s="6">
        <v>7856104</v>
      </c>
    </row>
    <row r="17" spans="1:27" ht="12.75">
      <c r="A17" s="27" t="s">
        <v>44</v>
      </c>
      <c r="B17" s="33"/>
      <c r="C17" s="6">
        <v>2508607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2321830</v>
      </c>
      <c r="D18" s="6">
        <v>0</v>
      </c>
      <c r="E18" s="7">
        <v>2347046</v>
      </c>
      <c r="F18" s="8">
        <v>2347046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2347046</v>
      </c>
    </row>
    <row r="19" spans="1:27" ht="12.75">
      <c r="A19" s="27" t="s">
        <v>46</v>
      </c>
      <c r="B19" s="33"/>
      <c r="C19" s="6">
        <v>128837259</v>
      </c>
      <c r="D19" s="6">
        <v>0</v>
      </c>
      <c r="E19" s="7">
        <v>133412650</v>
      </c>
      <c r="F19" s="8">
        <v>133412650</v>
      </c>
      <c r="G19" s="8">
        <v>53410000</v>
      </c>
      <c r="H19" s="8">
        <v>2403000</v>
      </c>
      <c r="I19" s="8">
        <v>0</v>
      </c>
      <c r="J19" s="8">
        <v>55813000</v>
      </c>
      <c r="K19" s="8">
        <v>0</v>
      </c>
      <c r="L19" s="8">
        <v>0</v>
      </c>
      <c r="M19" s="8">
        <v>37995915</v>
      </c>
      <c r="N19" s="8">
        <v>37995915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93808915</v>
      </c>
      <c r="X19" s="8">
        <v>65293500</v>
      </c>
      <c r="Y19" s="8">
        <v>28515415</v>
      </c>
      <c r="Z19" s="2">
        <v>43.67</v>
      </c>
      <c r="AA19" s="6">
        <v>133412650</v>
      </c>
    </row>
    <row r="20" spans="1:27" ht="12.75">
      <c r="A20" s="27" t="s">
        <v>47</v>
      </c>
      <c r="B20" s="33"/>
      <c r="C20" s="6">
        <v>1788349</v>
      </c>
      <c r="D20" s="6">
        <v>0</v>
      </c>
      <c r="E20" s="7">
        <v>27387840</v>
      </c>
      <c r="F20" s="30">
        <v>27387840</v>
      </c>
      <c r="G20" s="30">
        <v>12082</v>
      </c>
      <c r="H20" s="30">
        <v>21111</v>
      </c>
      <c r="I20" s="30">
        <v>11161</v>
      </c>
      <c r="J20" s="30">
        <v>44354</v>
      </c>
      <c r="K20" s="30">
        <v>70876</v>
      </c>
      <c r="L20" s="30">
        <v>26228</v>
      </c>
      <c r="M20" s="30">
        <v>9291</v>
      </c>
      <c r="N20" s="30">
        <v>106395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150749</v>
      </c>
      <c r="X20" s="30">
        <v>551724</v>
      </c>
      <c r="Y20" s="30">
        <v>-400975</v>
      </c>
      <c r="Z20" s="31">
        <v>-72.68</v>
      </c>
      <c r="AA20" s="32">
        <v>27387840</v>
      </c>
    </row>
    <row r="21" spans="1:27" ht="12.75">
      <c r="A21" s="27" t="s">
        <v>48</v>
      </c>
      <c r="B21" s="33"/>
      <c r="C21" s="6">
        <v>102235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165875467</v>
      </c>
      <c r="D22" s="37">
        <f>SUM(D5:D21)</f>
        <v>0</v>
      </c>
      <c r="E22" s="38">
        <f t="shared" si="0"/>
        <v>200026634</v>
      </c>
      <c r="F22" s="39">
        <f t="shared" si="0"/>
        <v>200026634</v>
      </c>
      <c r="G22" s="39">
        <f t="shared" si="0"/>
        <v>55868743</v>
      </c>
      <c r="H22" s="39">
        <f t="shared" si="0"/>
        <v>5728842</v>
      </c>
      <c r="I22" s="39">
        <f t="shared" si="0"/>
        <v>3347439</v>
      </c>
      <c r="J22" s="39">
        <f t="shared" si="0"/>
        <v>64945024</v>
      </c>
      <c r="K22" s="39">
        <f t="shared" si="0"/>
        <v>3169637</v>
      </c>
      <c r="L22" s="39">
        <f t="shared" si="0"/>
        <v>3708020</v>
      </c>
      <c r="M22" s="39">
        <f t="shared" si="0"/>
        <v>41059109</v>
      </c>
      <c r="N22" s="39">
        <f t="shared" si="0"/>
        <v>47936766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112881790</v>
      </c>
      <c r="X22" s="39">
        <f t="shared" si="0"/>
        <v>84120510</v>
      </c>
      <c r="Y22" s="39">
        <f t="shared" si="0"/>
        <v>28761280</v>
      </c>
      <c r="Z22" s="40">
        <f>+IF(X22&lt;&gt;0,+(Y22/X22)*100,0)</f>
        <v>34.19056779375208</v>
      </c>
      <c r="AA22" s="37">
        <f>SUM(AA5:AA21)</f>
        <v>200026634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67655065</v>
      </c>
      <c r="D25" s="6">
        <v>0</v>
      </c>
      <c r="E25" s="7">
        <v>84760535</v>
      </c>
      <c r="F25" s="8">
        <v>84760535</v>
      </c>
      <c r="G25" s="8">
        <v>0</v>
      </c>
      <c r="H25" s="8">
        <v>11596289</v>
      </c>
      <c r="I25" s="8">
        <v>6585587</v>
      </c>
      <c r="J25" s="8">
        <v>18181876</v>
      </c>
      <c r="K25" s="8">
        <v>6417666</v>
      </c>
      <c r="L25" s="8">
        <v>6217171</v>
      </c>
      <c r="M25" s="8">
        <v>6349143</v>
      </c>
      <c r="N25" s="8">
        <v>18983980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37165856</v>
      </c>
      <c r="X25" s="8">
        <v>42321738</v>
      </c>
      <c r="Y25" s="8">
        <v>-5155882</v>
      </c>
      <c r="Z25" s="2">
        <v>-12.18</v>
      </c>
      <c r="AA25" s="6">
        <v>84760535</v>
      </c>
    </row>
    <row r="26" spans="1:27" ht="12.75">
      <c r="A26" s="29" t="s">
        <v>52</v>
      </c>
      <c r="B26" s="28"/>
      <c r="C26" s="6">
        <v>12031429</v>
      </c>
      <c r="D26" s="6">
        <v>0</v>
      </c>
      <c r="E26" s="7">
        <v>12865286</v>
      </c>
      <c r="F26" s="8">
        <v>12865286</v>
      </c>
      <c r="G26" s="8">
        <v>0</v>
      </c>
      <c r="H26" s="8">
        <v>1981540</v>
      </c>
      <c r="I26" s="8">
        <v>992370</v>
      </c>
      <c r="J26" s="8">
        <v>2973910</v>
      </c>
      <c r="K26" s="8">
        <v>992370</v>
      </c>
      <c r="L26" s="8">
        <v>992370</v>
      </c>
      <c r="M26" s="8">
        <v>992370</v>
      </c>
      <c r="N26" s="8">
        <v>2977110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5951020</v>
      </c>
      <c r="X26" s="8">
        <v>6235956</v>
      </c>
      <c r="Y26" s="8">
        <v>-284936</v>
      </c>
      <c r="Z26" s="2">
        <v>-4.57</v>
      </c>
      <c r="AA26" s="6">
        <v>12865286</v>
      </c>
    </row>
    <row r="27" spans="1:27" ht="12.75">
      <c r="A27" s="29" t="s">
        <v>53</v>
      </c>
      <c r="B27" s="28"/>
      <c r="C27" s="6">
        <v>2465270</v>
      </c>
      <c r="D27" s="6">
        <v>0</v>
      </c>
      <c r="E27" s="7">
        <v>5506700</v>
      </c>
      <c r="F27" s="8">
        <v>5506700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2753352</v>
      </c>
      <c r="Y27" s="8">
        <v>-2753352</v>
      </c>
      <c r="Z27" s="2">
        <v>-100</v>
      </c>
      <c r="AA27" s="6">
        <v>5506700</v>
      </c>
    </row>
    <row r="28" spans="1:27" ht="12.75">
      <c r="A28" s="29" t="s">
        <v>54</v>
      </c>
      <c r="B28" s="28"/>
      <c r="C28" s="6">
        <v>7861222</v>
      </c>
      <c r="D28" s="6">
        <v>0</v>
      </c>
      <c r="E28" s="7">
        <v>8148576</v>
      </c>
      <c r="F28" s="8">
        <v>8148576</v>
      </c>
      <c r="G28" s="8">
        <v>0</v>
      </c>
      <c r="H28" s="8">
        <v>0</v>
      </c>
      <c r="I28" s="8">
        <v>0</v>
      </c>
      <c r="J28" s="8">
        <v>0</v>
      </c>
      <c r="K28" s="8">
        <v>2029170</v>
      </c>
      <c r="L28" s="8">
        <v>861395</v>
      </c>
      <c r="M28" s="8">
        <v>1070043</v>
      </c>
      <c r="N28" s="8">
        <v>3960608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3960608</v>
      </c>
      <c r="X28" s="8">
        <v>1540728</v>
      </c>
      <c r="Y28" s="8">
        <v>2419880</v>
      </c>
      <c r="Z28" s="2">
        <v>157.06</v>
      </c>
      <c r="AA28" s="6">
        <v>8148576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1184232</v>
      </c>
      <c r="F29" s="8">
        <v>1184232</v>
      </c>
      <c r="G29" s="8">
        <v>552</v>
      </c>
      <c r="H29" s="8">
        <v>9840</v>
      </c>
      <c r="I29" s="8">
        <v>4289</v>
      </c>
      <c r="J29" s="8">
        <v>14681</v>
      </c>
      <c r="K29" s="8">
        <v>4905</v>
      </c>
      <c r="L29" s="8">
        <v>12729</v>
      </c>
      <c r="M29" s="8">
        <v>1288</v>
      </c>
      <c r="N29" s="8">
        <v>18922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33603</v>
      </c>
      <c r="X29" s="8">
        <v>592116</v>
      </c>
      <c r="Y29" s="8">
        <v>-558513</v>
      </c>
      <c r="Z29" s="2">
        <v>-94.32</v>
      </c>
      <c r="AA29" s="6">
        <v>1184232</v>
      </c>
    </row>
    <row r="30" spans="1:27" ht="12.75">
      <c r="A30" s="29" t="s">
        <v>56</v>
      </c>
      <c r="B30" s="28"/>
      <c r="C30" s="6">
        <v>9172581</v>
      </c>
      <c r="D30" s="6">
        <v>0</v>
      </c>
      <c r="E30" s="7">
        <v>7800000</v>
      </c>
      <c r="F30" s="8">
        <v>7800000</v>
      </c>
      <c r="G30" s="8">
        <v>0</v>
      </c>
      <c r="H30" s="8">
        <v>1593475</v>
      </c>
      <c r="I30" s="8">
        <v>1062656</v>
      </c>
      <c r="J30" s="8">
        <v>2656131</v>
      </c>
      <c r="K30" s="8">
        <v>0</v>
      </c>
      <c r="L30" s="8">
        <v>1390761</v>
      </c>
      <c r="M30" s="8">
        <v>0</v>
      </c>
      <c r="N30" s="8">
        <v>1390761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4046892</v>
      </c>
      <c r="X30" s="8">
        <v>3900000</v>
      </c>
      <c r="Y30" s="8">
        <v>146892</v>
      </c>
      <c r="Z30" s="2">
        <v>3.77</v>
      </c>
      <c r="AA30" s="6">
        <v>7800000</v>
      </c>
    </row>
    <row r="31" spans="1:27" ht="12.75">
      <c r="A31" s="29" t="s">
        <v>57</v>
      </c>
      <c r="B31" s="28"/>
      <c r="C31" s="6">
        <v>2232465</v>
      </c>
      <c r="D31" s="6">
        <v>0</v>
      </c>
      <c r="E31" s="7">
        <v>3583659</v>
      </c>
      <c r="F31" s="8">
        <v>3583659</v>
      </c>
      <c r="G31" s="8">
        <v>127392</v>
      </c>
      <c r="H31" s="8">
        <v>262541</v>
      </c>
      <c r="I31" s="8">
        <v>487935</v>
      </c>
      <c r="J31" s="8">
        <v>877868</v>
      </c>
      <c r="K31" s="8">
        <v>409724</v>
      </c>
      <c r="L31" s="8">
        <v>366791</v>
      </c>
      <c r="M31" s="8">
        <v>491531</v>
      </c>
      <c r="N31" s="8">
        <v>1268046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2145914</v>
      </c>
      <c r="X31" s="8">
        <v>1791828</v>
      </c>
      <c r="Y31" s="8">
        <v>354086</v>
      </c>
      <c r="Z31" s="2">
        <v>19.76</v>
      </c>
      <c r="AA31" s="6">
        <v>3583659</v>
      </c>
    </row>
    <row r="32" spans="1:27" ht="12.75">
      <c r="A32" s="29" t="s">
        <v>58</v>
      </c>
      <c r="B32" s="28"/>
      <c r="C32" s="6">
        <v>15909210</v>
      </c>
      <c r="D32" s="6">
        <v>0</v>
      </c>
      <c r="E32" s="7">
        <v>27981801</v>
      </c>
      <c r="F32" s="8">
        <v>27981801</v>
      </c>
      <c r="G32" s="8">
        <v>595016</v>
      </c>
      <c r="H32" s="8">
        <v>2000522</v>
      </c>
      <c r="I32" s="8">
        <v>2043780</v>
      </c>
      <c r="J32" s="8">
        <v>4639318</v>
      </c>
      <c r="K32" s="8">
        <v>1135328</v>
      </c>
      <c r="L32" s="8">
        <v>2694020</v>
      </c>
      <c r="M32" s="8">
        <v>2053124</v>
      </c>
      <c r="N32" s="8">
        <v>5882472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10521790</v>
      </c>
      <c r="X32" s="8">
        <v>13315902</v>
      </c>
      <c r="Y32" s="8">
        <v>-2794112</v>
      </c>
      <c r="Z32" s="2">
        <v>-20.98</v>
      </c>
      <c r="AA32" s="6">
        <v>27981801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45408177</v>
      </c>
      <c r="D34" s="6">
        <v>0</v>
      </c>
      <c r="E34" s="7">
        <v>30527109</v>
      </c>
      <c r="F34" s="8">
        <v>30527109</v>
      </c>
      <c r="G34" s="8">
        <v>274585</v>
      </c>
      <c r="H34" s="8">
        <v>3668111</v>
      </c>
      <c r="I34" s="8">
        <v>2010203</v>
      </c>
      <c r="J34" s="8">
        <v>5952899</v>
      </c>
      <c r="K34" s="8">
        <v>2327536</v>
      </c>
      <c r="L34" s="8">
        <v>3652816</v>
      </c>
      <c r="M34" s="8">
        <v>2193401</v>
      </c>
      <c r="N34" s="8">
        <v>8173753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14126652</v>
      </c>
      <c r="X34" s="8">
        <v>11049012</v>
      </c>
      <c r="Y34" s="8">
        <v>3077640</v>
      </c>
      <c r="Z34" s="2">
        <v>27.85</v>
      </c>
      <c r="AA34" s="6">
        <v>30527109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162735419</v>
      </c>
      <c r="D36" s="37">
        <f>SUM(D25:D35)</f>
        <v>0</v>
      </c>
      <c r="E36" s="38">
        <f t="shared" si="1"/>
        <v>182357898</v>
      </c>
      <c r="F36" s="39">
        <f t="shared" si="1"/>
        <v>182357898</v>
      </c>
      <c r="G36" s="39">
        <f t="shared" si="1"/>
        <v>997545</v>
      </c>
      <c r="H36" s="39">
        <f t="shared" si="1"/>
        <v>21112318</v>
      </c>
      <c r="I36" s="39">
        <f t="shared" si="1"/>
        <v>13186820</v>
      </c>
      <c r="J36" s="39">
        <f t="shared" si="1"/>
        <v>35296683</v>
      </c>
      <c r="K36" s="39">
        <f t="shared" si="1"/>
        <v>13316699</v>
      </c>
      <c r="L36" s="39">
        <f t="shared" si="1"/>
        <v>16188053</v>
      </c>
      <c r="M36" s="39">
        <f t="shared" si="1"/>
        <v>13150900</v>
      </c>
      <c r="N36" s="39">
        <f t="shared" si="1"/>
        <v>42655652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77952335</v>
      </c>
      <c r="X36" s="39">
        <f t="shared" si="1"/>
        <v>83500632</v>
      </c>
      <c r="Y36" s="39">
        <f t="shared" si="1"/>
        <v>-5548297</v>
      </c>
      <c r="Z36" s="40">
        <f>+IF(X36&lt;&gt;0,+(Y36/X36)*100,0)</f>
        <v>-6.644616773679031</v>
      </c>
      <c r="AA36" s="37">
        <f>SUM(AA25:AA35)</f>
        <v>182357898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3140048</v>
      </c>
      <c r="D38" s="50">
        <f>+D22-D36</f>
        <v>0</v>
      </c>
      <c r="E38" s="51">
        <f t="shared" si="2"/>
        <v>17668736</v>
      </c>
      <c r="F38" s="52">
        <f t="shared" si="2"/>
        <v>17668736</v>
      </c>
      <c r="G38" s="52">
        <f t="shared" si="2"/>
        <v>54871198</v>
      </c>
      <c r="H38" s="52">
        <f t="shared" si="2"/>
        <v>-15383476</v>
      </c>
      <c r="I38" s="52">
        <f t="shared" si="2"/>
        <v>-9839381</v>
      </c>
      <c r="J38" s="52">
        <f t="shared" si="2"/>
        <v>29648341</v>
      </c>
      <c r="K38" s="52">
        <f t="shared" si="2"/>
        <v>-10147062</v>
      </c>
      <c r="L38" s="52">
        <f t="shared" si="2"/>
        <v>-12480033</v>
      </c>
      <c r="M38" s="52">
        <f t="shared" si="2"/>
        <v>27908209</v>
      </c>
      <c r="N38" s="52">
        <f t="shared" si="2"/>
        <v>5281114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34929455</v>
      </c>
      <c r="X38" s="52">
        <f>IF(F22=F36,0,X22-X36)</f>
        <v>619878</v>
      </c>
      <c r="Y38" s="52">
        <f t="shared" si="2"/>
        <v>34309577</v>
      </c>
      <c r="Z38" s="53">
        <f>+IF(X38&lt;&gt;0,+(Y38/X38)*100,0)</f>
        <v>5534.891865818758</v>
      </c>
      <c r="AA38" s="50">
        <f>+AA22-AA36</f>
        <v>17668736</v>
      </c>
    </row>
    <row r="39" spans="1:27" ht="12.75">
      <c r="A39" s="27" t="s">
        <v>64</v>
      </c>
      <c r="B39" s="33"/>
      <c r="C39" s="6">
        <v>39114669</v>
      </c>
      <c r="D39" s="6">
        <v>0</v>
      </c>
      <c r="E39" s="7">
        <v>32768329</v>
      </c>
      <c r="F39" s="8">
        <v>32768329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23170652</v>
      </c>
      <c r="N39" s="8">
        <v>23170652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23170652</v>
      </c>
      <c r="X39" s="8">
        <v>22937831</v>
      </c>
      <c r="Y39" s="8">
        <v>232821</v>
      </c>
      <c r="Z39" s="2">
        <v>1.02</v>
      </c>
      <c r="AA39" s="6">
        <v>32768329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42254717</v>
      </c>
      <c r="D42" s="59">
        <f>SUM(D38:D41)</f>
        <v>0</v>
      </c>
      <c r="E42" s="60">
        <f t="shared" si="3"/>
        <v>50437065</v>
      </c>
      <c r="F42" s="61">
        <f t="shared" si="3"/>
        <v>50437065</v>
      </c>
      <c r="G42" s="61">
        <f t="shared" si="3"/>
        <v>54871198</v>
      </c>
      <c r="H42" s="61">
        <f t="shared" si="3"/>
        <v>-15383476</v>
      </c>
      <c r="I42" s="61">
        <f t="shared" si="3"/>
        <v>-9839381</v>
      </c>
      <c r="J42" s="61">
        <f t="shared" si="3"/>
        <v>29648341</v>
      </c>
      <c r="K42" s="61">
        <f t="shared" si="3"/>
        <v>-10147062</v>
      </c>
      <c r="L42" s="61">
        <f t="shared" si="3"/>
        <v>-12480033</v>
      </c>
      <c r="M42" s="61">
        <f t="shared" si="3"/>
        <v>51078861</v>
      </c>
      <c r="N42" s="61">
        <f t="shared" si="3"/>
        <v>28451766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58100107</v>
      </c>
      <c r="X42" s="61">
        <f t="shared" si="3"/>
        <v>23557709</v>
      </c>
      <c r="Y42" s="61">
        <f t="shared" si="3"/>
        <v>34542398</v>
      </c>
      <c r="Z42" s="62">
        <f>+IF(X42&lt;&gt;0,+(Y42/X42)*100,0)</f>
        <v>146.62885087849585</v>
      </c>
      <c r="AA42" s="59">
        <f>SUM(AA38:AA41)</f>
        <v>50437065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42254717</v>
      </c>
      <c r="D44" s="67">
        <f>+D42-D43</f>
        <v>0</v>
      </c>
      <c r="E44" s="68">
        <f t="shared" si="4"/>
        <v>50437065</v>
      </c>
      <c r="F44" s="69">
        <f t="shared" si="4"/>
        <v>50437065</v>
      </c>
      <c r="G44" s="69">
        <f t="shared" si="4"/>
        <v>54871198</v>
      </c>
      <c r="H44" s="69">
        <f t="shared" si="4"/>
        <v>-15383476</v>
      </c>
      <c r="I44" s="69">
        <f t="shared" si="4"/>
        <v>-9839381</v>
      </c>
      <c r="J44" s="69">
        <f t="shared" si="4"/>
        <v>29648341</v>
      </c>
      <c r="K44" s="69">
        <f t="shared" si="4"/>
        <v>-10147062</v>
      </c>
      <c r="L44" s="69">
        <f t="shared" si="4"/>
        <v>-12480033</v>
      </c>
      <c r="M44" s="69">
        <f t="shared" si="4"/>
        <v>51078861</v>
      </c>
      <c r="N44" s="69">
        <f t="shared" si="4"/>
        <v>28451766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58100107</v>
      </c>
      <c r="X44" s="69">
        <f t="shared" si="4"/>
        <v>23557709</v>
      </c>
      <c r="Y44" s="69">
        <f t="shared" si="4"/>
        <v>34542398</v>
      </c>
      <c r="Z44" s="70">
        <f>+IF(X44&lt;&gt;0,+(Y44/X44)*100,0)</f>
        <v>146.62885087849585</v>
      </c>
      <c r="AA44" s="67">
        <f>+AA42-AA43</f>
        <v>50437065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42254717</v>
      </c>
      <c r="D46" s="59">
        <f>SUM(D44:D45)</f>
        <v>0</v>
      </c>
      <c r="E46" s="60">
        <f t="shared" si="5"/>
        <v>50437065</v>
      </c>
      <c r="F46" s="61">
        <f t="shared" si="5"/>
        <v>50437065</v>
      </c>
      <c r="G46" s="61">
        <f t="shared" si="5"/>
        <v>54871198</v>
      </c>
      <c r="H46" s="61">
        <f t="shared" si="5"/>
        <v>-15383476</v>
      </c>
      <c r="I46" s="61">
        <f t="shared" si="5"/>
        <v>-9839381</v>
      </c>
      <c r="J46" s="61">
        <f t="shared" si="5"/>
        <v>29648341</v>
      </c>
      <c r="K46" s="61">
        <f t="shared" si="5"/>
        <v>-10147062</v>
      </c>
      <c r="L46" s="61">
        <f t="shared" si="5"/>
        <v>-12480033</v>
      </c>
      <c r="M46" s="61">
        <f t="shared" si="5"/>
        <v>51078861</v>
      </c>
      <c r="N46" s="61">
        <f t="shared" si="5"/>
        <v>28451766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58100107</v>
      </c>
      <c r="X46" s="61">
        <f t="shared" si="5"/>
        <v>23557709</v>
      </c>
      <c r="Y46" s="61">
        <f t="shared" si="5"/>
        <v>34542398</v>
      </c>
      <c r="Z46" s="62">
        <f>+IF(X46&lt;&gt;0,+(Y46/X46)*100,0)</f>
        <v>146.62885087849585</v>
      </c>
      <c r="AA46" s="59">
        <f>SUM(AA44:AA45)</f>
        <v>50437065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42254717</v>
      </c>
      <c r="D48" s="75">
        <f>SUM(D46:D47)</f>
        <v>0</v>
      </c>
      <c r="E48" s="76">
        <f t="shared" si="6"/>
        <v>50437065</v>
      </c>
      <c r="F48" s="77">
        <f t="shared" si="6"/>
        <v>50437065</v>
      </c>
      <c r="G48" s="77">
        <f t="shared" si="6"/>
        <v>54871198</v>
      </c>
      <c r="H48" s="78">
        <f t="shared" si="6"/>
        <v>-15383476</v>
      </c>
      <c r="I48" s="78">
        <f t="shared" si="6"/>
        <v>-9839381</v>
      </c>
      <c r="J48" s="78">
        <f t="shared" si="6"/>
        <v>29648341</v>
      </c>
      <c r="K48" s="78">
        <f t="shared" si="6"/>
        <v>-10147062</v>
      </c>
      <c r="L48" s="78">
        <f t="shared" si="6"/>
        <v>-12480033</v>
      </c>
      <c r="M48" s="77">
        <f t="shared" si="6"/>
        <v>51078861</v>
      </c>
      <c r="N48" s="77">
        <f t="shared" si="6"/>
        <v>28451766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58100107</v>
      </c>
      <c r="X48" s="78">
        <f t="shared" si="6"/>
        <v>23557709</v>
      </c>
      <c r="Y48" s="78">
        <f t="shared" si="6"/>
        <v>34542398</v>
      </c>
      <c r="Z48" s="79">
        <f>+IF(X48&lt;&gt;0,+(Y48/X48)*100,0)</f>
        <v>146.62885087849585</v>
      </c>
      <c r="AA48" s="80">
        <f>SUM(AA46:AA47)</f>
        <v>50437065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360161268</v>
      </c>
      <c r="D5" s="6">
        <v>0</v>
      </c>
      <c r="E5" s="7">
        <v>461484000</v>
      </c>
      <c r="F5" s="8">
        <v>461484000</v>
      </c>
      <c r="G5" s="8">
        <v>34892786</v>
      </c>
      <c r="H5" s="8">
        <v>34296637</v>
      </c>
      <c r="I5" s="8">
        <v>34285041</v>
      </c>
      <c r="J5" s="8">
        <v>103474464</v>
      </c>
      <c r="K5" s="8">
        <v>34288762</v>
      </c>
      <c r="L5" s="8">
        <v>34295775</v>
      </c>
      <c r="M5" s="8">
        <v>35678826</v>
      </c>
      <c r="N5" s="8">
        <v>104263363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207737827</v>
      </c>
      <c r="X5" s="8">
        <v>251540000</v>
      </c>
      <c r="Y5" s="8">
        <v>-43802173</v>
      </c>
      <c r="Z5" s="2">
        <v>-17.41</v>
      </c>
      <c r="AA5" s="6">
        <v>461484000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900175540</v>
      </c>
      <c r="D7" s="6">
        <v>0</v>
      </c>
      <c r="E7" s="7">
        <v>1054944000</v>
      </c>
      <c r="F7" s="8">
        <v>1054944000</v>
      </c>
      <c r="G7" s="8">
        <v>70756682</v>
      </c>
      <c r="H7" s="8">
        <v>93656307</v>
      </c>
      <c r="I7" s="8">
        <v>72431048</v>
      </c>
      <c r="J7" s="8">
        <v>236844037</v>
      </c>
      <c r="K7" s="8">
        <v>62578615</v>
      </c>
      <c r="L7" s="8">
        <v>45271426</v>
      </c>
      <c r="M7" s="8">
        <v>109077293</v>
      </c>
      <c r="N7" s="8">
        <v>216927334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453771371</v>
      </c>
      <c r="X7" s="8">
        <v>575010000</v>
      </c>
      <c r="Y7" s="8">
        <v>-121238629</v>
      </c>
      <c r="Z7" s="2">
        <v>-21.08</v>
      </c>
      <c r="AA7" s="6">
        <v>1054944000</v>
      </c>
    </row>
    <row r="8" spans="1:27" ht="12.75">
      <c r="A8" s="29" t="s">
        <v>35</v>
      </c>
      <c r="B8" s="28"/>
      <c r="C8" s="6">
        <v>106028977</v>
      </c>
      <c r="D8" s="6">
        <v>0</v>
      </c>
      <c r="E8" s="7">
        <v>248450000</v>
      </c>
      <c r="F8" s="8">
        <v>248450000</v>
      </c>
      <c r="G8" s="8">
        <v>20444274</v>
      </c>
      <c r="H8" s="8">
        <v>20251836</v>
      </c>
      <c r="I8" s="8">
        <v>18584517</v>
      </c>
      <c r="J8" s="8">
        <v>59280627</v>
      </c>
      <c r="K8" s="8">
        <v>20830177</v>
      </c>
      <c r="L8" s="8">
        <v>21751332</v>
      </c>
      <c r="M8" s="8">
        <v>22935060</v>
      </c>
      <c r="N8" s="8">
        <v>65516569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124797196</v>
      </c>
      <c r="X8" s="8">
        <v>135421000</v>
      </c>
      <c r="Y8" s="8">
        <v>-10623804</v>
      </c>
      <c r="Z8" s="2">
        <v>-7.85</v>
      </c>
      <c r="AA8" s="6">
        <v>248450000</v>
      </c>
    </row>
    <row r="9" spans="1:27" ht="12.75">
      <c r="A9" s="29" t="s">
        <v>36</v>
      </c>
      <c r="B9" s="28"/>
      <c r="C9" s="6">
        <v>97777381</v>
      </c>
      <c r="D9" s="6">
        <v>0</v>
      </c>
      <c r="E9" s="7">
        <v>102529000</v>
      </c>
      <c r="F9" s="8">
        <v>102529000</v>
      </c>
      <c r="G9" s="8">
        <v>8385632</v>
      </c>
      <c r="H9" s="8">
        <v>9382888</v>
      </c>
      <c r="I9" s="8">
        <v>9510810</v>
      </c>
      <c r="J9" s="8">
        <v>27279330</v>
      </c>
      <c r="K9" s="8">
        <v>9381145</v>
      </c>
      <c r="L9" s="8">
        <v>9355704</v>
      </c>
      <c r="M9" s="8">
        <v>9354932</v>
      </c>
      <c r="N9" s="8">
        <v>28091781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55371111</v>
      </c>
      <c r="X9" s="8">
        <v>55886000</v>
      </c>
      <c r="Y9" s="8">
        <v>-514889</v>
      </c>
      <c r="Z9" s="2">
        <v>-0.92</v>
      </c>
      <c r="AA9" s="6">
        <v>102529000</v>
      </c>
    </row>
    <row r="10" spans="1:27" ht="12.75">
      <c r="A10" s="29" t="s">
        <v>37</v>
      </c>
      <c r="B10" s="28"/>
      <c r="C10" s="6">
        <v>247961287</v>
      </c>
      <c r="D10" s="6">
        <v>0</v>
      </c>
      <c r="E10" s="7">
        <v>112947000</v>
      </c>
      <c r="F10" s="30">
        <v>112947000</v>
      </c>
      <c r="G10" s="30">
        <v>9299234</v>
      </c>
      <c r="H10" s="30">
        <v>9291214</v>
      </c>
      <c r="I10" s="30">
        <v>9434629</v>
      </c>
      <c r="J10" s="30">
        <v>28025077</v>
      </c>
      <c r="K10" s="30">
        <v>10789048</v>
      </c>
      <c r="L10" s="30">
        <v>10424721</v>
      </c>
      <c r="M10" s="30">
        <v>10428169</v>
      </c>
      <c r="N10" s="30">
        <v>31641938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59667015</v>
      </c>
      <c r="X10" s="30">
        <v>61566000</v>
      </c>
      <c r="Y10" s="30">
        <v>-1898985</v>
      </c>
      <c r="Z10" s="31">
        <v>-3.08</v>
      </c>
      <c r="AA10" s="32">
        <v>112947000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15730400</v>
      </c>
      <c r="D12" s="6">
        <v>0</v>
      </c>
      <c r="E12" s="7">
        <v>37297000</v>
      </c>
      <c r="F12" s="8">
        <v>37297000</v>
      </c>
      <c r="G12" s="8">
        <v>19771</v>
      </c>
      <c r="H12" s="8">
        <v>2368782</v>
      </c>
      <c r="I12" s="8">
        <v>2015211</v>
      </c>
      <c r="J12" s="8">
        <v>4403764</v>
      </c>
      <c r="K12" s="8">
        <v>1066669</v>
      </c>
      <c r="L12" s="8">
        <v>1126572</v>
      </c>
      <c r="M12" s="8">
        <v>755903</v>
      </c>
      <c r="N12" s="8">
        <v>2949144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7352908</v>
      </c>
      <c r="X12" s="8">
        <v>20333000</v>
      </c>
      <c r="Y12" s="8">
        <v>-12980092</v>
      </c>
      <c r="Z12" s="2">
        <v>-63.84</v>
      </c>
      <c r="AA12" s="6">
        <v>37297000</v>
      </c>
    </row>
    <row r="13" spans="1:27" ht="12.75">
      <c r="A13" s="27" t="s">
        <v>40</v>
      </c>
      <c r="B13" s="33"/>
      <c r="C13" s="6">
        <v>29592700</v>
      </c>
      <c r="D13" s="6">
        <v>0</v>
      </c>
      <c r="E13" s="7">
        <v>47281000</v>
      </c>
      <c r="F13" s="8">
        <v>47281000</v>
      </c>
      <c r="G13" s="8">
        <v>863787</v>
      </c>
      <c r="H13" s="8">
        <v>1834645</v>
      </c>
      <c r="I13" s="8">
        <v>1819028</v>
      </c>
      <c r="J13" s="8">
        <v>4517460</v>
      </c>
      <c r="K13" s="8">
        <v>1267455</v>
      </c>
      <c r="L13" s="8">
        <v>0</v>
      </c>
      <c r="M13" s="8">
        <v>0</v>
      </c>
      <c r="N13" s="8">
        <v>1267455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5784915</v>
      </c>
      <c r="X13" s="8">
        <v>25774000</v>
      </c>
      <c r="Y13" s="8">
        <v>-19989085</v>
      </c>
      <c r="Z13" s="2">
        <v>-77.56</v>
      </c>
      <c r="AA13" s="6">
        <v>47281000</v>
      </c>
    </row>
    <row r="14" spans="1:27" ht="12.75">
      <c r="A14" s="27" t="s">
        <v>41</v>
      </c>
      <c r="B14" s="33"/>
      <c r="C14" s="6">
        <v>77045047</v>
      </c>
      <c r="D14" s="6">
        <v>0</v>
      </c>
      <c r="E14" s="7">
        <v>80000000</v>
      </c>
      <c r="F14" s="8">
        <v>80000000</v>
      </c>
      <c r="G14" s="8">
        <v>1798685</v>
      </c>
      <c r="H14" s="8">
        <v>1496825</v>
      </c>
      <c r="I14" s="8">
        <v>2092543</v>
      </c>
      <c r="J14" s="8">
        <v>5388053</v>
      </c>
      <c r="K14" s="8">
        <v>2261733</v>
      </c>
      <c r="L14" s="8">
        <v>7796225</v>
      </c>
      <c r="M14" s="8">
        <v>3589098</v>
      </c>
      <c r="N14" s="8">
        <v>13647056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19035109</v>
      </c>
      <c r="X14" s="8">
        <v>43607000</v>
      </c>
      <c r="Y14" s="8">
        <v>-24571891</v>
      </c>
      <c r="Z14" s="2">
        <v>-56.35</v>
      </c>
      <c r="AA14" s="6">
        <v>80000000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20985069</v>
      </c>
      <c r="D16" s="6">
        <v>0</v>
      </c>
      <c r="E16" s="7">
        <v>16000000</v>
      </c>
      <c r="F16" s="8">
        <v>16000000</v>
      </c>
      <c r="G16" s="8">
        <v>491762</v>
      </c>
      <c r="H16" s="8">
        <v>272788</v>
      </c>
      <c r="I16" s="8">
        <v>6244319</v>
      </c>
      <c r="J16" s="8">
        <v>7008869</v>
      </c>
      <c r="K16" s="8">
        <v>1355250</v>
      </c>
      <c r="L16" s="8">
        <v>433257</v>
      </c>
      <c r="M16" s="8">
        <v>5364331</v>
      </c>
      <c r="N16" s="8">
        <v>7152838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14161707</v>
      </c>
      <c r="X16" s="8">
        <v>8724000</v>
      </c>
      <c r="Y16" s="8">
        <v>5437707</v>
      </c>
      <c r="Z16" s="2">
        <v>62.33</v>
      </c>
      <c r="AA16" s="6">
        <v>16000000</v>
      </c>
    </row>
    <row r="17" spans="1:27" ht="12.75">
      <c r="A17" s="27" t="s">
        <v>44</v>
      </c>
      <c r="B17" s="33"/>
      <c r="C17" s="6">
        <v>11251033</v>
      </c>
      <c r="D17" s="6">
        <v>0</v>
      </c>
      <c r="E17" s="7">
        <v>14890000</v>
      </c>
      <c r="F17" s="8">
        <v>14890000</v>
      </c>
      <c r="G17" s="8">
        <v>759175</v>
      </c>
      <c r="H17" s="8">
        <v>859234</v>
      </c>
      <c r="I17" s="8">
        <v>782856</v>
      </c>
      <c r="J17" s="8">
        <v>2401265</v>
      </c>
      <c r="K17" s="8">
        <v>906473</v>
      </c>
      <c r="L17" s="8">
        <v>2174452</v>
      </c>
      <c r="M17" s="8">
        <v>1879080</v>
      </c>
      <c r="N17" s="8">
        <v>4960005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7361270</v>
      </c>
      <c r="X17" s="8">
        <v>8120000</v>
      </c>
      <c r="Y17" s="8">
        <v>-758730</v>
      </c>
      <c r="Z17" s="2">
        <v>-9.34</v>
      </c>
      <c r="AA17" s="6">
        <v>14890000</v>
      </c>
    </row>
    <row r="18" spans="1:27" ht="12.75">
      <c r="A18" s="29" t="s">
        <v>45</v>
      </c>
      <c r="B18" s="28"/>
      <c r="C18" s="6">
        <v>17345085</v>
      </c>
      <c r="D18" s="6">
        <v>0</v>
      </c>
      <c r="E18" s="7">
        <v>25000000</v>
      </c>
      <c r="F18" s="8">
        <v>25000000</v>
      </c>
      <c r="G18" s="8">
        <v>1519874</v>
      </c>
      <c r="H18" s="8">
        <v>2045114</v>
      </c>
      <c r="I18" s="8">
        <v>1500000</v>
      </c>
      <c r="J18" s="8">
        <v>5064988</v>
      </c>
      <c r="K18" s="8">
        <v>1846155</v>
      </c>
      <c r="L18" s="8">
        <v>6201679</v>
      </c>
      <c r="M18" s="8">
        <v>5575341</v>
      </c>
      <c r="N18" s="8">
        <v>13623175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18688163</v>
      </c>
      <c r="X18" s="8">
        <v>13631000</v>
      </c>
      <c r="Y18" s="8">
        <v>5057163</v>
      </c>
      <c r="Z18" s="2">
        <v>37.1</v>
      </c>
      <c r="AA18" s="6">
        <v>25000000</v>
      </c>
    </row>
    <row r="19" spans="1:27" ht="12.75">
      <c r="A19" s="27" t="s">
        <v>46</v>
      </c>
      <c r="B19" s="33"/>
      <c r="C19" s="6">
        <v>939879358</v>
      </c>
      <c r="D19" s="6">
        <v>0</v>
      </c>
      <c r="E19" s="7">
        <v>1008780000</v>
      </c>
      <c r="F19" s="8">
        <v>1008780000</v>
      </c>
      <c r="G19" s="8">
        <v>69713169</v>
      </c>
      <c r="H19" s="8">
        <v>75458945</v>
      </c>
      <c r="I19" s="8">
        <v>82960657</v>
      </c>
      <c r="J19" s="8">
        <v>228132771</v>
      </c>
      <c r="K19" s="8">
        <v>79447089</v>
      </c>
      <c r="L19" s="8">
        <v>86790255</v>
      </c>
      <c r="M19" s="8">
        <v>76935827</v>
      </c>
      <c r="N19" s="8">
        <v>243173171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471305942</v>
      </c>
      <c r="X19" s="8">
        <v>549848000</v>
      </c>
      <c r="Y19" s="8">
        <v>-78542058</v>
      </c>
      <c r="Z19" s="2">
        <v>-14.28</v>
      </c>
      <c r="AA19" s="6">
        <v>1008780000</v>
      </c>
    </row>
    <row r="20" spans="1:27" ht="12.75">
      <c r="A20" s="27" t="s">
        <v>47</v>
      </c>
      <c r="B20" s="33"/>
      <c r="C20" s="6">
        <v>211587237</v>
      </c>
      <c r="D20" s="6">
        <v>0</v>
      </c>
      <c r="E20" s="7">
        <v>424952000</v>
      </c>
      <c r="F20" s="30">
        <v>424952000</v>
      </c>
      <c r="G20" s="30">
        <v>1510162</v>
      </c>
      <c r="H20" s="30">
        <v>70433744</v>
      </c>
      <c r="I20" s="30">
        <v>7472425</v>
      </c>
      <c r="J20" s="30">
        <v>79416331</v>
      </c>
      <c r="K20" s="30">
        <v>9066166</v>
      </c>
      <c r="L20" s="30">
        <v>3312437</v>
      </c>
      <c r="M20" s="30">
        <v>4061059</v>
      </c>
      <c r="N20" s="30">
        <v>16439662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95855993</v>
      </c>
      <c r="X20" s="30">
        <v>231627000</v>
      </c>
      <c r="Y20" s="30">
        <v>-135771007</v>
      </c>
      <c r="Z20" s="31">
        <v>-58.62</v>
      </c>
      <c r="AA20" s="32">
        <v>424952000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3035520382</v>
      </c>
      <c r="D22" s="37">
        <f>SUM(D5:D21)</f>
        <v>0</v>
      </c>
      <c r="E22" s="38">
        <f t="shared" si="0"/>
        <v>3634554000</v>
      </c>
      <c r="F22" s="39">
        <f t="shared" si="0"/>
        <v>3634554000</v>
      </c>
      <c r="G22" s="39">
        <f t="shared" si="0"/>
        <v>220454993</v>
      </c>
      <c r="H22" s="39">
        <f t="shared" si="0"/>
        <v>321648959</v>
      </c>
      <c r="I22" s="39">
        <f t="shared" si="0"/>
        <v>249133084</v>
      </c>
      <c r="J22" s="39">
        <f t="shared" si="0"/>
        <v>791237036</v>
      </c>
      <c r="K22" s="39">
        <f t="shared" si="0"/>
        <v>235084737</v>
      </c>
      <c r="L22" s="39">
        <f t="shared" si="0"/>
        <v>228933835</v>
      </c>
      <c r="M22" s="39">
        <f t="shared" si="0"/>
        <v>285634919</v>
      </c>
      <c r="N22" s="39">
        <f t="shared" si="0"/>
        <v>749653491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1540890527</v>
      </c>
      <c r="X22" s="39">
        <f t="shared" si="0"/>
        <v>1981087000</v>
      </c>
      <c r="Y22" s="39">
        <f t="shared" si="0"/>
        <v>-440196473</v>
      </c>
      <c r="Z22" s="40">
        <f>+IF(X22&lt;&gt;0,+(Y22/X22)*100,0)</f>
        <v>-22.219946574784448</v>
      </c>
      <c r="AA22" s="37">
        <f>SUM(AA5:AA21)</f>
        <v>3634554000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796641456</v>
      </c>
      <c r="D25" s="6">
        <v>0</v>
      </c>
      <c r="E25" s="7">
        <v>817423000</v>
      </c>
      <c r="F25" s="8">
        <v>817423000</v>
      </c>
      <c r="G25" s="8">
        <v>58263527</v>
      </c>
      <c r="H25" s="8">
        <v>58425100</v>
      </c>
      <c r="I25" s="8">
        <v>58891068</v>
      </c>
      <c r="J25" s="8">
        <v>175579695</v>
      </c>
      <c r="K25" s="8">
        <v>74717907</v>
      </c>
      <c r="L25" s="8">
        <v>62976361</v>
      </c>
      <c r="M25" s="8">
        <v>60743705</v>
      </c>
      <c r="N25" s="8">
        <v>198437973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374017668</v>
      </c>
      <c r="X25" s="8">
        <v>405991000</v>
      </c>
      <c r="Y25" s="8">
        <v>-31973332</v>
      </c>
      <c r="Z25" s="2">
        <v>-7.88</v>
      </c>
      <c r="AA25" s="6">
        <v>817423000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40518000</v>
      </c>
      <c r="F26" s="8">
        <v>40518000</v>
      </c>
      <c r="G26" s="8">
        <v>3052953</v>
      </c>
      <c r="H26" s="8">
        <v>3053738</v>
      </c>
      <c r="I26" s="8">
        <v>3073759</v>
      </c>
      <c r="J26" s="8">
        <v>9180450</v>
      </c>
      <c r="K26" s="8">
        <v>3053720</v>
      </c>
      <c r="L26" s="8">
        <v>3151974</v>
      </c>
      <c r="M26" s="8">
        <v>3053009</v>
      </c>
      <c r="N26" s="8">
        <v>9258703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18439153</v>
      </c>
      <c r="X26" s="8">
        <v>20127000</v>
      </c>
      <c r="Y26" s="8">
        <v>-1687847</v>
      </c>
      <c r="Z26" s="2">
        <v>-8.39</v>
      </c>
      <c r="AA26" s="6">
        <v>40518000</v>
      </c>
    </row>
    <row r="27" spans="1:27" ht="12.75">
      <c r="A27" s="29" t="s">
        <v>53</v>
      </c>
      <c r="B27" s="28"/>
      <c r="C27" s="6">
        <v>151266404</v>
      </c>
      <c r="D27" s="6">
        <v>0</v>
      </c>
      <c r="E27" s="7">
        <v>235000000</v>
      </c>
      <c r="F27" s="8">
        <v>235000000</v>
      </c>
      <c r="G27" s="8">
        <v>19583333</v>
      </c>
      <c r="H27" s="8">
        <v>19583333</v>
      </c>
      <c r="I27" s="8">
        <v>19583333</v>
      </c>
      <c r="J27" s="8">
        <v>58749999</v>
      </c>
      <c r="K27" s="8">
        <v>19583333</v>
      </c>
      <c r="L27" s="8">
        <v>19583333</v>
      </c>
      <c r="M27" s="8">
        <v>19583333</v>
      </c>
      <c r="N27" s="8">
        <v>58749999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117499998</v>
      </c>
      <c r="X27" s="8">
        <v>116720000</v>
      </c>
      <c r="Y27" s="8">
        <v>779998</v>
      </c>
      <c r="Z27" s="2">
        <v>0.67</v>
      </c>
      <c r="AA27" s="6">
        <v>235000000</v>
      </c>
    </row>
    <row r="28" spans="1:27" ht="12.75">
      <c r="A28" s="29" t="s">
        <v>54</v>
      </c>
      <c r="B28" s="28"/>
      <c r="C28" s="6">
        <v>885858303</v>
      </c>
      <c r="D28" s="6">
        <v>0</v>
      </c>
      <c r="E28" s="7">
        <v>190000000</v>
      </c>
      <c r="F28" s="8">
        <v>190000000</v>
      </c>
      <c r="G28" s="8">
        <v>15833333</v>
      </c>
      <c r="H28" s="8">
        <v>15833333</v>
      </c>
      <c r="I28" s="8">
        <v>15833333</v>
      </c>
      <c r="J28" s="8">
        <v>47499999</v>
      </c>
      <c r="K28" s="8">
        <v>15833333</v>
      </c>
      <c r="L28" s="8">
        <v>15833333</v>
      </c>
      <c r="M28" s="8">
        <v>15833333</v>
      </c>
      <c r="N28" s="8">
        <v>47499999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94999998</v>
      </c>
      <c r="X28" s="8">
        <v>94369000</v>
      </c>
      <c r="Y28" s="8">
        <v>630998</v>
      </c>
      <c r="Z28" s="2">
        <v>0.67</v>
      </c>
      <c r="AA28" s="6">
        <v>190000000</v>
      </c>
    </row>
    <row r="29" spans="1:27" ht="12.75">
      <c r="A29" s="29" t="s">
        <v>55</v>
      </c>
      <c r="B29" s="28"/>
      <c r="C29" s="6">
        <v>63644729</v>
      </c>
      <c r="D29" s="6">
        <v>0</v>
      </c>
      <c r="E29" s="7">
        <v>107500000</v>
      </c>
      <c r="F29" s="8">
        <v>107500000</v>
      </c>
      <c r="G29" s="8">
        <v>2146780</v>
      </c>
      <c r="H29" s="8">
        <v>0</v>
      </c>
      <c r="I29" s="8">
        <v>0</v>
      </c>
      <c r="J29" s="8">
        <v>2146780</v>
      </c>
      <c r="K29" s="8">
        <v>0</v>
      </c>
      <c r="L29" s="8">
        <v>0</v>
      </c>
      <c r="M29" s="8">
        <v>6036970</v>
      </c>
      <c r="N29" s="8">
        <v>6036970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8183750</v>
      </c>
      <c r="X29" s="8">
        <v>34770000</v>
      </c>
      <c r="Y29" s="8">
        <v>-26586250</v>
      </c>
      <c r="Z29" s="2">
        <v>-76.46</v>
      </c>
      <c r="AA29" s="6">
        <v>107500000</v>
      </c>
    </row>
    <row r="30" spans="1:27" ht="12.75">
      <c r="A30" s="29" t="s">
        <v>56</v>
      </c>
      <c r="B30" s="28"/>
      <c r="C30" s="6">
        <v>802365370</v>
      </c>
      <c r="D30" s="6">
        <v>0</v>
      </c>
      <c r="E30" s="7">
        <v>905497000</v>
      </c>
      <c r="F30" s="8">
        <v>905497000</v>
      </c>
      <c r="G30" s="8">
        <v>74756416</v>
      </c>
      <c r="H30" s="8">
        <v>91638548</v>
      </c>
      <c r="I30" s="8">
        <v>67688448</v>
      </c>
      <c r="J30" s="8">
        <v>234083412</v>
      </c>
      <c r="K30" s="8">
        <v>63479989</v>
      </c>
      <c r="L30" s="8">
        <v>63984433</v>
      </c>
      <c r="M30" s="8">
        <v>71819989</v>
      </c>
      <c r="N30" s="8">
        <v>199284411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433367823</v>
      </c>
      <c r="X30" s="8">
        <v>449734000</v>
      </c>
      <c r="Y30" s="8">
        <v>-16366177</v>
      </c>
      <c r="Z30" s="2">
        <v>-3.64</v>
      </c>
      <c r="AA30" s="6">
        <v>905497000</v>
      </c>
    </row>
    <row r="31" spans="1:27" ht="12.75">
      <c r="A31" s="29" t="s">
        <v>57</v>
      </c>
      <c r="B31" s="28"/>
      <c r="C31" s="6">
        <v>93472143</v>
      </c>
      <c r="D31" s="6">
        <v>0</v>
      </c>
      <c r="E31" s="7">
        <v>37666000</v>
      </c>
      <c r="F31" s="8">
        <v>37666000</v>
      </c>
      <c r="G31" s="8">
        <v>0</v>
      </c>
      <c r="H31" s="8">
        <v>12430523</v>
      </c>
      <c r="I31" s="8">
        <v>2674327</v>
      </c>
      <c r="J31" s="8">
        <v>15104850</v>
      </c>
      <c r="K31" s="8">
        <v>5526579</v>
      </c>
      <c r="L31" s="8">
        <v>2551062</v>
      </c>
      <c r="M31" s="8">
        <v>2400603</v>
      </c>
      <c r="N31" s="8">
        <v>10478244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25583094</v>
      </c>
      <c r="X31" s="8">
        <v>18710000</v>
      </c>
      <c r="Y31" s="8">
        <v>6873094</v>
      </c>
      <c r="Z31" s="2">
        <v>36.73</v>
      </c>
      <c r="AA31" s="6">
        <v>37666000</v>
      </c>
    </row>
    <row r="32" spans="1:27" ht="12.75">
      <c r="A32" s="29" t="s">
        <v>58</v>
      </c>
      <c r="B32" s="28"/>
      <c r="C32" s="6">
        <v>749885548</v>
      </c>
      <c r="D32" s="6">
        <v>0</v>
      </c>
      <c r="E32" s="7">
        <v>796325000</v>
      </c>
      <c r="F32" s="8">
        <v>796325000</v>
      </c>
      <c r="G32" s="8">
        <v>11804397</v>
      </c>
      <c r="H32" s="8">
        <v>67452987</v>
      </c>
      <c r="I32" s="8">
        <v>81693056</v>
      </c>
      <c r="J32" s="8">
        <v>160950440</v>
      </c>
      <c r="K32" s="8">
        <v>118114996</v>
      </c>
      <c r="L32" s="8">
        <v>68230551</v>
      </c>
      <c r="M32" s="8">
        <v>103468630</v>
      </c>
      <c r="N32" s="8">
        <v>289814177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450764617</v>
      </c>
      <c r="X32" s="8">
        <v>395513000</v>
      </c>
      <c r="Y32" s="8">
        <v>55251617</v>
      </c>
      <c r="Z32" s="2">
        <v>13.97</v>
      </c>
      <c r="AA32" s="6">
        <v>796325000</v>
      </c>
    </row>
    <row r="33" spans="1:27" ht="12.75">
      <c r="A33" s="29" t="s">
        <v>59</v>
      </c>
      <c r="B33" s="28"/>
      <c r="C33" s="6">
        <v>9479750</v>
      </c>
      <c r="D33" s="6">
        <v>0</v>
      </c>
      <c r="E33" s="7">
        <v>11500000</v>
      </c>
      <c r="F33" s="8">
        <v>11500000</v>
      </c>
      <c r="G33" s="8">
        <v>0</v>
      </c>
      <c r="H33" s="8">
        <v>1070000</v>
      </c>
      <c r="I33" s="8">
        <v>1030000</v>
      </c>
      <c r="J33" s="8">
        <v>2100000</v>
      </c>
      <c r="K33" s="8">
        <v>40000</v>
      </c>
      <c r="L33" s="8">
        <v>1030000</v>
      </c>
      <c r="M33" s="8">
        <v>990000</v>
      </c>
      <c r="N33" s="8">
        <v>2060000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4160000</v>
      </c>
      <c r="X33" s="8">
        <v>5715000</v>
      </c>
      <c r="Y33" s="8">
        <v>-1555000</v>
      </c>
      <c r="Z33" s="2">
        <v>-27.21</v>
      </c>
      <c r="AA33" s="6">
        <v>11500000</v>
      </c>
    </row>
    <row r="34" spans="1:27" ht="12.75">
      <c r="A34" s="29" t="s">
        <v>60</v>
      </c>
      <c r="B34" s="28"/>
      <c r="C34" s="6">
        <v>307106455</v>
      </c>
      <c r="D34" s="6">
        <v>0</v>
      </c>
      <c r="E34" s="7">
        <v>207260000</v>
      </c>
      <c r="F34" s="8">
        <v>207260000</v>
      </c>
      <c r="G34" s="8">
        <v>4760565</v>
      </c>
      <c r="H34" s="8">
        <v>30422266</v>
      </c>
      <c r="I34" s="8">
        <v>12726408</v>
      </c>
      <c r="J34" s="8">
        <v>47909239</v>
      </c>
      <c r="K34" s="8">
        <v>12313062</v>
      </c>
      <c r="L34" s="8">
        <v>16636990</v>
      </c>
      <c r="M34" s="8">
        <v>8308427</v>
      </c>
      <c r="N34" s="8">
        <v>37258479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85167718</v>
      </c>
      <c r="X34" s="8">
        <v>102942000</v>
      </c>
      <c r="Y34" s="8">
        <v>-17774282</v>
      </c>
      <c r="Z34" s="2">
        <v>-17.27</v>
      </c>
      <c r="AA34" s="6">
        <v>207260000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3859720158</v>
      </c>
      <c r="D36" s="37">
        <f>SUM(D25:D35)</f>
        <v>0</v>
      </c>
      <c r="E36" s="38">
        <f t="shared" si="1"/>
        <v>3348689000</v>
      </c>
      <c r="F36" s="39">
        <f t="shared" si="1"/>
        <v>3348689000</v>
      </c>
      <c r="G36" s="39">
        <f t="shared" si="1"/>
        <v>190201304</v>
      </c>
      <c r="H36" s="39">
        <f t="shared" si="1"/>
        <v>299909828</v>
      </c>
      <c r="I36" s="39">
        <f t="shared" si="1"/>
        <v>263193732</v>
      </c>
      <c r="J36" s="39">
        <f t="shared" si="1"/>
        <v>753304864</v>
      </c>
      <c r="K36" s="39">
        <f t="shared" si="1"/>
        <v>312662919</v>
      </c>
      <c r="L36" s="39">
        <f t="shared" si="1"/>
        <v>253978037</v>
      </c>
      <c r="M36" s="39">
        <f t="shared" si="1"/>
        <v>292237999</v>
      </c>
      <c r="N36" s="39">
        <f t="shared" si="1"/>
        <v>858878955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1612183819</v>
      </c>
      <c r="X36" s="39">
        <f t="shared" si="1"/>
        <v>1644591000</v>
      </c>
      <c r="Y36" s="39">
        <f t="shared" si="1"/>
        <v>-32407181</v>
      </c>
      <c r="Z36" s="40">
        <f>+IF(X36&lt;&gt;0,+(Y36/X36)*100,0)</f>
        <v>-1.970531335754604</v>
      </c>
      <c r="AA36" s="37">
        <f>SUM(AA25:AA35)</f>
        <v>3348689000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-824199776</v>
      </c>
      <c r="D38" s="50">
        <f>+D22-D36</f>
        <v>0</v>
      </c>
      <c r="E38" s="51">
        <f t="shared" si="2"/>
        <v>285865000</v>
      </c>
      <c r="F38" s="52">
        <f t="shared" si="2"/>
        <v>285865000</v>
      </c>
      <c r="G38" s="52">
        <f t="shared" si="2"/>
        <v>30253689</v>
      </c>
      <c r="H38" s="52">
        <f t="shared" si="2"/>
        <v>21739131</v>
      </c>
      <c r="I38" s="52">
        <f t="shared" si="2"/>
        <v>-14060648</v>
      </c>
      <c r="J38" s="52">
        <f t="shared" si="2"/>
        <v>37932172</v>
      </c>
      <c r="K38" s="52">
        <f t="shared" si="2"/>
        <v>-77578182</v>
      </c>
      <c r="L38" s="52">
        <f t="shared" si="2"/>
        <v>-25044202</v>
      </c>
      <c r="M38" s="52">
        <f t="shared" si="2"/>
        <v>-6603080</v>
      </c>
      <c r="N38" s="52">
        <f t="shared" si="2"/>
        <v>-109225464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-71293292</v>
      </c>
      <c r="X38" s="52">
        <f>IF(F22=F36,0,X22-X36)</f>
        <v>336496000</v>
      </c>
      <c r="Y38" s="52">
        <f t="shared" si="2"/>
        <v>-407789292</v>
      </c>
      <c r="Z38" s="53">
        <f>+IF(X38&lt;&gt;0,+(Y38/X38)*100,0)</f>
        <v>-121.18696566972564</v>
      </c>
      <c r="AA38" s="50">
        <f>+AA22-AA36</f>
        <v>285865000</v>
      </c>
    </row>
    <row r="39" spans="1:27" ht="12.75">
      <c r="A39" s="27" t="s">
        <v>64</v>
      </c>
      <c r="B39" s="33"/>
      <c r="C39" s="6">
        <v>546274637</v>
      </c>
      <c r="D39" s="6">
        <v>0</v>
      </c>
      <c r="E39" s="7">
        <v>798465000</v>
      </c>
      <c r="F39" s="8">
        <v>798465000</v>
      </c>
      <c r="G39" s="8">
        <v>0</v>
      </c>
      <c r="H39" s="8">
        <v>103824747</v>
      </c>
      <c r="I39" s="8">
        <v>63262876</v>
      </c>
      <c r="J39" s="8">
        <v>167087623</v>
      </c>
      <c r="K39" s="8">
        <v>81938591</v>
      </c>
      <c r="L39" s="8">
        <v>120057638</v>
      </c>
      <c r="M39" s="8">
        <v>114865037</v>
      </c>
      <c r="N39" s="8">
        <v>316861266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483948889</v>
      </c>
      <c r="X39" s="8">
        <v>435213000</v>
      </c>
      <c r="Y39" s="8">
        <v>48735889</v>
      </c>
      <c r="Z39" s="2">
        <v>11.2</v>
      </c>
      <c r="AA39" s="6">
        <v>798465000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7851000</v>
      </c>
      <c r="Y40" s="30">
        <v>-7851000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14400000</v>
      </c>
      <c r="F41" s="8">
        <v>14400000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14400000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-277925139</v>
      </c>
      <c r="D42" s="59">
        <f>SUM(D38:D41)</f>
        <v>0</v>
      </c>
      <c r="E42" s="60">
        <f t="shared" si="3"/>
        <v>1098730000</v>
      </c>
      <c r="F42" s="61">
        <f t="shared" si="3"/>
        <v>1098730000</v>
      </c>
      <c r="G42" s="61">
        <f t="shared" si="3"/>
        <v>30253689</v>
      </c>
      <c r="H42" s="61">
        <f t="shared" si="3"/>
        <v>125563878</v>
      </c>
      <c r="I42" s="61">
        <f t="shared" si="3"/>
        <v>49202228</v>
      </c>
      <c r="J42" s="61">
        <f t="shared" si="3"/>
        <v>205019795</v>
      </c>
      <c r="K42" s="61">
        <f t="shared" si="3"/>
        <v>4360409</v>
      </c>
      <c r="L42" s="61">
        <f t="shared" si="3"/>
        <v>95013436</v>
      </c>
      <c r="M42" s="61">
        <f t="shared" si="3"/>
        <v>108261957</v>
      </c>
      <c r="N42" s="61">
        <f t="shared" si="3"/>
        <v>207635802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412655597</v>
      </c>
      <c r="X42" s="61">
        <f t="shared" si="3"/>
        <v>779560000</v>
      </c>
      <c r="Y42" s="61">
        <f t="shared" si="3"/>
        <v>-366904403</v>
      </c>
      <c r="Z42" s="62">
        <f>+IF(X42&lt;&gt;0,+(Y42/X42)*100,0)</f>
        <v>-47.065575837652005</v>
      </c>
      <c r="AA42" s="59">
        <f>SUM(AA38:AA41)</f>
        <v>1098730000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-277925139</v>
      </c>
      <c r="D44" s="67">
        <f>+D42-D43</f>
        <v>0</v>
      </c>
      <c r="E44" s="68">
        <f t="shared" si="4"/>
        <v>1098730000</v>
      </c>
      <c r="F44" s="69">
        <f t="shared" si="4"/>
        <v>1098730000</v>
      </c>
      <c r="G44" s="69">
        <f t="shared" si="4"/>
        <v>30253689</v>
      </c>
      <c r="H44" s="69">
        <f t="shared" si="4"/>
        <v>125563878</v>
      </c>
      <c r="I44" s="69">
        <f t="shared" si="4"/>
        <v>49202228</v>
      </c>
      <c r="J44" s="69">
        <f t="shared" si="4"/>
        <v>205019795</v>
      </c>
      <c r="K44" s="69">
        <f t="shared" si="4"/>
        <v>4360409</v>
      </c>
      <c r="L44" s="69">
        <f t="shared" si="4"/>
        <v>95013436</v>
      </c>
      <c r="M44" s="69">
        <f t="shared" si="4"/>
        <v>108261957</v>
      </c>
      <c r="N44" s="69">
        <f t="shared" si="4"/>
        <v>207635802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412655597</v>
      </c>
      <c r="X44" s="69">
        <f t="shared" si="4"/>
        <v>779560000</v>
      </c>
      <c r="Y44" s="69">
        <f t="shared" si="4"/>
        <v>-366904403</v>
      </c>
      <c r="Z44" s="70">
        <f>+IF(X44&lt;&gt;0,+(Y44/X44)*100,0)</f>
        <v>-47.065575837652005</v>
      </c>
      <c r="AA44" s="67">
        <f>+AA42-AA43</f>
        <v>1098730000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-277925139</v>
      </c>
      <c r="D46" s="59">
        <f>SUM(D44:D45)</f>
        <v>0</v>
      </c>
      <c r="E46" s="60">
        <f t="shared" si="5"/>
        <v>1098730000</v>
      </c>
      <c r="F46" s="61">
        <f t="shared" si="5"/>
        <v>1098730000</v>
      </c>
      <c r="G46" s="61">
        <f t="shared" si="5"/>
        <v>30253689</v>
      </c>
      <c r="H46" s="61">
        <f t="shared" si="5"/>
        <v>125563878</v>
      </c>
      <c r="I46" s="61">
        <f t="shared" si="5"/>
        <v>49202228</v>
      </c>
      <c r="J46" s="61">
        <f t="shared" si="5"/>
        <v>205019795</v>
      </c>
      <c r="K46" s="61">
        <f t="shared" si="5"/>
        <v>4360409</v>
      </c>
      <c r="L46" s="61">
        <f t="shared" si="5"/>
        <v>95013436</v>
      </c>
      <c r="M46" s="61">
        <f t="shared" si="5"/>
        <v>108261957</v>
      </c>
      <c r="N46" s="61">
        <f t="shared" si="5"/>
        <v>207635802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412655597</v>
      </c>
      <c r="X46" s="61">
        <f t="shared" si="5"/>
        <v>779560000</v>
      </c>
      <c r="Y46" s="61">
        <f t="shared" si="5"/>
        <v>-366904403</v>
      </c>
      <c r="Z46" s="62">
        <f>+IF(X46&lt;&gt;0,+(Y46/X46)*100,0)</f>
        <v>-47.065575837652005</v>
      </c>
      <c r="AA46" s="59">
        <f>SUM(AA44:AA45)</f>
        <v>1098730000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-277925139</v>
      </c>
      <c r="D48" s="75">
        <f>SUM(D46:D47)</f>
        <v>0</v>
      </c>
      <c r="E48" s="76">
        <f t="shared" si="6"/>
        <v>1098730000</v>
      </c>
      <c r="F48" s="77">
        <f t="shared" si="6"/>
        <v>1098730000</v>
      </c>
      <c r="G48" s="77">
        <f t="shared" si="6"/>
        <v>30253689</v>
      </c>
      <c r="H48" s="78">
        <f t="shared" si="6"/>
        <v>125563878</v>
      </c>
      <c r="I48" s="78">
        <f t="shared" si="6"/>
        <v>49202228</v>
      </c>
      <c r="J48" s="78">
        <f t="shared" si="6"/>
        <v>205019795</v>
      </c>
      <c r="K48" s="78">
        <f t="shared" si="6"/>
        <v>4360409</v>
      </c>
      <c r="L48" s="78">
        <f t="shared" si="6"/>
        <v>95013436</v>
      </c>
      <c r="M48" s="77">
        <f t="shared" si="6"/>
        <v>108261957</v>
      </c>
      <c r="N48" s="77">
        <f t="shared" si="6"/>
        <v>207635802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412655597</v>
      </c>
      <c r="X48" s="78">
        <f t="shared" si="6"/>
        <v>779560000</v>
      </c>
      <c r="Y48" s="78">
        <f t="shared" si="6"/>
        <v>-366904403</v>
      </c>
      <c r="Z48" s="79">
        <f>+IF(X48&lt;&gt;0,+(Y48/X48)*100,0)</f>
        <v>-47.065575837652005</v>
      </c>
      <c r="AA48" s="80">
        <f>SUM(AA46:AA47)</f>
        <v>1098730000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24415210</v>
      </c>
      <c r="D5" s="6">
        <v>0</v>
      </c>
      <c r="E5" s="7">
        <v>25864008</v>
      </c>
      <c r="F5" s="8">
        <v>25864008</v>
      </c>
      <c r="G5" s="8">
        <v>2240591</v>
      </c>
      <c r="H5" s="8">
        <v>2240528</v>
      </c>
      <c r="I5" s="8">
        <v>2241316</v>
      </c>
      <c r="J5" s="8">
        <v>6722435</v>
      </c>
      <c r="K5" s="8">
        <v>2241381</v>
      </c>
      <c r="L5" s="8">
        <v>0</v>
      </c>
      <c r="M5" s="8">
        <v>0</v>
      </c>
      <c r="N5" s="8">
        <v>2241381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8963816</v>
      </c>
      <c r="X5" s="8">
        <v>11380165</v>
      </c>
      <c r="Y5" s="8">
        <v>-2416349</v>
      </c>
      <c r="Z5" s="2">
        <v>-21.23</v>
      </c>
      <c r="AA5" s="6">
        <v>25864008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6735287</v>
      </c>
      <c r="D10" s="6">
        <v>0</v>
      </c>
      <c r="E10" s="7">
        <v>7628612</v>
      </c>
      <c r="F10" s="30">
        <v>7628612</v>
      </c>
      <c r="G10" s="30">
        <v>486341</v>
      </c>
      <c r="H10" s="30">
        <v>486704</v>
      </c>
      <c r="I10" s="30">
        <v>486295</v>
      </c>
      <c r="J10" s="30">
        <v>1459340</v>
      </c>
      <c r="K10" s="30">
        <v>486448</v>
      </c>
      <c r="L10" s="30">
        <v>0</v>
      </c>
      <c r="M10" s="30">
        <v>0</v>
      </c>
      <c r="N10" s="30">
        <v>486448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1945788</v>
      </c>
      <c r="X10" s="30">
        <v>3356590</v>
      </c>
      <c r="Y10" s="30">
        <v>-1410802</v>
      </c>
      <c r="Z10" s="31">
        <v>-42.03</v>
      </c>
      <c r="AA10" s="32">
        <v>7628612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516211</v>
      </c>
      <c r="D12" s="6">
        <v>0</v>
      </c>
      <c r="E12" s="7">
        <v>1092274</v>
      </c>
      <c r="F12" s="8">
        <v>1092274</v>
      </c>
      <c r="G12" s="8">
        <v>21660</v>
      </c>
      <c r="H12" s="8">
        <v>69092</v>
      </c>
      <c r="I12" s="8">
        <v>44919</v>
      </c>
      <c r="J12" s="8">
        <v>135671</v>
      </c>
      <c r="K12" s="8">
        <v>53440</v>
      </c>
      <c r="L12" s="8">
        <v>0</v>
      </c>
      <c r="M12" s="8">
        <v>0</v>
      </c>
      <c r="N12" s="8">
        <v>53440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189111</v>
      </c>
      <c r="X12" s="8">
        <v>480601</v>
      </c>
      <c r="Y12" s="8">
        <v>-291490</v>
      </c>
      <c r="Z12" s="2">
        <v>-60.65</v>
      </c>
      <c r="AA12" s="6">
        <v>1092274</v>
      </c>
    </row>
    <row r="13" spans="1:27" ht="12.75">
      <c r="A13" s="27" t="s">
        <v>40</v>
      </c>
      <c r="B13" s="33"/>
      <c r="C13" s="6">
        <v>6932151</v>
      </c>
      <c r="D13" s="6">
        <v>0</v>
      </c>
      <c r="E13" s="7">
        <v>14761048</v>
      </c>
      <c r="F13" s="8">
        <v>14761048</v>
      </c>
      <c r="G13" s="8">
        <v>259328</v>
      </c>
      <c r="H13" s="8">
        <v>588039</v>
      </c>
      <c r="I13" s="8">
        <v>523564</v>
      </c>
      <c r="J13" s="8">
        <v>1370931</v>
      </c>
      <c r="K13" s="8">
        <v>393137</v>
      </c>
      <c r="L13" s="8">
        <v>0</v>
      </c>
      <c r="M13" s="8">
        <v>0</v>
      </c>
      <c r="N13" s="8">
        <v>393137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1764068</v>
      </c>
      <c r="X13" s="8">
        <v>6494861</v>
      </c>
      <c r="Y13" s="8">
        <v>-4730793</v>
      </c>
      <c r="Z13" s="2">
        <v>-72.84</v>
      </c>
      <c r="AA13" s="6">
        <v>14761048</v>
      </c>
    </row>
    <row r="14" spans="1:27" ht="12.75">
      <c r="A14" s="27" t="s">
        <v>41</v>
      </c>
      <c r="B14" s="33"/>
      <c r="C14" s="6">
        <v>5135173</v>
      </c>
      <c r="D14" s="6">
        <v>0</v>
      </c>
      <c r="E14" s="7">
        <v>4687131</v>
      </c>
      <c r="F14" s="8">
        <v>4687131</v>
      </c>
      <c r="G14" s="8">
        <v>-2381</v>
      </c>
      <c r="H14" s="8">
        <v>-7</v>
      </c>
      <c r="I14" s="8">
        <v>2631784</v>
      </c>
      <c r="J14" s="8">
        <v>2629396</v>
      </c>
      <c r="K14" s="8">
        <v>2681762</v>
      </c>
      <c r="L14" s="8">
        <v>0</v>
      </c>
      <c r="M14" s="8">
        <v>0</v>
      </c>
      <c r="N14" s="8">
        <v>2681762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5311158</v>
      </c>
      <c r="X14" s="8">
        <v>2062338</v>
      </c>
      <c r="Y14" s="8">
        <v>3248820</v>
      </c>
      <c r="Z14" s="2">
        <v>157.53</v>
      </c>
      <c r="AA14" s="6">
        <v>4687131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940665</v>
      </c>
      <c r="D16" s="6">
        <v>0</v>
      </c>
      <c r="E16" s="7">
        <v>1444697</v>
      </c>
      <c r="F16" s="8">
        <v>1444697</v>
      </c>
      <c r="G16" s="8">
        <v>-1400</v>
      </c>
      <c r="H16" s="8">
        <v>12000</v>
      </c>
      <c r="I16" s="8">
        <v>4022</v>
      </c>
      <c r="J16" s="8">
        <v>14622</v>
      </c>
      <c r="K16" s="8">
        <v>3231</v>
      </c>
      <c r="L16" s="8">
        <v>0</v>
      </c>
      <c r="M16" s="8">
        <v>0</v>
      </c>
      <c r="N16" s="8">
        <v>3231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17853</v>
      </c>
      <c r="X16" s="8">
        <v>635667</v>
      </c>
      <c r="Y16" s="8">
        <v>-617814</v>
      </c>
      <c r="Z16" s="2">
        <v>-97.19</v>
      </c>
      <c r="AA16" s="6">
        <v>1444697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29171777</v>
      </c>
      <c r="D18" s="6">
        <v>0</v>
      </c>
      <c r="E18" s="7">
        <v>10232787</v>
      </c>
      <c r="F18" s="8">
        <v>10232787</v>
      </c>
      <c r="G18" s="8">
        <v>5935399</v>
      </c>
      <c r="H18" s="8">
        <v>6912725</v>
      </c>
      <c r="I18" s="8">
        <v>5848429</v>
      </c>
      <c r="J18" s="8">
        <v>18696553</v>
      </c>
      <c r="K18" s="8">
        <v>5397039</v>
      </c>
      <c r="L18" s="8">
        <v>0</v>
      </c>
      <c r="M18" s="8">
        <v>0</v>
      </c>
      <c r="N18" s="8">
        <v>5397039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24093592</v>
      </c>
      <c r="X18" s="8">
        <v>4502426</v>
      </c>
      <c r="Y18" s="8">
        <v>19591166</v>
      </c>
      <c r="Z18" s="2">
        <v>435.12</v>
      </c>
      <c r="AA18" s="6">
        <v>10232787</v>
      </c>
    </row>
    <row r="19" spans="1:27" ht="12.75">
      <c r="A19" s="27" t="s">
        <v>46</v>
      </c>
      <c r="B19" s="33"/>
      <c r="C19" s="6">
        <v>217592924</v>
      </c>
      <c r="D19" s="6">
        <v>0</v>
      </c>
      <c r="E19" s="7">
        <v>237598926</v>
      </c>
      <c r="F19" s="8">
        <v>237598926</v>
      </c>
      <c r="G19" s="8">
        <v>92925255</v>
      </c>
      <c r="H19" s="8">
        <v>28609</v>
      </c>
      <c r="I19" s="8">
        <v>1347438</v>
      </c>
      <c r="J19" s="8">
        <v>94301302</v>
      </c>
      <c r="K19" s="8">
        <v>761835</v>
      </c>
      <c r="L19" s="8">
        <v>0</v>
      </c>
      <c r="M19" s="8">
        <v>0</v>
      </c>
      <c r="N19" s="8">
        <v>761835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95063137</v>
      </c>
      <c r="X19" s="8">
        <v>104543527</v>
      </c>
      <c r="Y19" s="8">
        <v>-9480390</v>
      </c>
      <c r="Z19" s="2">
        <v>-9.07</v>
      </c>
      <c r="AA19" s="6">
        <v>237598926</v>
      </c>
    </row>
    <row r="20" spans="1:27" ht="12.75">
      <c r="A20" s="27" t="s">
        <v>47</v>
      </c>
      <c r="B20" s="33"/>
      <c r="C20" s="6">
        <v>406371041</v>
      </c>
      <c r="D20" s="6">
        <v>0</v>
      </c>
      <c r="E20" s="7">
        <v>222316423</v>
      </c>
      <c r="F20" s="30">
        <v>222316423</v>
      </c>
      <c r="G20" s="30">
        <v>-15595</v>
      </c>
      <c r="H20" s="30">
        <v>321501</v>
      </c>
      <c r="I20" s="30">
        <v>64154</v>
      </c>
      <c r="J20" s="30">
        <v>370060</v>
      </c>
      <c r="K20" s="30">
        <v>272570</v>
      </c>
      <c r="L20" s="30">
        <v>0</v>
      </c>
      <c r="M20" s="30">
        <v>0</v>
      </c>
      <c r="N20" s="30">
        <v>272570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642630</v>
      </c>
      <c r="X20" s="30">
        <v>97819226</v>
      </c>
      <c r="Y20" s="30">
        <v>-97176596</v>
      </c>
      <c r="Z20" s="31">
        <v>-99.34</v>
      </c>
      <c r="AA20" s="32">
        <v>222316423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697810439</v>
      </c>
      <c r="D22" s="37">
        <f>SUM(D5:D21)</f>
        <v>0</v>
      </c>
      <c r="E22" s="38">
        <f t="shared" si="0"/>
        <v>525625906</v>
      </c>
      <c r="F22" s="39">
        <f t="shared" si="0"/>
        <v>525625906</v>
      </c>
      <c r="G22" s="39">
        <f t="shared" si="0"/>
        <v>101849198</v>
      </c>
      <c r="H22" s="39">
        <f t="shared" si="0"/>
        <v>10659191</v>
      </c>
      <c r="I22" s="39">
        <f t="shared" si="0"/>
        <v>13191921</v>
      </c>
      <c r="J22" s="39">
        <f t="shared" si="0"/>
        <v>125700310</v>
      </c>
      <c r="K22" s="39">
        <f t="shared" si="0"/>
        <v>12290843</v>
      </c>
      <c r="L22" s="39">
        <f t="shared" si="0"/>
        <v>0</v>
      </c>
      <c r="M22" s="39">
        <f t="shared" si="0"/>
        <v>0</v>
      </c>
      <c r="N22" s="39">
        <f t="shared" si="0"/>
        <v>12290843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137991153</v>
      </c>
      <c r="X22" s="39">
        <f t="shared" si="0"/>
        <v>231275401</v>
      </c>
      <c r="Y22" s="39">
        <f t="shared" si="0"/>
        <v>-93284248</v>
      </c>
      <c r="Z22" s="40">
        <f>+IF(X22&lt;&gt;0,+(Y22/X22)*100,0)</f>
        <v>-40.334703819192605</v>
      </c>
      <c r="AA22" s="37">
        <f>SUM(AA5:AA21)</f>
        <v>525625906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88086792</v>
      </c>
      <c r="D25" s="6">
        <v>0</v>
      </c>
      <c r="E25" s="7">
        <v>106493768</v>
      </c>
      <c r="F25" s="8">
        <v>106493768</v>
      </c>
      <c r="G25" s="8">
        <v>6835366</v>
      </c>
      <c r="H25" s="8">
        <v>7307940</v>
      </c>
      <c r="I25" s="8">
        <v>8793002</v>
      </c>
      <c r="J25" s="8">
        <v>22936308</v>
      </c>
      <c r="K25" s="8">
        <v>8248537</v>
      </c>
      <c r="L25" s="8">
        <v>0</v>
      </c>
      <c r="M25" s="8">
        <v>0</v>
      </c>
      <c r="N25" s="8">
        <v>8248537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31184845</v>
      </c>
      <c r="X25" s="8">
        <v>46857257</v>
      </c>
      <c r="Y25" s="8">
        <v>-15672412</v>
      </c>
      <c r="Z25" s="2">
        <v>-33.45</v>
      </c>
      <c r="AA25" s="6">
        <v>106493768</v>
      </c>
    </row>
    <row r="26" spans="1:27" ht="12.75">
      <c r="A26" s="29" t="s">
        <v>52</v>
      </c>
      <c r="B26" s="28"/>
      <c r="C26" s="6">
        <v>20883393</v>
      </c>
      <c r="D26" s="6">
        <v>0</v>
      </c>
      <c r="E26" s="7">
        <v>27715031</v>
      </c>
      <c r="F26" s="8">
        <v>27715031</v>
      </c>
      <c r="G26" s="8">
        <v>1748085</v>
      </c>
      <c r="H26" s="8">
        <v>1748085</v>
      </c>
      <c r="I26" s="8">
        <v>1748085</v>
      </c>
      <c r="J26" s="8">
        <v>5244255</v>
      </c>
      <c r="K26" s="8">
        <v>1748085</v>
      </c>
      <c r="L26" s="8">
        <v>0</v>
      </c>
      <c r="M26" s="8">
        <v>0</v>
      </c>
      <c r="N26" s="8">
        <v>1748085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6992340</v>
      </c>
      <c r="X26" s="8">
        <v>12194613</v>
      </c>
      <c r="Y26" s="8">
        <v>-5202273</v>
      </c>
      <c r="Z26" s="2">
        <v>-42.66</v>
      </c>
      <c r="AA26" s="6">
        <v>27715031</v>
      </c>
    </row>
    <row r="27" spans="1:27" ht="12.75">
      <c r="A27" s="29" t="s">
        <v>53</v>
      </c>
      <c r="B27" s="28"/>
      <c r="C27" s="6">
        <v>192531267</v>
      </c>
      <c r="D27" s="6">
        <v>0</v>
      </c>
      <c r="E27" s="7">
        <v>29017857</v>
      </c>
      <c r="F27" s="8">
        <v>29017857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12767857</v>
      </c>
      <c r="Y27" s="8">
        <v>-12767857</v>
      </c>
      <c r="Z27" s="2">
        <v>-100</v>
      </c>
      <c r="AA27" s="6">
        <v>29017857</v>
      </c>
    </row>
    <row r="28" spans="1:27" ht="12.75">
      <c r="A28" s="29" t="s">
        <v>54</v>
      </c>
      <c r="B28" s="28"/>
      <c r="C28" s="6">
        <v>42383062</v>
      </c>
      <c r="D28" s="6">
        <v>0</v>
      </c>
      <c r="E28" s="7">
        <v>36000000</v>
      </c>
      <c r="F28" s="8">
        <v>36000000</v>
      </c>
      <c r="G28" s="8">
        <v>2739514</v>
      </c>
      <c r="H28" s="8">
        <v>2739972</v>
      </c>
      <c r="I28" s="8">
        <v>2741933</v>
      </c>
      <c r="J28" s="8">
        <v>8221419</v>
      </c>
      <c r="K28" s="8">
        <v>2741737</v>
      </c>
      <c r="L28" s="8">
        <v>0</v>
      </c>
      <c r="M28" s="8">
        <v>0</v>
      </c>
      <c r="N28" s="8">
        <v>2741737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10963156</v>
      </c>
      <c r="X28" s="8">
        <v>15840000</v>
      </c>
      <c r="Y28" s="8">
        <v>-4876844</v>
      </c>
      <c r="Z28" s="2">
        <v>-30.79</v>
      </c>
      <c r="AA28" s="6">
        <v>36000000</v>
      </c>
    </row>
    <row r="29" spans="1:27" ht="12.75">
      <c r="A29" s="29" t="s">
        <v>55</v>
      </c>
      <c r="B29" s="28"/>
      <c r="C29" s="6">
        <v>51823</v>
      </c>
      <c r="D29" s="6">
        <v>0</v>
      </c>
      <c r="E29" s="7">
        <v>150000</v>
      </c>
      <c r="F29" s="8">
        <v>150000</v>
      </c>
      <c r="G29" s="8">
        <v>0</v>
      </c>
      <c r="H29" s="8">
        <v>1935</v>
      </c>
      <c r="I29" s="8">
        <v>2724</v>
      </c>
      <c r="J29" s="8">
        <v>4659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4659</v>
      </c>
      <c r="X29" s="8">
        <v>66000</v>
      </c>
      <c r="Y29" s="8">
        <v>-61341</v>
      </c>
      <c r="Z29" s="2">
        <v>-92.94</v>
      </c>
      <c r="AA29" s="6">
        <v>150000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6470093</v>
      </c>
      <c r="D31" s="6">
        <v>0</v>
      </c>
      <c r="E31" s="7">
        <v>11069267</v>
      </c>
      <c r="F31" s="8">
        <v>11069267</v>
      </c>
      <c r="G31" s="8">
        <v>290743</v>
      </c>
      <c r="H31" s="8">
        <v>0</v>
      </c>
      <c r="I31" s="8">
        <v>599694</v>
      </c>
      <c r="J31" s="8">
        <v>890437</v>
      </c>
      <c r="K31" s="8">
        <v>1865557</v>
      </c>
      <c r="L31" s="8">
        <v>0</v>
      </c>
      <c r="M31" s="8">
        <v>0</v>
      </c>
      <c r="N31" s="8">
        <v>1865557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2755994</v>
      </c>
      <c r="X31" s="8">
        <v>4870477</v>
      </c>
      <c r="Y31" s="8">
        <v>-2114483</v>
      </c>
      <c r="Z31" s="2">
        <v>-43.41</v>
      </c>
      <c r="AA31" s="6">
        <v>11069267</v>
      </c>
    </row>
    <row r="32" spans="1:27" ht="12.75">
      <c r="A32" s="29" t="s">
        <v>58</v>
      </c>
      <c r="B32" s="28"/>
      <c r="C32" s="6">
        <v>18007831</v>
      </c>
      <c r="D32" s="6">
        <v>0</v>
      </c>
      <c r="E32" s="7">
        <v>95936663</v>
      </c>
      <c r="F32" s="8">
        <v>95936663</v>
      </c>
      <c r="G32" s="8">
        <v>4218709</v>
      </c>
      <c r="H32" s="8">
        <v>3772558</v>
      </c>
      <c r="I32" s="8">
        <v>7577233</v>
      </c>
      <c r="J32" s="8">
        <v>15568500</v>
      </c>
      <c r="K32" s="8">
        <v>4357459</v>
      </c>
      <c r="L32" s="8">
        <v>0</v>
      </c>
      <c r="M32" s="8">
        <v>0</v>
      </c>
      <c r="N32" s="8">
        <v>4357459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19925959</v>
      </c>
      <c r="X32" s="8">
        <v>41948132</v>
      </c>
      <c r="Y32" s="8">
        <v>-22022173</v>
      </c>
      <c r="Z32" s="2">
        <v>-52.5</v>
      </c>
      <c r="AA32" s="6">
        <v>95936663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83865083</v>
      </c>
      <c r="D34" s="6">
        <v>0</v>
      </c>
      <c r="E34" s="7">
        <v>62258472</v>
      </c>
      <c r="F34" s="8">
        <v>62258472</v>
      </c>
      <c r="G34" s="8">
        <v>2201028</v>
      </c>
      <c r="H34" s="8">
        <v>2496514</v>
      </c>
      <c r="I34" s="8">
        <v>4170343</v>
      </c>
      <c r="J34" s="8">
        <v>8867885</v>
      </c>
      <c r="K34" s="8">
        <v>5199059</v>
      </c>
      <c r="L34" s="8">
        <v>0</v>
      </c>
      <c r="M34" s="8">
        <v>0</v>
      </c>
      <c r="N34" s="8">
        <v>5199059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14066944</v>
      </c>
      <c r="X34" s="8">
        <v>27393727</v>
      </c>
      <c r="Y34" s="8">
        <v>-13326783</v>
      </c>
      <c r="Z34" s="2">
        <v>-48.65</v>
      </c>
      <c r="AA34" s="6">
        <v>62258472</v>
      </c>
    </row>
    <row r="35" spans="1:27" ht="12.75">
      <c r="A35" s="27" t="s">
        <v>61</v>
      </c>
      <c r="B35" s="33"/>
      <c r="C35" s="6">
        <v>64387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452343731</v>
      </c>
      <c r="D36" s="37">
        <f>SUM(D25:D35)</f>
        <v>0</v>
      </c>
      <c r="E36" s="38">
        <f t="shared" si="1"/>
        <v>368641058</v>
      </c>
      <c r="F36" s="39">
        <f t="shared" si="1"/>
        <v>368641058</v>
      </c>
      <c r="G36" s="39">
        <f t="shared" si="1"/>
        <v>18033445</v>
      </c>
      <c r="H36" s="39">
        <f t="shared" si="1"/>
        <v>18067004</v>
      </c>
      <c r="I36" s="39">
        <f t="shared" si="1"/>
        <v>25633014</v>
      </c>
      <c r="J36" s="39">
        <f t="shared" si="1"/>
        <v>61733463</v>
      </c>
      <c r="K36" s="39">
        <f t="shared" si="1"/>
        <v>24160434</v>
      </c>
      <c r="L36" s="39">
        <f t="shared" si="1"/>
        <v>0</v>
      </c>
      <c r="M36" s="39">
        <f t="shared" si="1"/>
        <v>0</v>
      </c>
      <c r="N36" s="39">
        <f t="shared" si="1"/>
        <v>24160434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85893897</v>
      </c>
      <c r="X36" s="39">
        <f t="shared" si="1"/>
        <v>161938063</v>
      </c>
      <c r="Y36" s="39">
        <f t="shared" si="1"/>
        <v>-76044166</v>
      </c>
      <c r="Z36" s="40">
        <f>+IF(X36&lt;&gt;0,+(Y36/X36)*100,0)</f>
        <v>-46.958796833330034</v>
      </c>
      <c r="AA36" s="37">
        <f>SUM(AA25:AA35)</f>
        <v>368641058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245466708</v>
      </c>
      <c r="D38" s="50">
        <f>+D22-D36</f>
        <v>0</v>
      </c>
      <c r="E38" s="51">
        <f t="shared" si="2"/>
        <v>156984848</v>
      </c>
      <c r="F38" s="52">
        <f t="shared" si="2"/>
        <v>156984848</v>
      </c>
      <c r="G38" s="52">
        <f t="shared" si="2"/>
        <v>83815753</v>
      </c>
      <c r="H38" s="52">
        <f t="shared" si="2"/>
        <v>-7407813</v>
      </c>
      <c r="I38" s="52">
        <f t="shared" si="2"/>
        <v>-12441093</v>
      </c>
      <c r="J38" s="52">
        <f t="shared" si="2"/>
        <v>63966847</v>
      </c>
      <c r="K38" s="52">
        <f t="shared" si="2"/>
        <v>-11869591</v>
      </c>
      <c r="L38" s="52">
        <f t="shared" si="2"/>
        <v>0</v>
      </c>
      <c r="M38" s="52">
        <f t="shared" si="2"/>
        <v>0</v>
      </c>
      <c r="N38" s="52">
        <f t="shared" si="2"/>
        <v>-11869591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52097256</v>
      </c>
      <c r="X38" s="52">
        <f>IF(F22=F36,0,X22-X36)</f>
        <v>69337338</v>
      </c>
      <c r="Y38" s="52">
        <f t="shared" si="2"/>
        <v>-17240082</v>
      </c>
      <c r="Z38" s="53">
        <f>+IF(X38&lt;&gt;0,+(Y38/X38)*100,0)</f>
        <v>-24.864066745683257</v>
      </c>
      <c r="AA38" s="50">
        <f>+AA22-AA36</f>
        <v>156984848</v>
      </c>
    </row>
    <row r="39" spans="1:27" ht="12.75">
      <c r="A39" s="27" t="s">
        <v>64</v>
      </c>
      <c r="B39" s="33"/>
      <c r="C39" s="6">
        <v>54088163</v>
      </c>
      <c r="D39" s="6">
        <v>0</v>
      </c>
      <c r="E39" s="7">
        <v>53003000</v>
      </c>
      <c r="F39" s="8">
        <v>53003000</v>
      </c>
      <c r="G39" s="8">
        <v>1951572</v>
      </c>
      <c r="H39" s="8">
        <v>1841417</v>
      </c>
      <c r="I39" s="8">
        <v>6986202</v>
      </c>
      <c r="J39" s="8">
        <v>10779191</v>
      </c>
      <c r="K39" s="8">
        <v>5657920</v>
      </c>
      <c r="L39" s="8">
        <v>0</v>
      </c>
      <c r="M39" s="8">
        <v>0</v>
      </c>
      <c r="N39" s="8">
        <v>5657920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16437111</v>
      </c>
      <c r="X39" s="8">
        <v>23321320</v>
      </c>
      <c r="Y39" s="8">
        <v>-6884209</v>
      </c>
      <c r="Z39" s="2">
        <v>-29.52</v>
      </c>
      <c r="AA39" s="6">
        <v>53003000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299554871</v>
      </c>
      <c r="D42" s="59">
        <f>SUM(D38:D41)</f>
        <v>0</v>
      </c>
      <c r="E42" s="60">
        <f t="shared" si="3"/>
        <v>209987848</v>
      </c>
      <c r="F42" s="61">
        <f t="shared" si="3"/>
        <v>209987848</v>
      </c>
      <c r="G42" s="61">
        <f t="shared" si="3"/>
        <v>85767325</v>
      </c>
      <c r="H42" s="61">
        <f t="shared" si="3"/>
        <v>-5566396</v>
      </c>
      <c r="I42" s="61">
        <f t="shared" si="3"/>
        <v>-5454891</v>
      </c>
      <c r="J42" s="61">
        <f t="shared" si="3"/>
        <v>74746038</v>
      </c>
      <c r="K42" s="61">
        <f t="shared" si="3"/>
        <v>-6211671</v>
      </c>
      <c r="L42" s="61">
        <f t="shared" si="3"/>
        <v>0</v>
      </c>
      <c r="M42" s="61">
        <f t="shared" si="3"/>
        <v>0</v>
      </c>
      <c r="N42" s="61">
        <f t="shared" si="3"/>
        <v>-6211671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68534367</v>
      </c>
      <c r="X42" s="61">
        <f t="shared" si="3"/>
        <v>92658658</v>
      </c>
      <c r="Y42" s="61">
        <f t="shared" si="3"/>
        <v>-24124291</v>
      </c>
      <c r="Z42" s="62">
        <f>+IF(X42&lt;&gt;0,+(Y42/X42)*100,0)</f>
        <v>-26.035657671623085</v>
      </c>
      <c r="AA42" s="59">
        <f>SUM(AA38:AA41)</f>
        <v>209987848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299554871</v>
      </c>
      <c r="D44" s="67">
        <f>+D42-D43</f>
        <v>0</v>
      </c>
      <c r="E44" s="68">
        <f t="shared" si="4"/>
        <v>209987848</v>
      </c>
      <c r="F44" s="69">
        <f t="shared" si="4"/>
        <v>209987848</v>
      </c>
      <c r="G44" s="69">
        <f t="shared" si="4"/>
        <v>85767325</v>
      </c>
      <c r="H44" s="69">
        <f t="shared" si="4"/>
        <v>-5566396</v>
      </c>
      <c r="I44" s="69">
        <f t="shared" si="4"/>
        <v>-5454891</v>
      </c>
      <c r="J44" s="69">
        <f t="shared" si="4"/>
        <v>74746038</v>
      </c>
      <c r="K44" s="69">
        <f t="shared" si="4"/>
        <v>-6211671</v>
      </c>
      <c r="L44" s="69">
        <f t="shared" si="4"/>
        <v>0</v>
      </c>
      <c r="M44" s="69">
        <f t="shared" si="4"/>
        <v>0</v>
      </c>
      <c r="N44" s="69">
        <f t="shared" si="4"/>
        <v>-6211671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68534367</v>
      </c>
      <c r="X44" s="69">
        <f t="shared" si="4"/>
        <v>92658658</v>
      </c>
      <c r="Y44" s="69">
        <f t="shared" si="4"/>
        <v>-24124291</v>
      </c>
      <c r="Z44" s="70">
        <f>+IF(X44&lt;&gt;0,+(Y44/X44)*100,0)</f>
        <v>-26.035657671623085</v>
      </c>
      <c r="AA44" s="67">
        <f>+AA42-AA43</f>
        <v>209987848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299554871</v>
      </c>
      <c r="D46" s="59">
        <f>SUM(D44:D45)</f>
        <v>0</v>
      </c>
      <c r="E46" s="60">
        <f t="shared" si="5"/>
        <v>209987848</v>
      </c>
      <c r="F46" s="61">
        <f t="shared" si="5"/>
        <v>209987848</v>
      </c>
      <c r="G46" s="61">
        <f t="shared" si="5"/>
        <v>85767325</v>
      </c>
      <c r="H46" s="61">
        <f t="shared" si="5"/>
        <v>-5566396</v>
      </c>
      <c r="I46" s="61">
        <f t="shared" si="5"/>
        <v>-5454891</v>
      </c>
      <c r="J46" s="61">
        <f t="shared" si="5"/>
        <v>74746038</v>
      </c>
      <c r="K46" s="61">
        <f t="shared" si="5"/>
        <v>-6211671</v>
      </c>
      <c r="L46" s="61">
        <f t="shared" si="5"/>
        <v>0</v>
      </c>
      <c r="M46" s="61">
        <f t="shared" si="5"/>
        <v>0</v>
      </c>
      <c r="N46" s="61">
        <f t="shared" si="5"/>
        <v>-6211671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68534367</v>
      </c>
      <c r="X46" s="61">
        <f t="shared" si="5"/>
        <v>92658658</v>
      </c>
      <c r="Y46" s="61">
        <f t="shared" si="5"/>
        <v>-24124291</v>
      </c>
      <c r="Z46" s="62">
        <f>+IF(X46&lt;&gt;0,+(Y46/X46)*100,0)</f>
        <v>-26.035657671623085</v>
      </c>
      <c r="AA46" s="59">
        <f>SUM(AA44:AA45)</f>
        <v>209987848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299554871</v>
      </c>
      <c r="D48" s="75">
        <f>SUM(D46:D47)</f>
        <v>0</v>
      </c>
      <c r="E48" s="76">
        <f t="shared" si="6"/>
        <v>209987848</v>
      </c>
      <c r="F48" s="77">
        <f t="shared" si="6"/>
        <v>209987848</v>
      </c>
      <c r="G48" s="77">
        <f t="shared" si="6"/>
        <v>85767325</v>
      </c>
      <c r="H48" s="78">
        <f t="shared" si="6"/>
        <v>-5566396</v>
      </c>
      <c r="I48" s="78">
        <f t="shared" si="6"/>
        <v>-5454891</v>
      </c>
      <c r="J48" s="78">
        <f t="shared" si="6"/>
        <v>74746038</v>
      </c>
      <c r="K48" s="78">
        <f t="shared" si="6"/>
        <v>-6211671</v>
      </c>
      <c r="L48" s="78">
        <f t="shared" si="6"/>
        <v>0</v>
      </c>
      <c r="M48" s="77">
        <f t="shared" si="6"/>
        <v>0</v>
      </c>
      <c r="N48" s="77">
        <f t="shared" si="6"/>
        <v>-6211671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68534367</v>
      </c>
      <c r="X48" s="78">
        <f t="shared" si="6"/>
        <v>92658658</v>
      </c>
      <c r="Y48" s="78">
        <f t="shared" si="6"/>
        <v>-24124291</v>
      </c>
      <c r="Z48" s="79">
        <f>+IF(X48&lt;&gt;0,+(Y48/X48)*100,0)</f>
        <v>-26.035657671623085</v>
      </c>
      <c r="AA48" s="80">
        <f>SUM(AA46:AA47)</f>
        <v>209987848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64176000</v>
      </c>
      <c r="F8" s="8">
        <v>64176000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30185002</v>
      </c>
      <c r="Y8" s="8">
        <v>-30185002</v>
      </c>
      <c r="Z8" s="2">
        <v>-100</v>
      </c>
      <c r="AA8" s="6">
        <v>64176000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1902998</v>
      </c>
      <c r="Y9" s="8">
        <v>-1902998</v>
      </c>
      <c r="Z9" s="2">
        <v>-100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70109503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6401147</v>
      </c>
      <c r="J11" s="8">
        <v>6401147</v>
      </c>
      <c r="K11" s="8">
        <v>6467577</v>
      </c>
      <c r="L11" s="8">
        <v>5421499</v>
      </c>
      <c r="M11" s="8">
        <v>5884682</v>
      </c>
      <c r="N11" s="8">
        <v>17773758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24174905</v>
      </c>
      <c r="X11" s="8"/>
      <c r="Y11" s="8">
        <v>24174905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32028873</v>
      </c>
      <c r="D13" s="6">
        <v>0</v>
      </c>
      <c r="E13" s="7">
        <v>25740000</v>
      </c>
      <c r="F13" s="8">
        <v>25740000</v>
      </c>
      <c r="G13" s="8">
        <v>1324954</v>
      </c>
      <c r="H13" s="8">
        <v>3536443</v>
      </c>
      <c r="I13" s="8">
        <v>3698855</v>
      </c>
      <c r="J13" s="8">
        <v>8560252</v>
      </c>
      <c r="K13" s="8">
        <v>1201599</v>
      </c>
      <c r="L13" s="8">
        <v>2129601</v>
      </c>
      <c r="M13" s="8">
        <v>3696055</v>
      </c>
      <c r="N13" s="8">
        <v>7027255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15587507</v>
      </c>
      <c r="X13" s="8">
        <v>12870000</v>
      </c>
      <c r="Y13" s="8">
        <v>2717507</v>
      </c>
      <c r="Z13" s="2">
        <v>21.12</v>
      </c>
      <c r="AA13" s="6">
        <v>25740000</v>
      </c>
    </row>
    <row r="14" spans="1:27" ht="12.75">
      <c r="A14" s="27" t="s">
        <v>41</v>
      </c>
      <c r="B14" s="33"/>
      <c r="C14" s="6">
        <v>19484497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521829674</v>
      </c>
      <c r="D19" s="6">
        <v>0</v>
      </c>
      <c r="E19" s="7">
        <v>554926000</v>
      </c>
      <c r="F19" s="8">
        <v>554926000</v>
      </c>
      <c r="G19" s="8">
        <v>228312333</v>
      </c>
      <c r="H19" s="8">
        <v>336483</v>
      </c>
      <c r="I19" s="8">
        <v>257233</v>
      </c>
      <c r="J19" s="8">
        <v>228906049</v>
      </c>
      <c r="K19" s="8">
        <v>278266</v>
      </c>
      <c r="L19" s="8">
        <v>412723</v>
      </c>
      <c r="M19" s="8">
        <v>182285933</v>
      </c>
      <c r="N19" s="8">
        <v>182976922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411882971</v>
      </c>
      <c r="X19" s="8">
        <v>275642014</v>
      </c>
      <c r="Y19" s="8">
        <v>136240957</v>
      </c>
      <c r="Z19" s="2">
        <v>49.43</v>
      </c>
      <c r="AA19" s="6">
        <v>554926000</v>
      </c>
    </row>
    <row r="20" spans="1:27" ht="12.75">
      <c r="A20" s="27" t="s">
        <v>47</v>
      </c>
      <c r="B20" s="33"/>
      <c r="C20" s="6">
        <v>1833223</v>
      </c>
      <c r="D20" s="6">
        <v>0</v>
      </c>
      <c r="E20" s="7">
        <v>1542000</v>
      </c>
      <c r="F20" s="30">
        <v>1542000</v>
      </c>
      <c r="G20" s="30">
        <v>244899</v>
      </c>
      <c r="H20" s="30">
        <v>58506</v>
      </c>
      <c r="I20" s="30">
        <v>37953</v>
      </c>
      <c r="J20" s="30">
        <v>341358</v>
      </c>
      <c r="K20" s="30">
        <v>240799</v>
      </c>
      <c r="L20" s="30">
        <v>46114</v>
      </c>
      <c r="M20" s="30">
        <v>27076</v>
      </c>
      <c r="N20" s="30">
        <v>313989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655347</v>
      </c>
      <c r="X20" s="30">
        <v>771000</v>
      </c>
      <c r="Y20" s="30">
        <v>-115653</v>
      </c>
      <c r="Z20" s="31">
        <v>-15</v>
      </c>
      <c r="AA20" s="32">
        <v>1542000</v>
      </c>
    </row>
    <row r="21" spans="1:27" ht="12.75">
      <c r="A21" s="27" t="s">
        <v>48</v>
      </c>
      <c r="B21" s="33"/>
      <c r="C21" s="6">
        <v>416000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645701770</v>
      </c>
      <c r="D22" s="37">
        <f>SUM(D5:D21)</f>
        <v>0</v>
      </c>
      <c r="E22" s="38">
        <f t="shared" si="0"/>
        <v>646384000</v>
      </c>
      <c r="F22" s="39">
        <f t="shared" si="0"/>
        <v>646384000</v>
      </c>
      <c r="G22" s="39">
        <f t="shared" si="0"/>
        <v>229882186</v>
      </c>
      <c r="H22" s="39">
        <f t="shared" si="0"/>
        <v>3931432</v>
      </c>
      <c r="I22" s="39">
        <f t="shared" si="0"/>
        <v>10395188</v>
      </c>
      <c r="J22" s="39">
        <f t="shared" si="0"/>
        <v>244208806</v>
      </c>
      <c r="K22" s="39">
        <f t="shared" si="0"/>
        <v>8188241</v>
      </c>
      <c r="L22" s="39">
        <f t="shared" si="0"/>
        <v>8009937</v>
      </c>
      <c r="M22" s="39">
        <f t="shared" si="0"/>
        <v>191893746</v>
      </c>
      <c r="N22" s="39">
        <f t="shared" si="0"/>
        <v>208091924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452300730</v>
      </c>
      <c r="X22" s="39">
        <f t="shared" si="0"/>
        <v>321371014</v>
      </c>
      <c r="Y22" s="39">
        <f t="shared" si="0"/>
        <v>130929716</v>
      </c>
      <c r="Z22" s="40">
        <f>+IF(X22&lt;&gt;0,+(Y22/X22)*100,0)</f>
        <v>40.74098481078322</v>
      </c>
      <c r="AA22" s="37">
        <f>SUM(AA5:AA21)</f>
        <v>646384000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293377545</v>
      </c>
      <c r="D25" s="6">
        <v>0</v>
      </c>
      <c r="E25" s="7">
        <v>321565000</v>
      </c>
      <c r="F25" s="8">
        <v>321565000</v>
      </c>
      <c r="G25" s="8">
        <v>-218354</v>
      </c>
      <c r="H25" s="8">
        <v>6827</v>
      </c>
      <c r="I25" s="8">
        <v>349806</v>
      </c>
      <c r="J25" s="8">
        <v>138279</v>
      </c>
      <c r="K25" s="8">
        <v>99445347</v>
      </c>
      <c r="L25" s="8">
        <v>30201</v>
      </c>
      <c r="M25" s="8">
        <v>-3466190</v>
      </c>
      <c r="N25" s="8">
        <v>96009358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96147637</v>
      </c>
      <c r="X25" s="8">
        <v>160782466</v>
      </c>
      <c r="Y25" s="8">
        <v>-64634829</v>
      </c>
      <c r="Z25" s="2">
        <v>-40.2</v>
      </c>
      <c r="AA25" s="6">
        <v>321565000</v>
      </c>
    </row>
    <row r="26" spans="1:27" ht="12.75">
      <c r="A26" s="29" t="s">
        <v>52</v>
      </c>
      <c r="B26" s="28"/>
      <c r="C26" s="6">
        <v>15554134</v>
      </c>
      <c r="D26" s="6">
        <v>0</v>
      </c>
      <c r="E26" s="7">
        <v>13077000</v>
      </c>
      <c r="F26" s="8">
        <v>13077000</v>
      </c>
      <c r="G26" s="8">
        <v>0</v>
      </c>
      <c r="H26" s="8">
        <v>43860</v>
      </c>
      <c r="I26" s="8">
        <v>27361</v>
      </c>
      <c r="J26" s="8">
        <v>71221</v>
      </c>
      <c r="K26" s="8">
        <v>4577218</v>
      </c>
      <c r="L26" s="8">
        <v>45251</v>
      </c>
      <c r="M26" s="8">
        <v>44400</v>
      </c>
      <c r="N26" s="8">
        <v>4666869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4738090</v>
      </c>
      <c r="X26" s="8">
        <v>6538494</v>
      </c>
      <c r="Y26" s="8">
        <v>-1800404</v>
      </c>
      <c r="Z26" s="2">
        <v>-27.54</v>
      </c>
      <c r="AA26" s="6">
        <v>13077000</v>
      </c>
    </row>
    <row r="27" spans="1:27" ht="12.75">
      <c r="A27" s="29" t="s">
        <v>53</v>
      </c>
      <c r="B27" s="28"/>
      <c r="C27" s="6">
        <v>78739166</v>
      </c>
      <c r="D27" s="6">
        <v>0</v>
      </c>
      <c r="E27" s="7">
        <v>32088000</v>
      </c>
      <c r="F27" s="8">
        <v>32088000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16044000</v>
      </c>
      <c r="Y27" s="8">
        <v>-16044000</v>
      </c>
      <c r="Z27" s="2">
        <v>-100</v>
      </c>
      <c r="AA27" s="6">
        <v>32088000</v>
      </c>
    </row>
    <row r="28" spans="1:27" ht="12.75">
      <c r="A28" s="29" t="s">
        <v>54</v>
      </c>
      <c r="B28" s="28"/>
      <c r="C28" s="6">
        <v>64917763</v>
      </c>
      <c r="D28" s="6">
        <v>0</v>
      </c>
      <c r="E28" s="7">
        <v>53034000</v>
      </c>
      <c r="F28" s="8">
        <v>53034000</v>
      </c>
      <c r="G28" s="8">
        <v>0</v>
      </c>
      <c r="H28" s="8">
        <v>0</v>
      </c>
      <c r="I28" s="8">
        <v>0</v>
      </c>
      <c r="J28" s="8">
        <v>0</v>
      </c>
      <c r="K28" s="8">
        <v>20802020</v>
      </c>
      <c r="L28" s="8">
        <v>5116067</v>
      </c>
      <c r="M28" s="8">
        <v>5265501</v>
      </c>
      <c r="N28" s="8">
        <v>31183588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31183588</v>
      </c>
      <c r="X28" s="8">
        <v>26517006</v>
      </c>
      <c r="Y28" s="8">
        <v>4666582</v>
      </c>
      <c r="Z28" s="2">
        <v>17.6</v>
      </c>
      <c r="AA28" s="6">
        <v>53034000</v>
      </c>
    </row>
    <row r="29" spans="1:27" ht="12.75">
      <c r="A29" s="29" t="s">
        <v>55</v>
      </c>
      <c r="B29" s="28"/>
      <c r="C29" s="6">
        <v>473782</v>
      </c>
      <c r="D29" s="6">
        <v>0</v>
      </c>
      <c r="E29" s="7">
        <v>470000</v>
      </c>
      <c r="F29" s="8">
        <v>470000</v>
      </c>
      <c r="G29" s="8">
        <v>0</v>
      </c>
      <c r="H29" s="8">
        <v>0</v>
      </c>
      <c r="I29" s="8">
        <v>0</v>
      </c>
      <c r="J29" s="8">
        <v>0</v>
      </c>
      <c r="K29" s="8">
        <v>91406</v>
      </c>
      <c r="L29" s="8">
        <v>0</v>
      </c>
      <c r="M29" s="8">
        <v>80471</v>
      </c>
      <c r="N29" s="8">
        <v>171877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171877</v>
      </c>
      <c r="X29" s="8">
        <v>234998</v>
      </c>
      <c r="Y29" s="8">
        <v>-63121</v>
      </c>
      <c r="Z29" s="2">
        <v>-26.86</v>
      </c>
      <c r="AA29" s="6">
        <v>470000</v>
      </c>
    </row>
    <row r="30" spans="1:27" ht="12.75">
      <c r="A30" s="29" t="s">
        <v>56</v>
      </c>
      <c r="B30" s="28"/>
      <c r="C30" s="6">
        <v>65223237</v>
      </c>
      <c r="D30" s="6">
        <v>0</v>
      </c>
      <c r="E30" s="7">
        <v>62597000</v>
      </c>
      <c r="F30" s="8">
        <v>62597000</v>
      </c>
      <c r="G30" s="8">
        <v>0</v>
      </c>
      <c r="H30" s="8">
        <v>0</v>
      </c>
      <c r="I30" s="8">
        <v>16065507</v>
      </c>
      <c r="J30" s="8">
        <v>16065507</v>
      </c>
      <c r="K30" s="8">
        <v>0</v>
      </c>
      <c r="L30" s="8">
        <v>6176898</v>
      </c>
      <c r="M30" s="8">
        <v>5396998</v>
      </c>
      <c r="N30" s="8">
        <v>11573896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27639403</v>
      </c>
      <c r="X30" s="8">
        <v>31298498</v>
      </c>
      <c r="Y30" s="8">
        <v>-3659095</v>
      </c>
      <c r="Z30" s="2">
        <v>-11.69</v>
      </c>
      <c r="AA30" s="6">
        <v>62597000</v>
      </c>
    </row>
    <row r="31" spans="1:27" ht="12.75">
      <c r="A31" s="29" t="s">
        <v>57</v>
      </c>
      <c r="B31" s="28"/>
      <c r="C31" s="6">
        <v>5043035</v>
      </c>
      <c r="D31" s="6">
        <v>0</v>
      </c>
      <c r="E31" s="7">
        <v>6390000</v>
      </c>
      <c r="F31" s="8">
        <v>6390000</v>
      </c>
      <c r="G31" s="8">
        <v>527</v>
      </c>
      <c r="H31" s="8">
        <v>172789</v>
      </c>
      <c r="I31" s="8">
        <v>76836</v>
      </c>
      <c r="J31" s="8">
        <v>250152</v>
      </c>
      <c r="K31" s="8">
        <v>0</v>
      </c>
      <c r="L31" s="8">
        <v>0</v>
      </c>
      <c r="M31" s="8">
        <v>222115</v>
      </c>
      <c r="N31" s="8">
        <v>222115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472267</v>
      </c>
      <c r="X31" s="8">
        <v>3195000</v>
      </c>
      <c r="Y31" s="8">
        <v>-2722733</v>
      </c>
      <c r="Z31" s="2">
        <v>-85.22</v>
      </c>
      <c r="AA31" s="6">
        <v>6390000</v>
      </c>
    </row>
    <row r="32" spans="1:27" ht="12.75">
      <c r="A32" s="29" t="s">
        <v>58</v>
      </c>
      <c r="B32" s="28"/>
      <c r="C32" s="6">
        <v>134235269</v>
      </c>
      <c r="D32" s="6">
        <v>0</v>
      </c>
      <c r="E32" s="7">
        <v>181858000</v>
      </c>
      <c r="F32" s="8">
        <v>181858000</v>
      </c>
      <c r="G32" s="8">
        <v>4227312</v>
      </c>
      <c r="H32" s="8">
        <v>11654733</v>
      </c>
      <c r="I32" s="8">
        <v>14573727</v>
      </c>
      <c r="J32" s="8">
        <v>30455772</v>
      </c>
      <c r="K32" s="8">
        <v>14196180</v>
      </c>
      <c r="L32" s="8">
        <v>-1987533</v>
      </c>
      <c r="M32" s="8">
        <v>12946225</v>
      </c>
      <c r="N32" s="8">
        <v>25154872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55610644</v>
      </c>
      <c r="X32" s="8">
        <v>92578996</v>
      </c>
      <c r="Y32" s="8">
        <v>-36968352</v>
      </c>
      <c r="Z32" s="2">
        <v>-39.93</v>
      </c>
      <c r="AA32" s="6">
        <v>181858000</v>
      </c>
    </row>
    <row r="33" spans="1:27" ht="12.75">
      <c r="A33" s="29" t="s">
        <v>59</v>
      </c>
      <c r="B33" s="28"/>
      <c r="C33" s="6">
        <v>3000000</v>
      </c>
      <c r="D33" s="6">
        <v>0</v>
      </c>
      <c r="E33" s="7">
        <v>3300000</v>
      </c>
      <c r="F33" s="8">
        <v>3300000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1650000</v>
      </c>
      <c r="N33" s="8">
        <v>1650000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1650000</v>
      </c>
      <c r="X33" s="8">
        <v>-1821000</v>
      </c>
      <c r="Y33" s="8">
        <v>3471000</v>
      </c>
      <c r="Z33" s="2">
        <v>-190.61</v>
      </c>
      <c r="AA33" s="6">
        <v>3300000</v>
      </c>
    </row>
    <row r="34" spans="1:27" ht="12.75">
      <c r="A34" s="29" t="s">
        <v>60</v>
      </c>
      <c r="B34" s="28"/>
      <c r="C34" s="6">
        <v>68015679</v>
      </c>
      <c r="D34" s="6">
        <v>0</v>
      </c>
      <c r="E34" s="7">
        <v>77677000</v>
      </c>
      <c r="F34" s="8">
        <v>77677000</v>
      </c>
      <c r="G34" s="8">
        <v>2605710</v>
      </c>
      <c r="H34" s="8">
        <v>4621659</v>
      </c>
      <c r="I34" s="8">
        <v>10122536</v>
      </c>
      <c r="J34" s="8">
        <v>17349905</v>
      </c>
      <c r="K34" s="8">
        <v>9661672</v>
      </c>
      <c r="L34" s="8">
        <v>8512085</v>
      </c>
      <c r="M34" s="8">
        <v>11128402</v>
      </c>
      <c r="N34" s="8">
        <v>29302159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46652064</v>
      </c>
      <c r="X34" s="8">
        <v>38838484</v>
      </c>
      <c r="Y34" s="8">
        <v>7813580</v>
      </c>
      <c r="Z34" s="2">
        <v>20.12</v>
      </c>
      <c r="AA34" s="6">
        <v>77677000</v>
      </c>
    </row>
    <row r="35" spans="1:27" ht="12.75">
      <c r="A35" s="27" t="s">
        <v>61</v>
      </c>
      <c r="B35" s="33"/>
      <c r="C35" s="6">
        <v>864414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729444024</v>
      </c>
      <c r="D36" s="37">
        <f>SUM(D25:D35)</f>
        <v>0</v>
      </c>
      <c r="E36" s="38">
        <f t="shared" si="1"/>
        <v>752056000</v>
      </c>
      <c r="F36" s="39">
        <f t="shared" si="1"/>
        <v>752056000</v>
      </c>
      <c r="G36" s="39">
        <f t="shared" si="1"/>
        <v>6615195</v>
      </c>
      <c r="H36" s="39">
        <f t="shared" si="1"/>
        <v>16499868</v>
      </c>
      <c r="I36" s="39">
        <f t="shared" si="1"/>
        <v>41215773</v>
      </c>
      <c r="J36" s="39">
        <f t="shared" si="1"/>
        <v>64330836</v>
      </c>
      <c r="K36" s="39">
        <f t="shared" si="1"/>
        <v>148773843</v>
      </c>
      <c r="L36" s="39">
        <f t="shared" si="1"/>
        <v>17892969</v>
      </c>
      <c r="M36" s="39">
        <f t="shared" si="1"/>
        <v>33267922</v>
      </c>
      <c r="N36" s="39">
        <f t="shared" si="1"/>
        <v>199934734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264265570</v>
      </c>
      <c r="X36" s="39">
        <f t="shared" si="1"/>
        <v>374206942</v>
      </c>
      <c r="Y36" s="39">
        <f t="shared" si="1"/>
        <v>-109941372</v>
      </c>
      <c r="Z36" s="40">
        <f>+IF(X36&lt;&gt;0,+(Y36/X36)*100,0)</f>
        <v>-29.37983229610957</v>
      </c>
      <c r="AA36" s="37">
        <f>SUM(AA25:AA35)</f>
        <v>752056000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-83742254</v>
      </c>
      <c r="D38" s="50">
        <f>+D22-D36</f>
        <v>0</v>
      </c>
      <c r="E38" s="51">
        <f t="shared" si="2"/>
        <v>-105672000</v>
      </c>
      <c r="F38" s="52">
        <f t="shared" si="2"/>
        <v>-105672000</v>
      </c>
      <c r="G38" s="52">
        <f t="shared" si="2"/>
        <v>223266991</v>
      </c>
      <c r="H38" s="52">
        <f t="shared" si="2"/>
        <v>-12568436</v>
      </c>
      <c r="I38" s="52">
        <f t="shared" si="2"/>
        <v>-30820585</v>
      </c>
      <c r="J38" s="52">
        <f t="shared" si="2"/>
        <v>179877970</v>
      </c>
      <c r="K38" s="52">
        <f t="shared" si="2"/>
        <v>-140585602</v>
      </c>
      <c r="L38" s="52">
        <f t="shared" si="2"/>
        <v>-9883032</v>
      </c>
      <c r="M38" s="52">
        <f t="shared" si="2"/>
        <v>158625824</v>
      </c>
      <c r="N38" s="52">
        <f t="shared" si="2"/>
        <v>8157190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188035160</v>
      </c>
      <c r="X38" s="52">
        <f>IF(F22=F36,0,X22-X36)</f>
        <v>-52835928</v>
      </c>
      <c r="Y38" s="52">
        <f t="shared" si="2"/>
        <v>240871088</v>
      </c>
      <c r="Z38" s="53">
        <f>+IF(X38&lt;&gt;0,+(Y38/X38)*100,0)</f>
        <v>-455.8850333810736</v>
      </c>
      <c r="AA38" s="50">
        <f>+AA22-AA36</f>
        <v>-105672000</v>
      </c>
    </row>
    <row r="39" spans="1:27" ht="12.75">
      <c r="A39" s="27" t="s">
        <v>64</v>
      </c>
      <c r="B39" s="33"/>
      <c r="C39" s="6">
        <v>333412199</v>
      </c>
      <c r="D39" s="6">
        <v>0</v>
      </c>
      <c r="E39" s="7">
        <v>303862000</v>
      </c>
      <c r="F39" s="8">
        <v>303862000</v>
      </c>
      <c r="G39" s="8">
        <v>0</v>
      </c>
      <c r="H39" s="8">
        <v>55558324</v>
      </c>
      <c r="I39" s="8">
        <v>13615227</v>
      </c>
      <c r="J39" s="8">
        <v>69173551</v>
      </c>
      <c r="K39" s="8">
        <v>16133828</v>
      </c>
      <c r="L39" s="8">
        <v>6987693</v>
      </c>
      <c r="M39" s="8">
        <v>23224787</v>
      </c>
      <c r="N39" s="8">
        <v>46346308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115519859</v>
      </c>
      <c r="X39" s="8">
        <v>151931002</v>
      </c>
      <c r="Y39" s="8">
        <v>-36411143</v>
      </c>
      <c r="Z39" s="2">
        <v>-23.97</v>
      </c>
      <c r="AA39" s="6">
        <v>303862000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249669945</v>
      </c>
      <c r="D42" s="59">
        <f>SUM(D38:D41)</f>
        <v>0</v>
      </c>
      <c r="E42" s="60">
        <f t="shared" si="3"/>
        <v>198190000</v>
      </c>
      <c r="F42" s="61">
        <f t="shared" si="3"/>
        <v>198190000</v>
      </c>
      <c r="G42" s="61">
        <f t="shared" si="3"/>
        <v>223266991</v>
      </c>
      <c r="H42" s="61">
        <f t="shared" si="3"/>
        <v>42989888</v>
      </c>
      <c r="I42" s="61">
        <f t="shared" si="3"/>
        <v>-17205358</v>
      </c>
      <c r="J42" s="61">
        <f t="shared" si="3"/>
        <v>249051521</v>
      </c>
      <c r="K42" s="61">
        <f t="shared" si="3"/>
        <v>-124451774</v>
      </c>
      <c r="L42" s="61">
        <f t="shared" si="3"/>
        <v>-2895339</v>
      </c>
      <c r="M42" s="61">
        <f t="shared" si="3"/>
        <v>181850611</v>
      </c>
      <c r="N42" s="61">
        <f t="shared" si="3"/>
        <v>54503498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303555019</v>
      </c>
      <c r="X42" s="61">
        <f t="shared" si="3"/>
        <v>99095074</v>
      </c>
      <c r="Y42" s="61">
        <f t="shared" si="3"/>
        <v>204459945</v>
      </c>
      <c r="Z42" s="62">
        <f>+IF(X42&lt;&gt;0,+(Y42/X42)*100,0)</f>
        <v>206.32705213984704</v>
      </c>
      <c r="AA42" s="59">
        <f>SUM(AA38:AA41)</f>
        <v>198190000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249669945</v>
      </c>
      <c r="D44" s="67">
        <f>+D42-D43</f>
        <v>0</v>
      </c>
      <c r="E44" s="68">
        <f t="shared" si="4"/>
        <v>198190000</v>
      </c>
      <c r="F44" s="69">
        <f t="shared" si="4"/>
        <v>198190000</v>
      </c>
      <c r="G44" s="69">
        <f t="shared" si="4"/>
        <v>223266991</v>
      </c>
      <c r="H44" s="69">
        <f t="shared" si="4"/>
        <v>42989888</v>
      </c>
      <c r="I44" s="69">
        <f t="shared" si="4"/>
        <v>-17205358</v>
      </c>
      <c r="J44" s="69">
        <f t="shared" si="4"/>
        <v>249051521</v>
      </c>
      <c r="K44" s="69">
        <f t="shared" si="4"/>
        <v>-124451774</v>
      </c>
      <c r="L44" s="69">
        <f t="shared" si="4"/>
        <v>-2895339</v>
      </c>
      <c r="M44" s="69">
        <f t="shared" si="4"/>
        <v>181850611</v>
      </c>
      <c r="N44" s="69">
        <f t="shared" si="4"/>
        <v>54503498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303555019</v>
      </c>
      <c r="X44" s="69">
        <f t="shared" si="4"/>
        <v>99095074</v>
      </c>
      <c r="Y44" s="69">
        <f t="shared" si="4"/>
        <v>204459945</v>
      </c>
      <c r="Z44" s="70">
        <f>+IF(X44&lt;&gt;0,+(Y44/X44)*100,0)</f>
        <v>206.32705213984704</v>
      </c>
      <c r="AA44" s="67">
        <f>+AA42-AA43</f>
        <v>198190000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249669945</v>
      </c>
      <c r="D46" s="59">
        <f>SUM(D44:D45)</f>
        <v>0</v>
      </c>
      <c r="E46" s="60">
        <f t="shared" si="5"/>
        <v>198190000</v>
      </c>
      <c r="F46" s="61">
        <f t="shared" si="5"/>
        <v>198190000</v>
      </c>
      <c r="G46" s="61">
        <f t="shared" si="5"/>
        <v>223266991</v>
      </c>
      <c r="H46" s="61">
        <f t="shared" si="5"/>
        <v>42989888</v>
      </c>
      <c r="I46" s="61">
        <f t="shared" si="5"/>
        <v>-17205358</v>
      </c>
      <c r="J46" s="61">
        <f t="shared" si="5"/>
        <v>249051521</v>
      </c>
      <c r="K46" s="61">
        <f t="shared" si="5"/>
        <v>-124451774</v>
      </c>
      <c r="L46" s="61">
        <f t="shared" si="5"/>
        <v>-2895339</v>
      </c>
      <c r="M46" s="61">
        <f t="shared" si="5"/>
        <v>181850611</v>
      </c>
      <c r="N46" s="61">
        <f t="shared" si="5"/>
        <v>54503498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303555019</v>
      </c>
      <c r="X46" s="61">
        <f t="shared" si="5"/>
        <v>99095074</v>
      </c>
      <c r="Y46" s="61">
        <f t="shared" si="5"/>
        <v>204459945</v>
      </c>
      <c r="Z46" s="62">
        <f>+IF(X46&lt;&gt;0,+(Y46/X46)*100,0)</f>
        <v>206.32705213984704</v>
      </c>
      <c r="AA46" s="59">
        <f>SUM(AA44:AA45)</f>
        <v>198190000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249669945</v>
      </c>
      <c r="D48" s="75">
        <f>SUM(D46:D47)</f>
        <v>0</v>
      </c>
      <c r="E48" s="76">
        <f t="shared" si="6"/>
        <v>198190000</v>
      </c>
      <c r="F48" s="77">
        <f t="shared" si="6"/>
        <v>198190000</v>
      </c>
      <c r="G48" s="77">
        <f t="shared" si="6"/>
        <v>223266991</v>
      </c>
      <c r="H48" s="78">
        <f t="shared" si="6"/>
        <v>42989888</v>
      </c>
      <c r="I48" s="78">
        <f t="shared" si="6"/>
        <v>-17205358</v>
      </c>
      <c r="J48" s="78">
        <f t="shared" si="6"/>
        <v>249051521</v>
      </c>
      <c r="K48" s="78">
        <f t="shared" si="6"/>
        <v>-124451774</v>
      </c>
      <c r="L48" s="78">
        <f t="shared" si="6"/>
        <v>-2895339</v>
      </c>
      <c r="M48" s="77">
        <f t="shared" si="6"/>
        <v>181850611</v>
      </c>
      <c r="N48" s="77">
        <f t="shared" si="6"/>
        <v>54503498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303555019</v>
      </c>
      <c r="X48" s="78">
        <f t="shared" si="6"/>
        <v>99095074</v>
      </c>
      <c r="Y48" s="78">
        <f t="shared" si="6"/>
        <v>204459945</v>
      </c>
      <c r="Z48" s="79">
        <f>+IF(X48&lt;&gt;0,+(Y48/X48)*100,0)</f>
        <v>206.32705213984704</v>
      </c>
      <c r="AA48" s="80">
        <f>SUM(AA46:AA47)</f>
        <v>198190000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47227273</v>
      </c>
      <c r="F5" s="8">
        <v>47227273</v>
      </c>
      <c r="G5" s="8">
        <v>0</v>
      </c>
      <c r="H5" s="8">
        <v>6249508</v>
      </c>
      <c r="I5" s="8">
        <v>9139524</v>
      </c>
      <c r="J5" s="8">
        <v>15389032</v>
      </c>
      <c r="K5" s="8">
        <v>1373837</v>
      </c>
      <c r="L5" s="8">
        <v>0</v>
      </c>
      <c r="M5" s="8">
        <v>7769521</v>
      </c>
      <c r="N5" s="8">
        <v>9143358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24532390</v>
      </c>
      <c r="X5" s="8">
        <v>15161016</v>
      </c>
      <c r="Y5" s="8">
        <v>9371374</v>
      </c>
      <c r="Z5" s="2">
        <v>61.81</v>
      </c>
      <c r="AA5" s="6">
        <v>47227273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78614698</v>
      </c>
      <c r="F7" s="8">
        <v>78614698</v>
      </c>
      <c r="G7" s="8">
        <v>0</v>
      </c>
      <c r="H7" s="8">
        <v>2017709</v>
      </c>
      <c r="I7" s="8">
        <v>3103886</v>
      </c>
      <c r="J7" s="8">
        <v>5121595</v>
      </c>
      <c r="K7" s="8">
        <v>3858199</v>
      </c>
      <c r="L7" s="8">
        <v>0</v>
      </c>
      <c r="M7" s="8">
        <v>4720774</v>
      </c>
      <c r="N7" s="8">
        <v>8578973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13700568</v>
      </c>
      <c r="X7" s="8">
        <v>39490758</v>
      </c>
      <c r="Y7" s="8">
        <v>-25790190</v>
      </c>
      <c r="Z7" s="2">
        <v>-65.31</v>
      </c>
      <c r="AA7" s="6">
        <v>78614698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34432850</v>
      </c>
      <c r="F8" s="8">
        <v>34432850</v>
      </c>
      <c r="G8" s="8">
        <v>0</v>
      </c>
      <c r="H8" s="8">
        <v>4870220</v>
      </c>
      <c r="I8" s="8">
        <v>6119138</v>
      </c>
      <c r="J8" s="8">
        <v>10989358</v>
      </c>
      <c r="K8" s="8">
        <v>4044654</v>
      </c>
      <c r="L8" s="8">
        <v>0</v>
      </c>
      <c r="M8" s="8">
        <v>3784954</v>
      </c>
      <c r="N8" s="8">
        <v>7829608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18818966</v>
      </c>
      <c r="X8" s="8">
        <v>10308834</v>
      </c>
      <c r="Y8" s="8">
        <v>8510132</v>
      </c>
      <c r="Z8" s="2">
        <v>82.55</v>
      </c>
      <c r="AA8" s="6">
        <v>34432850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25626826</v>
      </c>
      <c r="F9" s="8">
        <v>25626826</v>
      </c>
      <c r="G9" s="8">
        <v>0</v>
      </c>
      <c r="H9" s="8">
        <v>3209700</v>
      </c>
      <c r="I9" s="8">
        <v>3235716</v>
      </c>
      <c r="J9" s="8">
        <v>6445416</v>
      </c>
      <c r="K9" s="8">
        <v>3075019</v>
      </c>
      <c r="L9" s="8">
        <v>0</v>
      </c>
      <c r="M9" s="8">
        <v>3872330</v>
      </c>
      <c r="N9" s="8">
        <v>6947349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13392765</v>
      </c>
      <c r="X9" s="8">
        <v>9443064</v>
      </c>
      <c r="Y9" s="8">
        <v>3949701</v>
      </c>
      <c r="Z9" s="2">
        <v>41.83</v>
      </c>
      <c r="AA9" s="6">
        <v>25626826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19131362</v>
      </c>
      <c r="F10" s="30">
        <v>19131362</v>
      </c>
      <c r="G10" s="30">
        <v>0</v>
      </c>
      <c r="H10" s="30">
        <v>1137571</v>
      </c>
      <c r="I10" s="30">
        <v>1107109</v>
      </c>
      <c r="J10" s="30">
        <v>2244680</v>
      </c>
      <c r="K10" s="30">
        <v>1102661</v>
      </c>
      <c r="L10" s="30">
        <v>0</v>
      </c>
      <c r="M10" s="30">
        <v>1197360</v>
      </c>
      <c r="N10" s="30">
        <v>2300021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4544701</v>
      </c>
      <c r="X10" s="30">
        <v>7757964</v>
      </c>
      <c r="Y10" s="30">
        <v>-3213263</v>
      </c>
      <c r="Z10" s="31">
        <v>-41.42</v>
      </c>
      <c r="AA10" s="32">
        <v>19131362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385696</v>
      </c>
      <c r="F11" s="8">
        <v>385696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385696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442345</v>
      </c>
      <c r="F12" s="8">
        <v>442345</v>
      </c>
      <c r="G12" s="8">
        <v>0</v>
      </c>
      <c r="H12" s="8">
        <v>32605</v>
      </c>
      <c r="I12" s="8">
        <v>38859</v>
      </c>
      <c r="J12" s="8">
        <v>71464</v>
      </c>
      <c r="K12" s="8">
        <v>33812</v>
      </c>
      <c r="L12" s="8">
        <v>0</v>
      </c>
      <c r="M12" s="8">
        <v>35418</v>
      </c>
      <c r="N12" s="8">
        <v>69230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140694</v>
      </c>
      <c r="X12" s="8">
        <v>224184</v>
      </c>
      <c r="Y12" s="8">
        <v>-83490</v>
      </c>
      <c r="Z12" s="2">
        <v>-37.24</v>
      </c>
      <c r="AA12" s="6">
        <v>442345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52076</v>
      </c>
      <c r="F13" s="8">
        <v>52076</v>
      </c>
      <c r="G13" s="8">
        <v>0</v>
      </c>
      <c r="H13" s="8">
        <v>0</v>
      </c>
      <c r="I13" s="8">
        <v>0</v>
      </c>
      <c r="J13" s="8">
        <v>0</v>
      </c>
      <c r="K13" s="8">
        <v>1061</v>
      </c>
      <c r="L13" s="8">
        <v>0</v>
      </c>
      <c r="M13" s="8">
        <v>763</v>
      </c>
      <c r="N13" s="8">
        <v>1824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1824</v>
      </c>
      <c r="X13" s="8">
        <v>38274</v>
      </c>
      <c r="Y13" s="8">
        <v>-36450</v>
      </c>
      <c r="Z13" s="2">
        <v>-95.23</v>
      </c>
      <c r="AA13" s="6">
        <v>52076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23130668</v>
      </c>
      <c r="F14" s="8">
        <v>23130668</v>
      </c>
      <c r="G14" s="8">
        <v>0</v>
      </c>
      <c r="H14" s="8">
        <v>1946022</v>
      </c>
      <c r="I14" s="8">
        <v>1980004</v>
      </c>
      <c r="J14" s="8">
        <v>3926026</v>
      </c>
      <c r="K14" s="8">
        <v>2008297</v>
      </c>
      <c r="L14" s="8">
        <v>0</v>
      </c>
      <c r="M14" s="8">
        <v>2141538</v>
      </c>
      <c r="N14" s="8">
        <v>4149835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8075861</v>
      </c>
      <c r="X14" s="8">
        <v>11376480</v>
      </c>
      <c r="Y14" s="8">
        <v>-3300619</v>
      </c>
      <c r="Z14" s="2">
        <v>-29.01</v>
      </c>
      <c r="AA14" s="6">
        <v>23130668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123813</v>
      </c>
      <c r="F16" s="8">
        <v>123813</v>
      </c>
      <c r="G16" s="8">
        <v>0</v>
      </c>
      <c r="H16" s="8">
        <v>10350</v>
      </c>
      <c r="I16" s="8">
        <v>2150</v>
      </c>
      <c r="J16" s="8">
        <v>12500</v>
      </c>
      <c r="K16" s="8">
        <v>1950</v>
      </c>
      <c r="L16" s="8">
        <v>0</v>
      </c>
      <c r="M16" s="8">
        <v>1500</v>
      </c>
      <c r="N16" s="8">
        <v>3450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15950</v>
      </c>
      <c r="X16" s="8">
        <v>71730</v>
      </c>
      <c r="Y16" s="8">
        <v>-55780</v>
      </c>
      <c r="Z16" s="2">
        <v>-77.76</v>
      </c>
      <c r="AA16" s="6">
        <v>123813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3000000</v>
      </c>
      <c r="F17" s="8">
        <v>3000000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2637290</v>
      </c>
      <c r="Y17" s="8">
        <v>-2637290</v>
      </c>
      <c r="Z17" s="2">
        <v>-100</v>
      </c>
      <c r="AA17" s="6">
        <v>3000000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99586000</v>
      </c>
      <c r="F19" s="8">
        <v>99586000</v>
      </c>
      <c r="G19" s="8">
        <v>0</v>
      </c>
      <c r="H19" s="8">
        <v>2552000</v>
      </c>
      <c r="I19" s="8">
        <v>0</v>
      </c>
      <c r="J19" s="8">
        <v>2552000</v>
      </c>
      <c r="K19" s="8">
        <v>0</v>
      </c>
      <c r="L19" s="8">
        <v>0</v>
      </c>
      <c r="M19" s="8">
        <v>33489000</v>
      </c>
      <c r="N19" s="8">
        <v>33489000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36041000</v>
      </c>
      <c r="X19" s="8">
        <v>38697210</v>
      </c>
      <c r="Y19" s="8">
        <v>-2656210</v>
      </c>
      <c r="Z19" s="2">
        <v>-6.86</v>
      </c>
      <c r="AA19" s="6">
        <v>99586000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612119</v>
      </c>
      <c r="F20" s="30">
        <v>612119</v>
      </c>
      <c r="G20" s="30">
        <v>0</v>
      </c>
      <c r="H20" s="30">
        <v>47437</v>
      </c>
      <c r="I20" s="30">
        <v>39818</v>
      </c>
      <c r="J20" s="30">
        <v>87255</v>
      </c>
      <c r="K20" s="30">
        <v>74977</v>
      </c>
      <c r="L20" s="30">
        <v>0</v>
      </c>
      <c r="M20" s="30">
        <v>41697</v>
      </c>
      <c r="N20" s="30">
        <v>116674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203929</v>
      </c>
      <c r="X20" s="30">
        <v>20822196</v>
      </c>
      <c r="Y20" s="30">
        <v>-20618267</v>
      </c>
      <c r="Z20" s="31">
        <v>-99.02</v>
      </c>
      <c r="AA20" s="32">
        <v>612119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332365726</v>
      </c>
      <c r="F22" s="39">
        <f t="shared" si="0"/>
        <v>332365726</v>
      </c>
      <c r="G22" s="39">
        <f t="shared" si="0"/>
        <v>0</v>
      </c>
      <c r="H22" s="39">
        <f t="shared" si="0"/>
        <v>22073122</v>
      </c>
      <c r="I22" s="39">
        <f t="shared" si="0"/>
        <v>24766204</v>
      </c>
      <c r="J22" s="39">
        <f t="shared" si="0"/>
        <v>46839326</v>
      </c>
      <c r="K22" s="39">
        <f t="shared" si="0"/>
        <v>15574467</v>
      </c>
      <c r="L22" s="39">
        <f t="shared" si="0"/>
        <v>0</v>
      </c>
      <c r="M22" s="39">
        <f t="shared" si="0"/>
        <v>57054855</v>
      </c>
      <c r="N22" s="39">
        <f t="shared" si="0"/>
        <v>72629322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119468648</v>
      </c>
      <c r="X22" s="39">
        <f t="shared" si="0"/>
        <v>156029000</v>
      </c>
      <c r="Y22" s="39">
        <f t="shared" si="0"/>
        <v>-36560352</v>
      </c>
      <c r="Z22" s="40">
        <f>+IF(X22&lt;&gt;0,+(Y22/X22)*100,0)</f>
        <v>-23.43176717148735</v>
      </c>
      <c r="AA22" s="37">
        <f>SUM(AA5:AA21)</f>
        <v>332365726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131000000</v>
      </c>
      <c r="F25" s="8">
        <v>131000000</v>
      </c>
      <c r="G25" s="8">
        <v>0</v>
      </c>
      <c r="H25" s="8">
        <v>0</v>
      </c>
      <c r="I25" s="8">
        <v>28754654</v>
      </c>
      <c r="J25" s="8">
        <v>28754654</v>
      </c>
      <c r="K25" s="8">
        <v>19317158</v>
      </c>
      <c r="L25" s="8">
        <v>0</v>
      </c>
      <c r="M25" s="8">
        <v>9757670</v>
      </c>
      <c r="N25" s="8">
        <v>29074828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57829482</v>
      </c>
      <c r="X25" s="8">
        <v>57888840</v>
      </c>
      <c r="Y25" s="8">
        <v>-59358</v>
      </c>
      <c r="Z25" s="2">
        <v>-0.1</v>
      </c>
      <c r="AA25" s="6">
        <v>131000000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10650602</v>
      </c>
      <c r="F26" s="8">
        <v>10650602</v>
      </c>
      <c r="G26" s="8">
        <v>0</v>
      </c>
      <c r="H26" s="8">
        <v>0</v>
      </c>
      <c r="I26" s="8">
        <v>2714382</v>
      </c>
      <c r="J26" s="8">
        <v>2714382</v>
      </c>
      <c r="K26" s="8">
        <v>1478050</v>
      </c>
      <c r="L26" s="8">
        <v>0</v>
      </c>
      <c r="M26" s="8">
        <v>751021</v>
      </c>
      <c r="N26" s="8">
        <v>2229071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4943453</v>
      </c>
      <c r="X26" s="8">
        <v>4093092</v>
      </c>
      <c r="Y26" s="8">
        <v>850361</v>
      </c>
      <c r="Z26" s="2">
        <v>20.78</v>
      </c>
      <c r="AA26" s="6">
        <v>10650602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6645941</v>
      </c>
      <c r="F27" s="8">
        <v>6645941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3152826</v>
      </c>
      <c r="Y27" s="8">
        <v>-3152826</v>
      </c>
      <c r="Z27" s="2">
        <v>-100</v>
      </c>
      <c r="AA27" s="6">
        <v>6645941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27290363</v>
      </c>
      <c r="F28" s="8">
        <v>27290363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13133562</v>
      </c>
      <c r="Y28" s="8">
        <v>-13133562</v>
      </c>
      <c r="Z28" s="2">
        <v>-100</v>
      </c>
      <c r="AA28" s="6">
        <v>27290363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9500000</v>
      </c>
      <c r="F29" s="8">
        <v>9500000</v>
      </c>
      <c r="G29" s="8">
        <v>0</v>
      </c>
      <c r="H29" s="8">
        <v>2420</v>
      </c>
      <c r="I29" s="8">
        <v>78015</v>
      </c>
      <c r="J29" s="8">
        <v>80435</v>
      </c>
      <c r="K29" s="8">
        <v>26187</v>
      </c>
      <c r="L29" s="8">
        <v>0</v>
      </c>
      <c r="M29" s="8">
        <v>50779</v>
      </c>
      <c r="N29" s="8">
        <v>76966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157401</v>
      </c>
      <c r="X29" s="8">
        <v>3698922</v>
      </c>
      <c r="Y29" s="8">
        <v>-3541521</v>
      </c>
      <c r="Z29" s="2">
        <v>-95.74</v>
      </c>
      <c r="AA29" s="6">
        <v>9500000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107354981</v>
      </c>
      <c r="F30" s="8">
        <v>107354981</v>
      </c>
      <c r="G30" s="8">
        <v>0</v>
      </c>
      <c r="H30" s="8">
        <v>6490246</v>
      </c>
      <c r="I30" s="8">
        <v>6361691</v>
      </c>
      <c r="J30" s="8">
        <v>12851937</v>
      </c>
      <c r="K30" s="8">
        <v>4486972</v>
      </c>
      <c r="L30" s="8">
        <v>0</v>
      </c>
      <c r="M30" s="8">
        <v>9525448</v>
      </c>
      <c r="N30" s="8">
        <v>14012420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26864357</v>
      </c>
      <c r="X30" s="8">
        <v>39517458</v>
      </c>
      <c r="Y30" s="8">
        <v>-12653101</v>
      </c>
      <c r="Z30" s="2">
        <v>-32.02</v>
      </c>
      <c r="AA30" s="6">
        <v>107354981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8250000</v>
      </c>
      <c r="F32" s="8">
        <v>8250000</v>
      </c>
      <c r="G32" s="8">
        <v>0</v>
      </c>
      <c r="H32" s="8">
        <v>349323</v>
      </c>
      <c r="I32" s="8">
        <v>1902217</v>
      </c>
      <c r="J32" s="8">
        <v>2251540</v>
      </c>
      <c r="K32" s="8">
        <v>241264</v>
      </c>
      <c r="L32" s="8">
        <v>0</v>
      </c>
      <c r="M32" s="8">
        <v>5151112</v>
      </c>
      <c r="N32" s="8">
        <v>5392376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7643916</v>
      </c>
      <c r="X32" s="8">
        <v>4665018</v>
      </c>
      <c r="Y32" s="8">
        <v>2978898</v>
      </c>
      <c r="Z32" s="2">
        <v>63.86</v>
      </c>
      <c r="AA32" s="6">
        <v>8250000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63255053</v>
      </c>
      <c r="F34" s="8">
        <v>63255053</v>
      </c>
      <c r="G34" s="8">
        <v>0</v>
      </c>
      <c r="H34" s="8">
        <v>1742490</v>
      </c>
      <c r="I34" s="8">
        <v>1066077</v>
      </c>
      <c r="J34" s="8">
        <v>2808567</v>
      </c>
      <c r="K34" s="8">
        <v>6972021</v>
      </c>
      <c r="L34" s="8">
        <v>0</v>
      </c>
      <c r="M34" s="8">
        <v>3217982</v>
      </c>
      <c r="N34" s="8">
        <v>10190003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12998570</v>
      </c>
      <c r="X34" s="8">
        <v>16632702</v>
      </c>
      <c r="Y34" s="8">
        <v>-3634132</v>
      </c>
      <c r="Z34" s="2">
        <v>-21.85</v>
      </c>
      <c r="AA34" s="6">
        <v>63255053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363946940</v>
      </c>
      <c r="F36" s="39">
        <f t="shared" si="1"/>
        <v>363946940</v>
      </c>
      <c r="G36" s="39">
        <f t="shared" si="1"/>
        <v>0</v>
      </c>
      <c r="H36" s="39">
        <f t="shared" si="1"/>
        <v>8584479</v>
      </c>
      <c r="I36" s="39">
        <f t="shared" si="1"/>
        <v>40877036</v>
      </c>
      <c r="J36" s="39">
        <f t="shared" si="1"/>
        <v>49461515</v>
      </c>
      <c r="K36" s="39">
        <f t="shared" si="1"/>
        <v>32521652</v>
      </c>
      <c r="L36" s="39">
        <f t="shared" si="1"/>
        <v>0</v>
      </c>
      <c r="M36" s="39">
        <f t="shared" si="1"/>
        <v>28454012</v>
      </c>
      <c r="N36" s="39">
        <f t="shared" si="1"/>
        <v>60975664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110437179</v>
      </c>
      <c r="X36" s="39">
        <f t="shared" si="1"/>
        <v>142782420</v>
      </c>
      <c r="Y36" s="39">
        <f t="shared" si="1"/>
        <v>-32345241</v>
      </c>
      <c r="Z36" s="40">
        <f>+IF(X36&lt;&gt;0,+(Y36/X36)*100,0)</f>
        <v>-22.653517849046125</v>
      </c>
      <c r="AA36" s="37">
        <f>SUM(AA25:AA35)</f>
        <v>363946940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-31581214</v>
      </c>
      <c r="F38" s="52">
        <f t="shared" si="2"/>
        <v>-31581214</v>
      </c>
      <c r="G38" s="52">
        <f t="shared" si="2"/>
        <v>0</v>
      </c>
      <c r="H38" s="52">
        <f t="shared" si="2"/>
        <v>13488643</v>
      </c>
      <c r="I38" s="52">
        <f t="shared" si="2"/>
        <v>-16110832</v>
      </c>
      <c r="J38" s="52">
        <f t="shared" si="2"/>
        <v>-2622189</v>
      </c>
      <c r="K38" s="52">
        <f t="shared" si="2"/>
        <v>-16947185</v>
      </c>
      <c r="L38" s="52">
        <f t="shared" si="2"/>
        <v>0</v>
      </c>
      <c r="M38" s="52">
        <f t="shared" si="2"/>
        <v>28600843</v>
      </c>
      <c r="N38" s="52">
        <f t="shared" si="2"/>
        <v>11653658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9031469</v>
      </c>
      <c r="X38" s="52">
        <f>IF(F22=F36,0,X22-X36)</f>
        <v>13246580</v>
      </c>
      <c r="Y38" s="52">
        <f t="shared" si="2"/>
        <v>-4215111</v>
      </c>
      <c r="Z38" s="53">
        <f>+IF(X38&lt;&gt;0,+(Y38/X38)*100,0)</f>
        <v>-31.82037174878346</v>
      </c>
      <c r="AA38" s="50">
        <f>+AA22-AA36</f>
        <v>-31581214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32612000</v>
      </c>
      <c r="F39" s="8">
        <v>32612000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23500000</v>
      </c>
      <c r="Y39" s="8">
        <v>-23500000</v>
      </c>
      <c r="Z39" s="2">
        <v>-100</v>
      </c>
      <c r="AA39" s="6">
        <v>32612000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1030786</v>
      </c>
      <c r="F42" s="61">
        <f t="shared" si="3"/>
        <v>1030786</v>
      </c>
      <c r="G42" s="61">
        <f t="shared" si="3"/>
        <v>0</v>
      </c>
      <c r="H42" s="61">
        <f t="shared" si="3"/>
        <v>13488643</v>
      </c>
      <c r="I42" s="61">
        <f t="shared" si="3"/>
        <v>-16110832</v>
      </c>
      <c r="J42" s="61">
        <f t="shared" si="3"/>
        <v>-2622189</v>
      </c>
      <c r="K42" s="61">
        <f t="shared" si="3"/>
        <v>-16947185</v>
      </c>
      <c r="L42" s="61">
        <f t="shared" si="3"/>
        <v>0</v>
      </c>
      <c r="M42" s="61">
        <f t="shared" si="3"/>
        <v>28600843</v>
      </c>
      <c r="N42" s="61">
        <f t="shared" si="3"/>
        <v>11653658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9031469</v>
      </c>
      <c r="X42" s="61">
        <f t="shared" si="3"/>
        <v>36746580</v>
      </c>
      <c r="Y42" s="61">
        <f t="shared" si="3"/>
        <v>-27715111</v>
      </c>
      <c r="Z42" s="62">
        <f>+IF(X42&lt;&gt;0,+(Y42/X42)*100,0)</f>
        <v>-75.42228691758525</v>
      </c>
      <c r="AA42" s="59">
        <f>SUM(AA38:AA41)</f>
        <v>1030786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1030786</v>
      </c>
      <c r="F44" s="69">
        <f t="shared" si="4"/>
        <v>1030786</v>
      </c>
      <c r="G44" s="69">
        <f t="shared" si="4"/>
        <v>0</v>
      </c>
      <c r="H44" s="69">
        <f t="shared" si="4"/>
        <v>13488643</v>
      </c>
      <c r="I44" s="69">
        <f t="shared" si="4"/>
        <v>-16110832</v>
      </c>
      <c r="J44" s="69">
        <f t="shared" si="4"/>
        <v>-2622189</v>
      </c>
      <c r="K44" s="69">
        <f t="shared" si="4"/>
        <v>-16947185</v>
      </c>
      <c r="L44" s="69">
        <f t="shared" si="4"/>
        <v>0</v>
      </c>
      <c r="M44" s="69">
        <f t="shared" si="4"/>
        <v>28600843</v>
      </c>
      <c r="N44" s="69">
        <f t="shared" si="4"/>
        <v>11653658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9031469</v>
      </c>
      <c r="X44" s="69">
        <f t="shared" si="4"/>
        <v>36746580</v>
      </c>
      <c r="Y44" s="69">
        <f t="shared" si="4"/>
        <v>-27715111</v>
      </c>
      <c r="Z44" s="70">
        <f>+IF(X44&lt;&gt;0,+(Y44/X44)*100,0)</f>
        <v>-75.42228691758525</v>
      </c>
      <c r="AA44" s="67">
        <f>+AA42-AA43</f>
        <v>1030786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1030786</v>
      </c>
      <c r="F46" s="61">
        <f t="shared" si="5"/>
        <v>1030786</v>
      </c>
      <c r="G46" s="61">
        <f t="shared" si="5"/>
        <v>0</v>
      </c>
      <c r="H46" s="61">
        <f t="shared" si="5"/>
        <v>13488643</v>
      </c>
      <c r="I46" s="61">
        <f t="shared" si="5"/>
        <v>-16110832</v>
      </c>
      <c r="J46" s="61">
        <f t="shared" si="5"/>
        <v>-2622189</v>
      </c>
      <c r="K46" s="61">
        <f t="shared" si="5"/>
        <v>-16947185</v>
      </c>
      <c r="L46" s="61">
        <f t="shared" si="5"/>
        <v>0</v>
      </c>
      <c r="M46" s="61">
        <f t="shared" si="5"/>
        <v>28600843</v>
      </c>
      <c r="N46" s="61">
        <f t="shared" si="5"/>
        <v>11653658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9031469</v>
      </c>
      <c r="X46" s="61">
        <f t="shared" si="5"/>
        <v>36746580</v>
      </c>
      <c r="Y46" s="61">
        <f t="shared" si="5"/>
        <v>-27715111</v>
      </c>
      <c r="Z46" s="62">
        <f>+IF(X46&lt;&gt;0,+(Y46/X46)*100,0)</f>
        <v>-75.42228691758525</v>
      </c>
      <c r="AA46" s="59">
        <f>SUM(AA44:AA45)</f>
        <v>1030786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1030786</v>
      </c>
      <c r="F48" s="77">
        <f t="shared" si="6"/>
        <v>1030786</v>
      </c>
      <c r="G48" s="77">
        <f t="shared" si="6"/>
        <v>0</v>
      </c>
      <c r="H48" s="78">
        <f t="shared" si="6"/>
        <v>13488643</v>
      </c>
      <c r="I48" s="78">
        <f t="shared" si="6"/>
        <v>-16110832</v>
      </c>
      <c r="J48" s="78">
        <f t="shared" si="6"/>
        <v>-2622189</v>
      </c>
      <c r="K48" s="78">
        <f t="shared" si="6"/>
        <v>-16947185</v>
      </c>
      <c r="L48" s="78">
        <f t="shared" si="6"/>
        <v>0</v>
      </c>
      <c r="M48" s="77">
        <f t="shared" si="6"/>
        <v>28600843</v>
      </c>
      <c r="N48" s="77">
        <f t="shared" si="6"/>
        <v>11653658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9031469</v>
      </c>
      <c r="X48" s="78">
        <f t="shared" si="6"/>
        <v>36746580</v>
      </c>
      <c r="Y48" s="78">
        <f t="shared" si="6"/>
        <v>-27715111</v>
      </c>
      <c r="Z48" s="79">
        <f>+IF(X48&lt;&gt;0,+(Y48/X48)*100,0)</f>
        <v>-75.42228691758525</v>
      </c>
      <c r="AA48" s="80">
        <f>SUM(AA46:AA47)</f>
        <v>1030786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51798788</v>
      </c>
      <c r="D5" s="6">
        <v>0</v>
      </c>
      <c r="E5" s="7">
        <v>53861613</v>
      </c>
      <c r="F5" s="8">
        <v>53861613</v>
      </c>
      <c r="G5" s="8">
        <v>5319695</v>
      </c>
      <c r="H5" s="8">
        <v>6126379</v>
      </c>
      <c r="I5" s="8">
        <v>6954403</v>
      </c>
      <c r="J5" s="8">
        <v>18400477</v>
      </c>
      <c r="K5" s="8">
        <v>7752040</v>
      </c>
      <c r="L5" s="8">
        <v>8564808</v>
      </c>
      <c r="M5" s="8">
        <v>9366567</v>
      </c>
      <c r="N5" s="8">
        <v>25683415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44083892</v>
      </c>
      <c r="X5" s="8">
        <v>22851404</v>
      </c>
      <c r="Y5" s="8">
        <v>21232488</v>
      </c>
      <c r="Z5" s="2">
        <v>92.92</v>
      </c>
      <c r="AA5" s="6">
        <v>53861613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170068953</v>
      </c>
      <c r="D7" s="6">
        <v>0</v>
      </c>
      <c r="E7" s="7">
        <v>180497776</v>
      </c>
      <c r="F7" s="8">
        <v>180497776</v>
      </c>
      <c r="G7" s="8">
        <v>11396608</v>
      </c>
      <c r="H7" s="8">
        <v>17512738</v>
      </c>
      <c r="I7" s="8">
        <v>9444157</v>
      </c>
      <c r="J7" s="8">
        <v>38353503</v>
      </c>
      <c r="K7" s="8">
        <v>14221859</v>
      </c>
      <c r="L7" s="8">
        <v>15410652</v>
      </c>
      <c r="M7" s="8">
        <v>16396417</v>
      </c>
      <c r="N7" s="8">
        <v>46028928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84382431</v>
      </c>
      <c r="X7" s="8">
        <v>81134848</v>
      </c>
      <c r="Y7" s="8">
        <v>3247583</v>
      </c>
      <c r="Z7" s="2">
        <v>4</v>
      </c>
      <c r="AA7" s="6">
        <v>180497776</v>
      </c>
    </row>
    <row r="8" spans="1:27" ht="12.75">
      <c r="A8" s="29" t="s">
        <v>35</v>
      </c>
      <c r="B8" s="28"/>
      <c r="C8" s="6">
        <v>39517331</v>
      </c>
      <c r="D8" s="6">
        <v>0</v>
      </c>
      <c r="E8" s="7">
        <v>41474562</v>
      </c>
      <c r="F8" s="8">
        <v>41474562</v>
      </c>
      <c r="G8" s="8">
        <v>3000162</v>
      </c>
      <c r="H8" s="8">
        <v>2993429</v>
      </c>
      <c r="I8" s="8">
        <v>2980801</v>
      </c>
      <c r="J8" s="8">
        <v>8974392</v>
      </c>
      <c r="K8" s="8">
        <v>3517635</v>
      </c>
      <c r="L8" s="8">
        <v>3759214</v>
      </c>
      <c r="M8" s="8">
        <v>4128657</v>
      </c>
      <c r="N8" s="8">
        <v>11405506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20379898</v>
      </c>
      <c r="X8" s="8">
        <v>15799518</v>
      </c>
      <c r="Y8" s="8">
        <v>4580380</v>
      </c>
      <c r="Z8" s="2">
        <v>28.99</v>
      </c>
      <c r="AA8" s="6">
        <v>41474562</v>
      </c>
    </row>
    <row r="9" spans="1:27" ht="12.75">
      <c r="A9" s="29" t="s">
        <v>36</v>
      </c>
      <c r="B9" s="28"/>
      <c r="C9" s="6">
        <v>17576733</v>
      </c>
      <c r="D9" s="6">
        <v>0</v>
      </c>
      <c r="E9" s="7">
        <v>18648459</v>
      </c>
      <c r="F9" s="8">
        <v>18648459</v>
      </c>
      <c r="G9" s="8">
        <v>1532492</v>
      </c>
      <c r="H9" s="8">
        <v>1533479</v>
      </c>
      <c r="I9" s="8">
        <v>1534402</v>
      </c>
      <c r="J9" s="8">
        <v>4600373</v>
      </c>
      <c r="K9" s="8">
        <v>1525531</v>
      </c>
      <c r="L9" s="8">
        <v>1863049</v>
      </c>
      <c r="M9" s="8">
        <v>1532994</v>
      </c>
      <c r="N9" s="8">
        <v>4921574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9521947</v>
      </c>
      <c r="X9" s="8">
        <v>8031325</v>
      </c>
      <c r="Y9" s="8">
        <v>1490622</v>
      </c>
      <c r="Z9" s="2">
        <v>18.56</v>
      </c>
      <c r="AA9" s="6">
        <v>18648459</v>
      </c>
    </row>
    <row r="10" spans="1:27" ht="12.75">
      <c r="A10" s="29" t="s">
        <v>37</v>
      </c>
      <c r="B10" s="28"/>
      <c r="C10" s="6">
        <v>13768922</v>
      </c>
      <c r="D10" s="6">
        <v>0</v>
      </c>
      <c r="E10" s="7">
        <v>14432544</v>
      </c>
      <c r="F10" s="30">
        <v>14432544</v>
      </c>
      <c r="G10" s="30">
        <v>1214564</v>
      </c>
      <c r="H10" s="30">
        <v>1214112</v>
      </c>
      <c r="I10" s="30">
        <v>1215854</v>
      </c>
      <c r="J10" s="30">
        <v>3644530</v>
      </c>
      <c r="K10" s="30">
        <v>1223437</v>
      </c>
      <c r="L10" s="30">
        <v>1222980</v>
      </c>
      <c r="M10" s="30">
        <v>1224194</v>
      </c>
      <c r="N10" s="30">
        <v>3670611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7315141</v>
      </c>
      <c r="X10" s="30">
        <v>5895632</v>
      </c>
      <c r="Y10" s="30">
        <v>1419509</v>
      </c>
      <c r="Z10" s="31">
        <v>24.08</v>
      </c>
      <c r="AA10" s="32">
        <v>14432544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216508</v>
      </c>
      <c r="D12" s="6">
        <v>0</v>
      </c>
      <c r="E12" s="7">
        <v>277110</v>
      </c>
      <c r="F12" s="8">
        <v>277110</v>
      </c>
      <c r="G12" s="8">
        <v>30697</v>
      </c>
      <c r="H12" s="8">
        <v>15503</v>
      </c>
      <c r="I12" s="8">
        <v>8496</v>
      </c>
      <c r="J12" s="8">
        <v>54696</v>
      </c>
      <c r="K12" s="8">
        <v>13140</v>
      </c>
      <c r="L12" s="8">
        <v>29792</v>
      </c>
      <c r="M12" s="8">
        <v>24758</v>
      </c>
      <c r="N12" s="8">
        <v>67690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122386</v>
      </c>
      <c r="X12" s="8">
        <v>123224</v>
      </c>
      <c r="Y12" s="8">
        <v>-838</v>
      </c>
      <c r="Z12" s="2">
        <v>-0.68</v>
      </c>
      <c r="AA12" s="6">
        <v>277110</v>
      </c>
    </row>
    <row r="13" spans="1:27" ht="12.75">
      <c r="A13" s="27" t="s">
        <v>40</v>
      </c>
      <c r="B13" s="33"/>
      <c r="C13" s="6">
        <v>1245305</v>
      </c>
      <c r="D13" s="6">
        <v>0</v>
      </c>
      <c r="E13" s="7">
        <v>1425000</v>
      </c>
      <c r="F13" s="8">
        <v>1425000</v>
      </c>
      <c r="G13" s="8">
        <v>172912</v>
      </c>
      <c r="H13" s="8">
        <v>126602</v>
      </c>
      <c r="I13" s="8">
        <v>58612</v>
      </c>
      <c r="J13" s="8">
        <v>358126</v>
      </c>
      <c r="K13" s="8">
        <v>71086</v>
      </c>
      <c r="L13" s="8">
        <v>48240</v>
      </c>
      <c r="M13" s="8">
        <v>255920</v>
      </c>
      <c r="N13" s="8">
        <v>375246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733372</v>
      </c>
      <c r="X13" s="8">
        <v>740516</v>
      </c>
      <c r="Y13" s="8">
        <v>-7144</v>
      </c>
      <c r="Z13" s="2">
        <v>-0.96</v>
      </c>
      <c r="AA13" s="6">
        <v>1425000</v>
      </c>
    </row>
    <row r="14" spans="1:27" ht="12.75">
      <c r="A14" s="27" t="s">
        <v>41</v>
      </c>
      <c r="B14" s="33"/>
      <c r="C14" s="6">
        <v>22442917</v>
      </c>
      <c r="D14" s="6">
        <v>0</v>
      </c>
      <c r="E14" s="7">
        <v>26464314</v>
      </c>
      <c r="F14" s="8">
        <v>26464314</v>
      </c>
      <c r="G14" s="8">
        <v>1785487</v>
      </c>
      <c r="H14" s="8">
        <v>1758302</v>
      </c>
      <c r="I14" s="8">
        <v>1578446</v>
      </c>
      <c r="J14" s="8">
        <v>5122235</v>
      </c>
      <c r="K14" s="8">
        <v>2289212</v>
      </c>
      <c r="L14" s="8">
        <v>1931023</v>
      </c>
      <c r="M14" s="8">
        <v>1851087</v>
      </c>
      <c r="N14" s="8">
        <v>6071322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11193557</v>
      </c>
      <c r="X14" s="8">
        <v>11920383</v>
      </c>
      <c r="Y14" s="8">
        <v>-726826</v>
      </c>
      <c r="Z14" s="2">
        <v>-6.1</v>
      </c>
      <c r="AA14" s="6">
        <v>26464314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814341</v>
      </c>
      <c r="D16" s="6">
        <v>0</v>
      </c>
      <c r="E16" s="7">
        <v>426800</v>
      </c>
      <c r="F16" s="8">
        <v>426800</v>
      </c>
      <c r="G16" s="8">
        <v>4316</v>
      </c>
      <c r="H16" s="8">
        <v>34455</v>
      </c>
      <c r="I16" s="8">
        <v>7300</v>
      </c>
      <c r="J16" s="8">
        <v>46071</v>
      </c>
      <c r="K16" s="8">
        <v>4720</v>
      </c>
      <c r="L16" s="8">
        <v>12984</v>
      </c>
      <c r="M16" s="8">
        <v>1428</v>
      </c>
      <c r="N16" s="8">
        <v>19132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65203</v>
      </c>
      <c r="X16" s="8">
        <v>164744</v>
      </c>
      <c r="Y16" s="8">
        <v>-99541</v>
      </c>
      <c r="Z16" s="2">
        <v>-60.42</v>
      </c>
      <c r="AA16" s="6">
        <v>426800</v>
      </c>
    </row>
    <row r="17" spans="1:27" ht="12.75">
      <c r="A17" s="27" t="s">
        <v>44</v>
      </c>
      <c r="B17" s="33"/>
      <c r="C17" s="6">
        <v>7632877</v>
      </c>
      <c r="D17" s="6">
        <v>0</v>
      </c>
      <c r="E17" s="7">
        <v>9224947</v>
      </c>
      <c r="F17" s="8">
        <v>9224947</v>
      </c>
      <c r="G17" s="8">
        <v>1626746</v>
      </c>
      <c r="H17" s="8">
        <v>870106</v>
      </c>
      <c r="I17" s="8">
        <v>618459</v>
      </c>
      <c r="J17" s="8">
        <v>3115311</v>
      </c>
      <c r="K17" s="8">
        <v>1058000</v>
      </c>
      <c r="L17" s="8">
        <v>1470864</v>
      </c>
      <c r="M17" s="8">
        <v>870616</v>
      </c>
      <c r="N17" s="8">
        <v>3399480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6514791</v>
      </c>
      <c r="X17" s="8">
        <v>4040057</v>
      </c>
      <c r="Y17" s="8">
        <v>2474734</v>
      </c>
      <c r="Z17" s="2">
        <v>61.25</v>
      </c>
      <c r="AA17" s="6">
        <v>9224947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112162921</v>
      </c>
      <c r="D19" s="6">
        <v>0</v>
      </c>
      <c r="E19" s="7">
        <v>136380000</v>
      </c>
      <c r="F19" s="8">
        <v>136380000</v>
      </c>
      <c r="G19" s="8">
        <v>54613458</v>
      </c>
      <c r="H19" s="8">
        <v>243069</v>
      </c>
      <c r="I19" s="8">
        <v>543340</v>
      </c>
      <c r="J19" s="8">
        <v>55399867</v>
      </c>
      <c r="K19" s="8">
        <v>241616</v>
      </c>
      <c r="L19" s="8">
        <v>241616</v>
      </c>
      <c r="M19" s="8">
        <v>44095720</v>
      </c>
      <c r="N19" s="8">
        <v>44578952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99978819</v>
      </c>
      <c r="X19" s="8">
        <v>89519493</v>
      </c>
      <c r="Y19" s="8">
        <v>10459326</v>
      </c>
      <c r="Z19" s="2">
        <v>11.68</v>
      </c>
      <c r="AA19" s="6">
        <v>136380000</v>
      </c>
    </row>
    <row r="20" spans="1:27" ht="12.75">
      <c r="A20" s="27" t="s">
        <v>47</v>
      </c>
      <c r="B20" s="33"/>
      <c r="C20" s="6">
        <v>4533294</v>
      </c>
      <c r="D20" s="6">
        <v>0</v>
      </c>
      <c r="E20" s="7">
        <v>14902216</v>
      </c>
      <c r="F20" s="30">
        <v>14902216</v>
      </c>
      <c r="G20" s="30">
        <v>2999654</v>
      </c>
      <c r="H20" s="30">
        <v>1281297</v>
      </c>
      <c r="I20" s="30">
        <v>414477</v>
      </c>
      <c r="J20" s="30">
        <v>4695428</v>
      </c>
      <c r="K20" s="30">
        <v>1109177</v>
      </c>
      <c r="L20" s="30">
        <v>2663344</v>
      </c>
      <c r="M20" s="30">
        <v>1222813</v>
      </c>
      <c r="N20" s="30">
        <v>4995334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9690762</v>
      </c>
      <c r="X20" s="30">
        <v>9805205</v>
      </c>
      <c r="Y20" s="30">
        <v>-114443</v>
      </c>
      <c r="Z20" s="31">
        <v>-1.17</v>
      </c>
      <c r="AA20" s="32">
        <v>14902216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441778890</v>
      </c>
      <c r="D22" s="37">
        <f>SUM(D5:D21)</f>
        <v>0</v>
      </c>
      <c r="E22" s="38">
        <f t="shared" si="0"/>
        <v>498015341</v>
      </c>
      <c r="F22" s="39">
        <f t="shared" si="0"/>
        <v>498015341</v>
      </c>
      <c r="G22" s="39">
        <f t="shared" si="0"/>
        <v>83696791</v>
      </c>
      <c r="H22" s="39">
        <f t="shared" si="0"/>
        <v>33709471</v>
      </c>
      <c r="I22" s="39">
        <f t="shared" si="0"/>
        <v>25358747</v>
      </c>
      <c r="J22" s="39">
        <f t="shared" si="0"/>
        <v>142765009</v>
      </c>
      <c r="K22" s="39">
        <f t="shared" si="0"/>
        <v>33027453</v>
      </c>
      <c r="L22" s="39">
        <f t="shared" si="0"/>
        <v>37218566</v>
      </c>
      <c r="M22" s="39">
        <f t="shared" si="0"/>
        <v>80971171</v>
      </c>
      <c r="N22" s="39">
        <f t="shared" si="0"/>
        <v>151217190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293982199</v>
      </c>
      <c r="X22" s="39">
        <f t="shared" si="0"/>
        <v>250026349</v>
      </c>
      <c r="Y22" s="39">
        <f t="shared" si="0"/>
        <v>43955850</v>
      </c>
      <c r="Z22" s="40">
        <f>+IF(X22&lt;&gt;0,+(Y22/X22)*100,0)</f>
        <v>17.58048708698298</v>
      </c>
      <c r="AA22" s="37">
        <f>SUM(AA5:AA21)</f>
        <v>498015341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168443979</v>
      </c>
      <c r="D25" s="6">
        <v>0</v>
      </c>
      <c r="E25" s="7">
        <v>186963168</v>
      </c>
      <c r="F25" s="8">
        <v>186963168</v>
      </c>
      <c r="G25" s="8">
        <v>13776316</v>
      </c>
      <c r="H25" s="8">
        <v>13829939</v>
      </c>
      <c r="I25" s="8">
        <v>16118324</v>
      </c>
      <c r="J25" s="8">
        <v>43724579</v>
      </c>
      <c r="K25" s="8">
        <v>14351391</v>
      </c>
      <c r="L25" s="8">
        <v>14388067</v>
      </c>
      <c r="M25" s="8">
        <v>15056968</v>
      </c>
      <c r="N25" s="8">
        <v>43796426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87521005</v>
      </c>
      <c r="X25" s="8">
        <v>82154393</v>
      </c>
      <c r="Y25" s="8">
        <v>5366612</v>
      </c>
      <c r="Z25" s="2">
        <v>6.53</v>
      </c>
      <c r="AA25" s="6">
        <v>186963168</v>
      </c>
    </row>
    <row r="26" spans="1:27" ht="12.75">
      <c r="A26" s="29" t="s">
        <v>52</v>
      </c>
      <c r="B26" s="28"/>
      <c r="C26" s="6">
        <v>9831852</v>
      </c>
      <c r="D26" s="6">
        <v>0</v>
      </c>
      <c r="E26" s="7">
        <v>10325122</v>
      </c>
      <c r="F26" s="8">
        <v>10325122</v>
      </c>
      <c r="G26" s="8">
        <v>819119</v>
      </c>
      <c r="H26" s="8">
        <v>843820</v>
      </c>
      <c r="I26" s="8">
        <v>801661</v>
      </c>
      <c r="J26" s="8">
        <v>2464600</v>
      </c>
      <c r="K26" s="8">
        <v>870056</v>
      </c>
      <c r="L26" s="8">
        <v>831469</v>
      </c>
      <c r="M26" s="8">
        <v>831469</v>
      </c>
      <c r="N26" s="8">
        <v>2532994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4997594</v>
      </c>
      <c r="X26" s="8">
        <v>4541511</v>
      </c>
      <c r="Y26" s="8">
        <v>456083</v>
      </c>
      <c r="Z26" s="2">
        <v>10.04</v>
      </c>
      <c r="AA26" s="6">
        <v>10325122</v>
      </c>
    </row>
    <row r="27" spans="1:27" ht="12.75">
      <c r="A27" s="29" t="s">
        <v>53</v>
      </c>
      <c r="B27" s="28"/>
      <c r="C27" s="6">
        <v>6548815</v>
      </c>
      <c r="D27" s="6">
        <v>0</v>
      </c>
      <c r="E27" s="7">
        <v>1500000</v>
      </c>
      <c r="F27" s="8">
        <v>1500000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</v>
      </c>
    </row>
    <row r="28" spans="1:27" ht="12.75">
      <c r="A28" s="29" t="s">
        <v>54</v>
      </c>
      <c r="B28" s="28"/>
      <c r="C28" s="6">
        <v>74813112</v>
      </c>
      <c r="D28" s="6">
        <v>0</v>
      </c>
      <c r="E28" s="7">
        <v>81162016</v>
      </c>
      <c r="F28" s="8">
        <v>81162016</v>
      </c>
      <c r="G28" s="8">
        <v>6730111</v>
      </c>
      <c r="H28" s="8">
        <v>6730111</v>
      </c>
      <c r="I28" s="8">
        <v>6730111</v>
      </c>
      <c r="J28" s="8">
        <v>20190333</v>
      </c>
      <c r="K28" s="8">
        <v>3956893</v>
      </c>
      <c r="L28" s="8">
        <v>6730114</v>
      </c>
      <c r="M28" s="8">
        <v>7036166</v>
      </c>
      <c r="N28" s="8">
        <v>17723173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37913506</v>
      </c>
      <c r="X28" s="8">
        <v>38131266</v>
      </c>
      <c r="Y28" s="8">
        <v>-217760</v>
      </c>
      <c r="Z28" s="2">
        <v>-0.57</v>
      </c>
      <c r="AA28" s="6">
        <v>81162016</v>
      </c>
    </row>
    <row r="29" spans="1:27" ht="12.75">
      <c r="A29" s="29" t="s">
        <v>55</v>
      </c>
      <c r="B29" s="28"/>
      <c r="C29" s="6">
        <v>17408397</v>
      </c>
      <c r="D29" s="6">
        <v>0</v>
      </c>
      <c r="E29" s="7">
        <v>17707502</v>
      </c>
      <c r="F29" s="8">
        <v>17707502</v>
      </c>
      <c r="G29" s="8">
        <v>0</v>
      </c>
      <c r="H29" s="8">
        <v>2185813</v>
      </c>
      <c r="I29" s="8">
        <v>1351294</v>
      </c>
      <c r="J29" s="8">
        <v>3537107</v>
      </c>
      <c r="K29" s="8">
        <v>1347008</v>
      </c>
      <c r="L29" s="8">
        <v>2513557</v>
      </c>
      <c r="M29" s="8">
        <v>1393053</v>
      </c>
      <c r="N29" s="8">
        <v>5253618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8790725</v>
      </c>
      <c r="X29" s="8">
        <v>5030433</v>
      </c>
      <c r="Y29" s="8">
        <v>3760292</v>
      </c>
      <c r="Z29" s="2">
        <v>74.75</v>
      </c>
      <c r="AA29" s="6">
        <v>17707502</v>
      </c>
    </row>
    <row r="30" spans="1:27" ht="12.75">
      <c r="A30" s="29" t="s">
        <v>56</v>
      </c>
      <c r="B30" s="28"/>
      <c r="C30" s="6">
        <v>125308443</v>
      </c>
      <c r="D30" s="6">
        <v>0</v>
      </c>
      <c r="E30" s="7">
        <v>150813852</v>
      </c>
      <c r="F30" s="8">
        <v>150813852</v>
      </c>
      <c r="G30" s="8">
        <v>13846887</v>
      </c>
      <c r="H30" s="8">
        <v>15564301</v>
      </c>
      <c r="I30" s="8">
        <v>9646935</v>
      </c>
      <c r="J30" s="8">
        <v>39058123</v>
      </c>
      <c r="K30" s="8">
        <v>10847307</v>
      </c>
      <c r="L30" s="8">
        <v>16764000</v>
      </c>
      <c r="M30" s="8">
        <v>9212077</v>
      </c>
      <c r="N30" s="8">
        <v>36823384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75881507</v>
      </c>
      <c r="X30" s="8">
        <v>63165737</v>
      </c>
      <c r="Y30" s="8">
        <v>12715770</v>
      </c>
      <c r="Z30" s="2">
        <v>20.13</v>
      </c>
      <c r="AA30" s="6">
        <v>150813852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19084464</v>
      </c>
      <c r="D32" s="6">
        <v>0</v>
      </c>
      <c r="E32" s="7">
        <v>14319203</v>
      </c>
      <c r="F32" s="8">
        <v>14319203</v>
      </c>
      <c r="G32" s="8">
        <v>56633</v>
      </c>
      <c r="H32" s="8">
        <v>194955</v>
      </c>
      <c r="I32" s="8">
        <v>255527</v>
      </c>
      <c r="J32" s="8">
        <v>507115</v>
      </c>
      <c r="K32" s="8">
        <v>1739861</v>
      </c>
      <c r="L32" s="8">
        <v>1810323</v>
      </c>
      <c r="M32" s="8">
        <v>780033</v>
      </c>
      <c r="N32" s="8">
        <v>4330217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4837332</v>
      </c>
      <c r="X32" s="8">
        <v>8524709</v>
      </c>
      <c r="Y32" s="8">
        <v>-3687377</v>
      </c>
      <c r="Z32" s="2">
        <v>-43.26</v>
      </c>
      <c r="AA32" s="6">
        <v>14319203</v>
      </c>
    </row>
    <row r="33" spans="1:27" ht="12.75">
      <c r="A33" s="29" t="s">
        <v>59</v>
      </c>
      <c r="B33" s="28"/>
      <c r="C33" s="6">
        <v>600000</v>
      </c>
      <c r="D33" s="6">
        <v>0</v>
      </c>
      <c r="E33" s="7">
        <v>800000</v>
      </c>
      <c r="F33" s="8">
        <v>800000</v>
      </c>
      <c r="G33" s="8">
        <v>0</v>
      </c>
      <c r="H33" s="8">
        <v>0</v>
      </c>
      <c r="I33" s="8">
        <v>0</v>
      </c>
      <c r="J33" s="8">
        <v>0</v>
      </c>
      <c r="K33" s="8">
        <v>233192</v>
      </c>
      <c r="L33" s="8">
        <v>0</v>
      </c>
      <c r="M33" s="8">
        <v>75000</v>
      </c>
      <c r="N33" s="8">
        <v>308192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308192</v>
      </c>
      <c r="X33" s="8">
        <v>429000</v>
      </c>
      <c r="Y33" s="8">
        <v>-120808</v>
      </c>
      <c r="Z33" s="2">
        <v>-28.16</v>
      </c>
      <c r="AA33" s="6">
        <v>800000</v>
      </c>
    </row>
    <row r="34" spans="1:27" ht="12.75">
      <c r="A34" s="29" t="s">
        <v>60</v>
      </c>
      <c r="B34" s="28"/>
      <c r="C34" s="6">
        <v>96852137</v>
      </c>
      <c r="D34" s="6">
        <v>0</v>
      </c>
      <c r="E34" s="7">
        <v>74339539</v>
      </c>
      <c r="F34" s="8">
        <v>74339539</v>
      </c>
      <c r="G34" s="8">
        <v>3908674</v>
      </c>
      <c r="H34" s="8">
        <v>6424445</v>
      </c>
      <c r="I34" s="8">
        <v>6963653</v>
      </c>
      <c r="J34" s="8">
        <v>17296772</v>
      </c>
      <c r="K34" s="8">
        <v>9008073</v>
      </c>
      <c r="L34" s="8">
        <v>9111365</v>
      </c>
      <c r="M34" s="8">
        <v>5652381</v>
      </c>
      <c r="N34" s="8">
        <v>23771819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41068591</v>
      </c>
      <c r="X34" s="8">
        <v>27429429</v>
      </c>
      <c r="Y34" s="8">
        <v>13639162</v>
      </c>
      <c r="Z34" s="2">
        <v>49.72</v>
      </c>
      <c r="AA34" s="6">
        <v>74339539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518891199</v>
      </c>
      <c r="D36" s="37">
        <f>SUM(D25:D35)</f>
        <v>0</v>
      </c>
      <c r="E36" s="38">
        <f t="shared" si="1"/>
        <v>537930402</v>
      </c>
      <c r="F36" s="39">
        <f t="shared" si="1"/>
        <v>537930402</v>
      </c>
      <c r="G36" s="39">
        <f t="shared" si="1"/>
        <v>39137740</v>
      </c>
      <c r="H36" s="39">
        <f t="shared" si="1"/>
        <v>45773384</v>
      </c>
      <c r="I36" s="39">
        <f t="shared" si="1"/>
        <v>41867505</v>
      </c>
      <c r="J36" s="39">
        <f t="shared" si="1"/>
        <v>126778629</v>
      </c>
      <c r="K36" s="39">
        <f t="shared" si="1"/>
        <v>42353781</v>
      </c>
      <c r="L36" s="39">
        <f t="shared" si="1"/>
        <v>52148895</v>
      </c>
      <c r="M36" s="39">
        <f t="shared" si="1"/>
        <v>40037147</v>
      </c>
      <c r="N36" s="39">
        <f t="shared" si="1"/>
        <v>134539823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261318452</v>
      </c>
      <c r="X36" s="39">
        <f t="shared" si="1"/>
        <v>229406478</v>
      </c>
      <c r="Y36" s="39">
        <f t="shared" si="1"/>
        <v>31911974</v>
      </c>
      <c r="Z36" s="40">
        <f>+IF(X36&lt;&gt;0,+(Y36/X36)*100,0)</f>
        <v>13.910668207024216</v>
      </c>
      <c r="AA36" s="37">
        <f>SUM(AA25:AA35)</f>
        <v>537930402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-77112309</v>
      </c>
      <c r="D38" s="50">
        <f>+D22-D36</f>
        <v>0</v>
      </c>
      <c r="E38" s="51">
        <f t="shared" si="2"/>
        <v>-39915061</v>
      </c>
      <c r="F38" s="52">
        <f t="shared" si="2"/>
        <v>-39915061</v>
      </c>
      <c r="G38" s="52">
        <f t="shared" si="2"/>
        <v>44559051</v>
      </c>
      <c r="H38" s="52">
        <f t="shared" si="2"/>
        <v>-12063913</v>
      </c>
      <c r="I38" s="52">
        <f t="shared" si="2"/>
        <v>-16508758</v>
      </c>
      <c r="J38" s="52">
        <f t="shared" si="2"/>
        <v>15986380</v>
      </c>
      <c r="K38" s="52">
        <f t="shared" si="2"/>
        <v>-9326328</v>
      </c>
      <c r="L38" s="52">
        <f t="shared" si="2"/>
        <v>-14930329</v>
      </c>
      <c r="M38" s="52">
        <f t="shared" si="2"/>
        <v>40934024</v>
      </c>
      <c r="N38" s="52">
        <f t="shared" si="2"/>
        <v>16677367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32663747</v>
      </c>
      <c r="X38" s="52">
        <f>IF(F22=F36,0,X22-X36)</f>
        <v>20619871</v>
      </c>
      <c r="Y38" s="52">
        <f t="shared" si="2"/>
        <v>12043876</v>
      </c>
      <c r="Z38" s="53">
        <f>+IF(X38&lt;&gt;0,+(Y38/X38)*100,0)</f>
        <v>58.40907540110217</v>
      </c>
      <c r="AA38" s="50">
        <f>+AA22-AA36</f>
        <v>-39915061</v>
      </c>
    </row>
    <row r="39" spans="1:27" ht="12.75">
      <c r="A39" s="27" t="s">
        <v>64</v>
      </c>
      <c r="B39" s="33"/>
      <c r="C39" s="6">
        <v>117916453</v>
      </c>
      <c r="D39" s="6">
        <v>0</v>
      </c>
      <c r="E39" s="7">
        <v>50673000</v>
      </c>
      <c r="F39" s="8">
        <v>50673000</v>
      </c>
      <c r="G39" s="8">
        <v>15308444</v>
      </c>
      <c r="H39" s="8">
        <v>0</v>
      </c>
      <c r="I39" s="8">
        <v>1283570</v>
      </c>
      <c r="J39" s="8">
        <v>16592014</v>
      </c>
      <c r="K39" s="8">
        <v>2959938</v>
      </c>
      <c r="L39" s="8">
        <v>3893820</v>
      </c>
      <c r="M39" s="8">
        <v>12260637</v>
      </c>
      <c r="N39" s="8">
        <v>19114395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35706409</v>
      </c>
      <c r="X39" s="8">
        <v>30656426</v>
      </c>
      <c r="Y39" s="8">
        <v>5049983</v>
      </c>
      <c r="Z39" s="2">
        <v>16.47</v>
      </c>
      <c r="AA39" s="6">
        <v>50673000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40804144</v>
      </c>
      <c r="D42" s="59">
        <f>SUM(D38:D41)</f>
        <v>0</v>
      </c>
      <c r="E42" s="60">
        <f t="shared" si="3"/>
        <v>10757939</v>
      </c>
      <c r="F42" s="61">
        <f t="shared" si="3"/>
        <v>10757939</v>
      </c>
      <c r="G42" s="61">
        <f t="shared" si="3"/>
        <v>59867495</v>
      </c>
      <c r="H42" s="61">
        <f t="shared" si="3"/>
        <v>-12063913</v>
      </c>
      <c r="I42" s="61">
        <f t="shared" si="3"/>
        <v>-15225188</v>
      </c>
      <c r="J42" s="61">
        <f t="shared" si="3"/>
        <v>32578394</v>
      </c>
      <c r="K42" s="61">
        <f t="shared" si="3"/>
        <v>-6366390</v>
      </c>
      <c r="L42" s="61">
        <f t="shared" si="3"/>
        <v>-11036509</v>
      </c>
      <c r="M42" s="61">
        <f t="shared" si="3"/>
        <v>53194661</v>
      </c>
      <c r="N42" s="61">
        <f t="shared" si="3"/>
        <v>35791762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68370156</v>
      </c>
      <c r="X42" s="61">
        <f t="shared" si="3"/>
        <v>51276297</v>
      </c>
      <c r="Y42" s="61">
        <f t="shared" si="3"/>
        <v>17093859</v>
      </c>
      <c r="Z42" s="62">
        <f>+IF(X42&lt;&gt;0,+(Y42/X42)*100,0)</f>
        <v>33.336765718476116</v>
      </c>
      <c r="AA42" s="59">
        <f>SUM(AA38:AA41)</f>
        <v>10757939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40804144</v>
      </c>
      <c r="D44" s="67">
        <f>+D42-D43</f>
        <v>0</v>
      </c>
      <c r="E44" s="68">
        <f t="shared" si="4"/>
        <v>10757939</v>
      </c>
      <c r="F44" s="69">
        <f t="shared" si="4"/>
        <v>10757939</v>
      </c>
      <c r="G44" s="69">
        <f t="shared" si="4"/>
        <v>59867495</v>
      </c>
      <c r="H44" s="69">
        <f t="shared" si="4"/>
        <v>-12063913</v>
      </c>
      <c r="I44" s="69">
        <f t="shared" si="4"/>
        <v>-15225188</v>
      </c>
      <c r="J44" s="69">
        <f t="shared" si="4"/>
        <v>32578394</v>
      </c>
      <c r="K44" s="69">
        <f t="shared" si="4"/>
        <v>-6366390</v>
      </c>
      <c r="L44" s="69">
        <f t="shared" si="4"/>
        <v>-11036509</v>
      </c>
      <c r="M44" s="69">
        <f t="shared" si="4"/>
        <v>53194661</v>
      </c>
      <c r="N44" s="69">
        <f t="shared" si="4"/>
        <v>35791762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68370156</v>
      </c>
      <c r="X44" s="69">
        <f t="shared" si="4"/>
        <v>51276297</v>
      </c>
      <c r="Y44" s="69">
        <f t="shared" si="4"/>
        <v>17093859</v>
      </c>
      <c r="Z44" s="70">
        <f>+IF(X44&lt;&gt;0,+(Y44/X44)*100,0)</f>
        <v>33.336765718476116</v>
      </c>
      <c r="AA44" s="67">
        <f>+AA42-AA43</f>
        <v>10757939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40804144</v>
      </c>
      <c r="D46" s="59">
        <f>SUM(D44:D45)</f>
        <v>0</v>
      </c>
      <c r="E46" s="60">
        <f t="shared" si="5"/>
        <v>10757939</v>
      </c>
      <c r="F46" s="61">
        <f t="shared" si="5"/>
        <v>10757939</v>
      </c>
      <c r="G46" s="61">
        <f t="shared" si="5"/>
        <v>59867495</v>
      </c>
      <c r="H46" s="61">
        <f t="shared" si="5"/>
        <v>-12063913</v>
      </c>
      <c r="I46" s="61">
        <f t="shared" si="5"/>
        <v>-15225188</v>
      </c>
      <c r="J46" s="61">
        <f t="shared" si="5"/>
        <v>32578394</v>
      </c>
      <c r="K46" s="61">
        <f t="shared" si="5"/>
        <v>-6366390</v>
      </c>
      <c r="L46" s="61">
        <f t="shared" si="5"/>
        <v>-11036509</v>
      </c>
      <c r="M46" s="61">
        <f t="shared" si="5"/>
        <v>53194661</v>
      </c>
      <c r="N46" s="61">
        <f t="shared" si="5"/>
        <v>35791762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68370156</v>
      </c>
      <c r="X46" s="61">
        <f t="shared" si="5"/>
        <v>51276297</v>
      </c>
      <c r="Y46" s="61">
        <f t="shared" si="5"/>
        <v>17093859</v>
      </c>
      <c r="Z46" s="62">
        <f>+IF(X46&lt;&gt;0,+(Y46/X46)*100,0)</f>
        <v>33.336765718476116</v>
      </c>
      <c r="AA46" s="59">
        <f>SUM(AA44:AA45)</f>
        <v>10757939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40804144</v>
      </c>
      <c r="D48" s="75">
        <f>SUM(D46:D47)</f>
        <v>0</v>
      </c>
      <c r="E48" s="76">
        <f t="shared" si="6"/>
        <v>10757939</v>
      </c>
      <c r="F48" s="77">
        <f t="shared" si="6"/>
        <v>10757939</v>
      </c>
      <c r="G48" s="77">
        <f t="shared" si="6"/>
        <v>59867495</v>
      </c>
      <c r="H48" s="78">
        <f t="shared" si="6"/>
        <v>-12063913</v>
      </c>
      <c r="I48" s="78">
        <f t="shared" si="6"/>
        <v>-15225188</v>
      </c>
      <c r="J48" s="78">
        <f t="shared" si="6"/>
        <v>32578394</v>
      </c>
      <c r="K48" s="78">
        <f t="shared" si="6"/>
        <v>-6366390</v>
      </c>
      <c r="L48" s="78">
        <f t="shared" si="6"/>
        <v>-11036509</v>
      </c>
      <c r="M48" s="77">
        <f t="shared" si="6"/>
        <v>53194661</v>
      </c>
      <c r="N48" s="77">
        <f t="shared" si="6"/>
        <v>35791762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68370156</v>
      </c>
      <c r="X48" s="78">
        <f t="shared" si="6"/>
        <v>51276297</v>
      </c>
      <c r="Y48" s="78">
        <f t="shared" si="6"/>
        <v>17093859</v>
      </c>
      <c r="Z48" s="79">
        <f>+IF(X48&lt;&gt;0,+(Y48/X48)*100,0)</f>
        <v>33.336765718476116</v>
      </c>
      <c r="AA48" s="80">
        <f>SUM(AA46:AA47)</f>
        <v>10757939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62003315</v>
      </c>
      <c r="D5" s="6">
        <v>0</v>
      </c>
      <c r="E5" s="7">
        <v>84995535</v>
      </c>
      <c r="F5" s="8">
        <v>84995535</v>
      </c>
      <c r="G5" s="8">
        <v>6616346</v>
      </c>
      <c r="H5" s="8">
        <v>6603862</v>
      </c>
      <c r="I5" s="8">
        <v>4812856</v>
      </c>
      <c r="J5" s="8">
        <v>18033064</v>
      </c>
      <c r="K5" s="8">
        <v>0</v>
      </c>
      <c r="L5" s="8">
        <v>0</v>
      </c>
      <c r="M5" s="8">
        <v>6543192</v>
      </c>
      <c r="N5" s="8">
        <v>6543192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24576256</v>
      </c>
      <c r="X5" s="8">
        <v>42497766</v>
      </c>
      <c r="Y5" s="8">
        <v>-17921510</v>
      </c>
      <c r="Z5" s="2">
        <v>-42.17</v>
      </c>
      <c r="AA5" s="6">
        <v>84995535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103166813</v>
      </c>
      <c r="D7" s="6">
        <v>0</v>
      </c>
      <c r="E7" s="7">
        <v>133286112</v>
      </c>
      <c r="F7" s="8">
        <v>133286112</v>
      </c>
      <c r="G7" s="8">
        <v>8804028</v>
      </c>
      <c r="H7" s="8">
        <v>8688525</v>
      </c>
      <c r="I7" s="8">
        <v>8315962</v>
      </c>
      <c r="J7" s="8">
        <v>25808515</v>
      </c>
      <c r="K7" s="8">
        <v>0</v>
      </c>
      <c r="L7" s="8">
        <v>0</v>
      </c>
      <c r="M7" s="8">
        <v>8255632</v>
      </c>
      <c r="N7" s="8">
        <v>8255632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34064147</v>
      </c>
      <c r="X7" s="8">
        <v>65310196</v>
      </c>
      <c r="Y7" s="8">
        <v>-31246049</v>
      </c>
      <c r="Z7" s="2">
        <v>-47.84</v>
      </c>
      <c r="AA7" s="6">
        <v>133286112</v>
      </c>
    </row>
    <row r="8" spans="1:27" ht="12.75">
      <c r="A8" s="29" t="s">
        <v>35</v>
      </c>
      <c r="B8" s="28"/>
      <c r="C8" s="6">
        <v>25122231</v>
      </c>
      <c r="D8" s="6">
        <v>0</v>
      </c>
      <c r="E8" s="7">
        <v>29540240</v>
      </c>
      <c r="F8" s="8">
        <v>29540240</v>
      </c>
      <c r="G8" s="8">
        <v>2300122</v>
      </c>
      <c r="H8" s="8">
        <v>2272621</v>
      </c>
      <c r="I8" s="8">
        <v>2394301</v>
      </c>
      <c r="J8" s="8">
        <v>6967044</v>
      </c>
      <c r="K8" s="8">
        <v>0</v>
      </c>
      <c r="L8" s="8">
        <v>0</v>
      </c>
      <c r="M8" s="8">
        <v>2068427</v>
      </c>
      <c r="N8" s="8">
        <v>2068427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9035471</v>
      </c>
      <c r="X8" s="8">
        <v>14474717</v>
      </c>
      <c r="Y8" s="8">
        <v>-5439246</v>
      </c>
      <c r="Z8" s="2">
        <v>-37.58</v>
      </c>
      <c r="AA8" s="6">
        <v>29540240</v>
      </c>
    </row>
    <row r="9" spans="1:27" ht="12.75">
      <c r="A9" s="29" t="s">
        <v>36</v>
      </c>
      <c r="B9" s="28"/>
      <c r="C9" s="6">
        <v>15100662</v>
      </c>
      <c r="D9" s="6">
        <v>0</v>
      </c>
      <c r="E9" s="7">
        <v>17331681</v>
      </c>
      <c r="F9" s="8">
        <v>17331681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8492522</v>
      </c>
      <c r="Y9" s="8">
        <v>-8492522</v>
      </c>
      <c r="Z9" s="2">
        <v>-100</v>
      </c>
      <c r="AA9" s="6">
        <v>17331681</v>
      </c>
    </row>
    <row r="10" spans="1:27" ht="12.75">
      <c r="A10" s="29" t="s">
        <v>37</v>
      </c>
      <c r="B10" s="28"/>
      <c r="C10" s="6">
        <v>7259742</v>
      </c>
      <c r="D10" s="6">
        <v>0</v>
      </c>
      <c r="E10" s="7">
        <v>10666319</v>
      </c>
      <c r="F10" s="30">
        <v>10666319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5226498</v>
      </c>
      <c r="Y10" s="30">
        <v>-5226498</v>
      </c>
      <c r="Z10" s="31">
        <v>-100</v>
      </c>
      <c r="AA10" s="32">
        <v>10666319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1193949</v>
      </c>
      <c r="F11" s="8">
        <v>1193949</v>
      </c>
      <c r="G11" s="8">
        <v>2398360</v>
      </c>
      <c r="H11" s="8">
        <v>2220299</v>
      </c>
      <c r="I11" s="8">
        <v>2493240</v>
      </c>
      <c r="J11" s="8">
        <v>7111899</v>
      </c>
      <c r="K11" s="8">
        <v>0</v>
      </c>
      <c r="L11" s="8">
        <v>0</v>
      </c>
      <c r="M11" s="8">
        <v>1719700</v>
      </c>
      <c r="N11" s="8">
        <v>1719700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8831599</v>
      </c>
      <c r="X11" s="8">
        <v>585034</v>
      </c>
      <c r="Y11" s="8">
        <v>8246565</v>
      </c>
      <c r="Z11" s="2">
        <v>1409.59</v>
      </c>
      <c r="AA11" s="6">
        <v>1193949</v>
      </c>
    </row>
    <row r="12" spans="1:27" ht="12.75">
      <c r="A12" s="29" t="s">
        <v>39</v>
      </c>
      <c r="B12" s="33"/>
      <c r="C12" s="6">
        <v>1216348</v>
      </c>
      <c r="D12" s="6">
        <v>0</v>
      </c>
      <c r="E12" s="7">
        <v>1939182</v>
      </c>
      <c r="F12" s="8">
        <v>1939182</v>
      </c>
      <c r="G12" s="8">
        <v>83626</v>
      </c>
      <c r="H12" s="8">
        <v>83850</v>
      </c>
      <c r="I12" s="8">
        <v>112454</v>
      </c>
      <c r="J12" s="8">
        <v>279930</v>
      </c>
      <c r="K12" s="8">
        <v>0</v>
      </c>
      <c r="L12" s="8">
        <v>0</v>
      </c>
      <c r="M12" s="8">
        <v>117566</v>
      </c>
      <c r="N12" s="8">
        <v>117566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397496</v>
      </c>
      <c r="X12" s="8">
        <v>969594</v>
      </c>
      <c r="Y12" s="8">
        <v>-572098</v>
      </c>
      <c r="Z12" s="2">
        <v>-59</v>
      </c>
      <c r="AA12" s="6">
        <v>1939182</v>
      </c>
    </row>
    <row r="13" spans="1:27" ht="12.75">
      <c r="A13" s="27" t="s">
        <v>40</v>
      </c>
      <c r="B13" s="33"/>
      <c r="C13" s="6">
        <v>178572</v>
      </c>
      <c r="D13" s="6">
        <v>0</v>
      </c>
      <c r="E13" s="7">
        <v>4069000</v>
      </c>
      <c r="F13" s="8">
        <v>4069000</v>
      </c>
      <c r="G13" s="8">
        <v>34672</v>
      </c>
      <c r="H13" s="8">
        <v>43938</v>
      </c>
      <c r="I13" s="8">
        <v>24240</v>
      </c>
      <c r="J13" s="8">
        <v>102850</v>
      </c>
      <c r="K13" s="8">
        <v>0</v>
      </c>
      <c r="L13" s="8">
        <v>0</v>
      </c>
      <c r="M13" s="8">
        <v>37607</v>
      </c>
      <c r="N13" s="8">
        <v>37607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140457</v>
      </c>
      <c r="X13" s="8">
        <v>2034498</v>
      </c>
      <c r="Y13" s="8">
        <v>-1894041</v>
      </c>
      <c r="Z13" s="2">
        <v>-93.1</v>
      </c>
      <c r="AA13" s="6">
        <v>4069000</v>
      </c>
    </row>
    <row r="14" spans="1:27" ht="12.75">
      <c r="A14" s="27" t="s">
        <v>41</v>
      </c>
      <c r="B14" s="33"/>
      <c r="C14" s="6">
        <v>9102973</v>
      </c>
      <c r="D14" s="6">
        <v>0</v>
      </c>
      <c r="E14" s="7">
        <v>10604221</v>
      </c>
      <c r="F14" s="8">
        <v>10604221</v>
      </c>
      <c r="G14" s="8">
        <v>386425</v>
      </c>
      <c r="H14" s="8">
        <v>338137</v>
      </c>
      <c r="I14" s="8">
        <v>396220</v>
      </c>
      <c r="J14" s="8">
        <v>1120782</v>
      </c>
      <c r="K14" s="8">
        <v>0</v>
      </c>
      <c r="L14" s="8">
        <v>0</v>
      </c>
      <c r="M14" s="8">
        <v>384992</v>
      </c>
      <c r="N14" s="8">
        <v>384992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1505774</v>
      </c>
      <c r="X14" s="8">
        <v>5196069</v>
      </c>
      <c r="Y14" s="8">
        <v>-3690295</v>
      </c>
      <c r="Z14" s="2">
        <v>-71.02</v>
      </c>
      <c r="AA14" s="6">
        <v>10604221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12988578</v>
      </c>
      <c r="D16" s="6">
        <v>0</v>
      </c>
      <c r="E16" s="7">
        <v>19598000</v>
      </c>
      <c r="F16" s="8">
        <v>19598000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9603020</v>
      </c>
      <c r="Y16" s="8">
        <v>-9603020</v>
      </c>
      <c r="Z16" s="2">
        <v>-100</v>
      </c>
      <c r="AA16" s="6">
        <v>19598000</v>
      </c>
    </row>
    <row r="17" spans="1:27" ht="12.75">
      <c r="A17" s="27" t="s">
        <v>44</v>
      </c>
      <c r="B17" s="33"/>
      <c r="C17" s="6">
        <v>3925789</v>
      </c>
      <c r="D17" s="6">
        <v>0</v>
      </c>
      <c r="E17" s="7">
        <v>7259000</v>
      </c>
      <c r="F17" s="8">
        <v>7259000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3556910</v>
      </c>
      <c r="Y17" s="8">
        <v>-3556910</v>
      </c>
      <c r="Z17" s="2">
        <v>-100</v>
      </c>
      <c r="AA17" s="6">
        <v>7259000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77791148</v>
      </c>
      <c r="D19" s="6">
        <v>0</v>
      </c>
      <c r="E19" s="7">
        <v>84840001</v>
      </c>
      <c r="F19" s="8">
        <v>84840001</v>
      </c>
      <c r="G19" s="8">
        <v>34161000</v>
      </c>
      <c r="H19" s="8">
        <v>1729565</v>
      </c>
      <c r="I19" s="8">
        <v>0</v>
      </c>
      <c r="J19" s="8">
        <v>35890565</v>
      </c>
      <c r="K19" s="8">
        <v>0</v>
      </c>
      <c r="L19" s="8">
        <v>0</v>
      </c>
      <c r="M19" s="8">
        <v>26327000</v>
      </c>
      <c r="N19" s="8">
        <v>26327000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62217565</v>
      </c>
      <c r="X19" s="8">
        <v>55146000</v>
      </c>
      <c r="Y19" s="8">
        <v>7071565</v>
      </c>
      <c r="Z19" s="2">
        <v>12.82</v>
      </c>
      <c r="AA19" s="6">
        <v>84840001</v>
      </c>
    </row>
    <row r="20" spans="1:27" ht="12.75">
      <c r="A20" s="27" t="s">
        <v>47</v>
      </c>
      <c r="B20" s="33"/>
      <c r="C20" s="6">
        <v>10877771</v>
      </c>
      <c r="D20" s="6">
        <v>0</v>
      </c>
      <c r="E20" s="7">
        <v>8584828</v>
      </c>
      <c r="F20" s="30">
        <v>8584828</v>
      </c>
      <c r="G20" s="30">
        <v>-4359073</v>
      </c>
      <c r="H20" s="30">
        <v>1478353</v>
      </c>
      <c r="I20" s="30">
        <v>420161</v>
      </c>
      <c r="J20" s="30">
        <v>-2460559</v>
      </c>
      <c r="K20" s="30">
        <v>0</v>
      </c>
      <c r="L20" s="30">
        <v>0</v>
      </c>
      <c r="M20" s="30">
        <v>65306</v>
      </c>
      <c r="N20" s="30">
        <v>65306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-2395253</v>
      </c>
      <c r="X20" s="30">
        <v>4206566</v>
      </c>
      <c r="Y20" s="30">
        <v>-6601819</v>
      </c>
      <c r="Z20" s="31">
        <v>-156.94</v>
      </c>
      <c r="AA20" s="32">
        <v>8584828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328733942</v>
      </c>
      <c r="D22" s="37">
        <f>SUM(D5:D21)</f>
        <v>0</v>
      </c>
      <c r="E22" s="38">
        <f t="shared" si="0"/>
        <v>413908068</v>
      </c>
      <c r="F22" s="39">
        <f t="shared" si="0"/>
        <v>413908068</v>
      </c>
      <c r="G22" s="39">
        <f t="shared" si="0"/>
        <v>50425506</v>
      </c>
      <c r="H22" s="39">
        <f t="shared" si="0"/>
        <v>23459150</v>
      </c>
      <c r="I22" s="39">
        <f t="shared" si="0"/>
        <v>18969434</v>
      </c>
      <c r="J22" s="39">
        <f t="shared" si="0"/>
        <v>92854090</v>
      </c>
      <c r="K22" s="39">
        <f t="shared" si="0"/>
        <v>0</v>
      </c>
      <c r="L22" s="39">
        <f t="shared" si="0"/>
        <v>0</v>
      </c>
      <c r="M22" s="39">
        <f t="shared" si="0"/>
        <v>45519422</v>
      </c>
      <c r="N22" s="39">
        <f t="shared" si="0"/>
        <v>45519422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138373512</v>
      </c>
      <c r="X22" s="39">
        <f t="shared" si="0"/>
        <v>217299390</v>
      </c>
      <c r="Y22" s="39">
        <f t="shared" si="0"/>
        <v>-78925878</v>
      </c>
      <c r="Z22" s="40">
        <f>+IF(X22&lt;&gt;0,+(Y22/X22)*100,0)</f>
        <v>-36.321260726962926</v>
      </c>
      <c r="AA22" s="37">
        <f>SUM(AA5:AA21)</f>
        <v>413908068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124678318</v>
      </c>
      <c r="D25" s="6">
        <v>0</v>
      </c>
      <c r="E25" s="7">
        <v>128936086</v>
      </c>
      <c r="F25" s="8">
        <v>128936086</v>
      </c>
      <c r="G25" s="8">
        <v>10254108</v>
      </c>
      <c r="H25" s="8">
        <v>10892161</v>
      </c>
      <c r="I25" s="8">
        <v>-10139175</v>
      </c>
      <c r="J25" s="8">
        <v>11007094</v>
      </c>
      <c r="K25" s="8">
        <v>0</v>
      </c>
      <c r="L25" s="8">
        <v>0</v>
      </c>
      <c r="M25" s="8">
        <v>11792471</v>
      </c>
      <c r="N25" s="8">
        <v>11792471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22799565</v>
      </c>
      <c r="X25" s="8">
        <v>63178682</v>
      </c>
      <c r="Y25" s="8">
        <v>-40379117</v>
      </c>
      <c r="Z25" s="2">
        <v>-63.91</v>
      </c>
      <c r="AA25" s="6">
        <v>128936086</v>
      </c>
    </row>
    <row r="26" spans="1:27" ht="12.75">
      <c r="A26" s="29" t="s">
        <v>52</v>
      </c>
      <c r="B26" s="28"/>
      <c r="C26" s="6">
        <v>7096289</v>
      </c>
      <c r="D26" s="6">
        <v>0</v>
      </c>
      <c r="E26" s="7">
        <v>7364169</v>
      </c>
      <c r="F26" s="8">
        <v>7364169</v>
      </c>
      <c r="G26" s="8">
        <v>570701</v>
      </c>
      <c r="H26" s="8">
        <v>600000</v>
      </c>
      <c r="I26" s="8">
        <v>610000</v>
      </c>
      <c r="J26" s="8">
        <v>1780701</v>
      </c>
      <c r="K26" s="8">
        <v>0</v>
      </c>
      <c r="L26" s="8">
        <v>0</v>
      </c>
      <c r="M26" s="8">
        <v>-630000</v>
      </c>
      <c r="N26" s="8">
        <v>-630000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1150701</v>
      </c>
      <c r="X26" s="8">
        <v>3608443</v>
      </c>
      <c r="Y26" s="8">
        <v>-2457742</v>
      </c>
      <c r="Z26" s="2">
        <v>-68.11</v>
      </c>
      <c r="AA26" s="6">
        <v>7364169</v>
      </c>
    </row>
    <row r="27" spans="1:27" ht="12.75">
      <c r="A27" s="29" t="s">
        <v>53</v>
      </c>
      <c r="B27" s="28"/>
      <c r="C27" s="6">
        <v>32245168</v>
      </c>
      <c r="D27" s="6">
        <v>0</v>
      </c>
      <c r="E27" s="7">
        <v>17000000</v>
      </c>
      <c r="F27" s="8">
        <v>17000000</v>
      </c>
      <c r="G27" s="8">
        <v>24745</v>
      </c>
      <c r="H27" s="8">
        <v>712</v>
      </c>
      <c r="I27" s="8">
        <v>110726</v>
      </c>
      <c r="J27" s="8">
        <v>136183</v>
      </c>
      <c r="K27" s="8">
        <v>0</v>
      </c>
      <c r="L27" s="8">
        <v>0</v>
      </c>
      <c r="M27" s="8">
        <v>46454</v>
      </c>
      <c r="N27" s="8">
        <v>46454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182637</v>
      </c>
      <c r="X27" s="8">
        <v>8330000</v>
      </c>
      <c r="Y27" s="8">
        <v>-8147363</v>
      </c>
      <c r="Z27" s="2">
        <v>-97.81</v>
      </c>
      <c r="AA27" s="6">
        <v>17000000</v>
      </c>
    </row>
    <row r="28" spans="1:27" ht="12.75">
      <c r="A28" s="29" t="s">
        <v>54</v>
      </c>
      <c r="B28" s="28"/>
      <c r="C28" s="6">
        <v>59078955</v>
      </c>
      <c r="D28" s="6">
        <v>0</v>
      </c>
      <c r="E28" s="7">
        <v>48000004</v>
      </c>
      <c r="F28" s="8">
        <v>48000004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48000004</v>
      </c>
    </row>
    <row r="29" spans="1:27" ht="12.75">
      <c r="A29" s="29" t="s">
        <v>55</v>
      </c>
      <c r="B29" s="28"/>
      <c r="C29" s="6">
        <v>12295197</v>
      </c>
      <c r="D29" s="6">
        <v>0</v>
      </c>
      <c r="E29" s="7">
        <v>7317130</v>
      </c>
      <c r="F29" s="8">
        <v>7317130</v>
      </c>
      <c r="G29" s="8">
        <v>498382</v>
      </c>
      <c r="H29" s="8">
        <v>216183</v>
      </c>
      <c r="I29" s="8">
        <v>280696</v>
      </c>
      <c r="J29" s="8">
        <v>995261</v>
      </c>
      <c r="K29" s="8">
        <v>0</v>
      </c>
      <c r="L29" s="8">
        <v>0</v>
      </c>
      <c r="M29" s="8">
        <v>24943</v>
      </c>
      <c r="N29" s="8">
        <v>24943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1020204</v>
      </c>
      <c r="X29" s="8">
        <v>3585394</v>
      </c>
      <c r="Y29" s="8">
        <v>-2565190</v>
      </c>
      <c r="Z29" s="2">
        <v>-71.55</v>
      </c>
      <c r="AA29" s="6">
        <v>7317130</v>
      </c>
    </row>
    <row r="30" spans="1:27" ht="12.75">
      <c r="A30" s="29" t="s">
        <v>56</v>
      </c>
      <c r="B30" s="28"/>
      <c r="C30" s="6">
        <v>88088234</v>
      </c>
      <c r="D30" s="6">
        <v>0</v>
      </c>
      <c r="E30" s="7">
        <v>103393160</v>
      </c>
      <c r="F30" s="8">
        <v>103393160</v>
      </c>
      <c r="G30" s="8">
        <v>10243461</v>
      </c>
      <c r="H30" s="8">
        <v>11391473</v>
      </c>
      <c r="I30" s="8">
        <v>10071360</v>
      </c>
      <c r="J30" s="8">
        <v>31706294</v>
      </c>
      <c r="K30" s="8">
        <v>0</v>
      </c>
      <c r="L30" s="8">
        <v>0</v>
      </c>
      <c r="M30" s="8">
        <v>7158457</v>
      </c>
      <c r="N30" s="8">
        <v>7158457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38864751</v>
      </c>
      <c r="X30" s="8">
        <v>50662649</v>
      </c>
      <c r="Y30" s="8">
        <v>-11797898</v>
      </c>
      <c r="Z30" s="2">
        <v>-23.29</v>
      </c>
      <c r="AA30" s="6">
        <v>103393160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29796832</v>
      </c>
      <c r="F31" s="8">
        <v>29796832</v>
      </c>
      <c r="G31" s="8">
        <v>37520</v>
      </c>
      <c r="H31" s="8">
        <v>31310</v>
      </c>
      <c r="I31" s="8">
        <v>407930</v>
      </c>
      <c r="J31" s="8">
        <v>476760</v>
      </c>
      <c r="K31" s="8">
        <v>0</v>
      </c>
      <c r="L31" s="8">
        <v>0</v>
      </c>
      <c r="M31" s="8">
        <v>294307</v>
      </c>
      <c r="N31" s="8">
        <v>294307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771067</v>
      </c>
      <c r="X31" s="8">
        <v>14600450</v>
      </c>
      <c r="Y31" s="8">
        <v>-13829383</v>
      </c>
      <c r="Z31" s="2">
        <v>-94.72</v>
      </c>
      <c r="AA31" s="6">
        <v>29796832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24926010</v>
      </c>
      <c r="F32" s="8">
        <v>24926010</v>
      </c>
      <c r="G32" s="8">
        <v>0</v>
      </c>
      <c r="H32" s="8">
        <v>1361603</v>
      </c>
      <c r="I32" s="8">
        <v>3299437</v>
      </c>
      <c r="J32" s="8">
        <v>4661040</v>
      </c>
      <c r="K32" s="8">
        <v>0</v>
      </c>
      <c r="L32" s="8">
        <v>0</v>
      </c>
      <c r="M32" s="8">
        <v>3394586</v>
      </c>
      <c r="N32" s="8">
        <v>3394586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8055626</v>
      </c>
      <c r="X32" s="8">
        <v>12213746</v>
      </c>
      <c r="Y32" s="8">
        <v>-4158120</v>
      </c>
      <c r="Z32" s="2">
        <v>-34.04</v>
      </c>
      <c r="AA32" s="6">
        <v>24926010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90422422</v>
      </c>
      <c r="D34" s="6">
        <v>0</v>
      </c>
      <c r="E34" s="7">
        <v>39893460</v>
      </c>
      <c r="F34" s="8">
        <v>39893460</v>
      </c>
      <c r="G34" s="8">
        <v>634995</v>
      </c>
      <c r="H34" s="8">
        <v>4352248</v>
      </c>
      <c r="I34" s="8">
        <v>5120542</v>
      </c>
      <c r="J34" s="8">
        <v>10107785</v>
      </c>
      <c r="K34" s="8">
        <v>0</v>
      </c>
      <c r="L34" s="8">
        <v>0</v>
      </c>
      <c r="M34" s="8">
        <v>2874505</v>
      </c>
      <c r="N34" s="8">
        <v>2874505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12982290</v>
      </c>
      <c r="X34" s="8">
        <v>19547796</v>
      </c>
      <c r="Y34" s="8">
        <v>-6565506</v>
      </c>
      <c r="Z34" s="2">
        <v>-33.59</v>
      </c>
      <c r="AA34" s="6">
        <v>39893460</v>
      </c>
    </row>
    <row r="35" spans="1:27" ht="12.75">
      <c r="A35" s="27" t="s">
        <v>61</v>
      </c>
      <c r="B35" s="33"/>
      <c r="C35" s="6">
        <v>50399271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464303854</v>
      </c>
      <c r="D36" s="37">
        <f>SUM(D25:D35)</f>
        <v>0</v>
      </c>
      <c r="E36" s="38">
        <f t="shared" si="1"/>
        <v>406626851</v>
      </c>
      <c r="F36" s="39">
        <f t="shared" si="1"/>
        <v>406626851</v>
      </c>
      <c r="G36" s="39">
        <f t="shared" si="1"/>
        <v>22263912</v>
      </c>
      <c r="H36" s="39">
        <f t="shared" si="1"/>
        <v>28845690</v>
      </c>
      <c r="I36" s="39">
        <f t="shared" si="1"/>
        <v>9761516</v>
      </c>
      <c r="J36" s="39">
        <f t="shared" si="1"/>
        <v>60871118</v>
      </c>
      <c r="K36" s="39">
        <f t="shared" si="1"/>
        <v>0</v>
      </c>
      <c r="L36" s="39">
        <f t="shared" si="1"/>
        <v>0</v>
      </c>
      <c r="M36" s="39">
        <f t="shared" si="1"/>
        <v>24955723</v>
      </c>
      <c r="N36" s="39">
        <f t="shared" si="1"/>
        <v>24955723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85826841</v>
      </c>
      <c r="X36" s="39">
        <f t="shared" si="1"/>
        <v>175727160</v>
      </c>
      <c r="Y36" s="39">
        <f t="shared" si="1"/>
        <v>-89900319</v>
      </c>
      <c r="Z36" s="40">
        <f>+IF(X36&lt;&gt;0,+(Y36/X36)*100,0)</f>
        <v>-51.159034835594</v>
      </c>
      <c r="AA36" s="37">
        <f>SUM(AA25:AA35)</f>
        <v>406626851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-135569912</v>
      </c>
      <c r="D38" s="50">
        <f>+D22-D36</f>
        <v>0</v>
      </c>
      <c r="E38" s="51">
        <f t="shared" si="2"/>
        <v>7281217</v>
      </c>
      <c r="F38" s="52">
        <f t="shared" si="2"/>
        <v>7281217</v>
      </c>
      <c r="G38" s="52">
        <f t="shared" si="2"/>
        <v>28161594</v>
      </c>
      <c r="H38" s="52">
        <f t="shared" si="2"/>
        <v>-5386540</v>
      </c>
      <c r="I38" s="52">
        <f t="shared" si="2"/>
        <v>9207918</v>
      </c>
      <c r="J38" s="52">
        <f t="shared" si="2"/>
        <v>31982972</v>
      </c>
      <c r="K38" s="52">
        <f t="shared" si="2"/>
        <v>0</v>
      </c>
      <c r="L38" s="52">
        <f t="shared" si="2"/>
        <v>0</v>
      </c>
      <c r="M38" s="52">
        <f t="shared" si="2"/>
        <v>20563699</v>
      </c>
      <c r="N38" s="52">
        <f t="shared" si="2"/>
        <v>20563699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52546671</v>
      </c>
      <c r="X38" s="52">
        <f>IF(F22=F36,0,X22-X36)</f>
        <v>41572230</v>
      </c>
      <c r="Y38" s="52">
        <f t="shared" si="2"/>
        <v>10974441</v>
      </c>
      <c r="Z38" s="53">
        <f>+IF(X38&lt;&gt;0,+(Y38/X38)*100,0)</f>
        <v>26.398490049727908</v>
      </c>
      <c r="AA38" s="50">
        <f>+AA22-AA36</f>
        <v>7281217</v>
      </c>
    </row>
    <row r="39" spans="1:27" ht="12.75">
      <c r="A39" s="27" t="s">
        <v>64</v>
      </c>
      <c r="B39" s="33"/>
      <c r="C39" s="6">
        <v>83244219</v>
      </c>
      <c r="D39" s="6">
        <v>0</v>
      </c>
      <c r="E39" s="7">
        <v>93110000</v>
      </c>
      <c r="F39" s="8">
        <v>93110000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46555002</v>
      </c>
      <c r="Y39" s="8">
        <v>-46555002</v>
      </c>
      <c r="Z39" s="2">
        <v>-100</v>
      </c>
      <c r="AA39" s="6">
        <v>93110000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-52325693</v>
      </c>
      <c r="D42" s="59">
        <f>SUM(D38:D41)</f>
        <v>0</v>
      </c>
      <c r="E42" s="60">
        <f t="shared" si="3"/>
        <v>100391217</v>
      </c>
      <c r="F42" s="61">
        <f t="shared" si="3"/>
        <v>100391217</v>
      </c>
      <c r="G42" s="61">
        <f t="shared" si="3"/>
        <v>28161594</v>
      </c>
      <c r="H42" s="61">
        <f t="shared" si="3"/>
        <v>-5386540</v>
      </c>
      <c r="I42" s="61">
        <f t="shared" si="3"/>
        <v>9207918</v>
      </c>
      <c r="J42" s="61">
        <f t="shared" si="3"/>
        <v>31982972</v>
      </c>
      <c r="K42" s="61">
        <f t="shared" si="3"/>
        <v>0</v>
      </c>
      <c r="L42" s="61">
        <f t="shared" si="3"/>
        <v>0</v>
      </c>
      <c r="M42" s="61">
        <f t="shared" si="3"/>
        <v>20563699</v>
      </c>
      <c r="N42" s="61">
        <f t="shared" si="3"/>
        <v>20563699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52546671</v>
      </c>
      <c r="X42" s="61">
        <f t="shared" si="3"/>
        <v>88127232</v>
      </c>
      <c r="Y42" s="61">
        <f t="shared" si="3"/>
        <v>-35580561</v>
      </c>
      <c r="Z42" s="62">
        <f>+IF(X42&lt;&gt;0,+(Y42/X42)*100,0)</f>
        <v>-40.374082099844</v>
      </c>
      <c r="AA42" s="59">
        <f>SUM(AA38:AA41)</f>
        <v>100391217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-52325693</v>
      </c>
      <c r="D44" s="67">
        <f>+D42-D43</f>
        <v>0</v>
      </c>
      <c r="E44" s="68">
        <f t="shared" si="4"/>
        <v>100391217</v>
      </c>
      <c r="F44" s="69">
        <f t="shared" si="4"/>
        <v>100391217</v>
      </c>
      <c r="G44" s="69">
        <f t="shared" si="4"/>
        <v>28161594</v>
      </c>
      <c r="H44" s="69">
        <f t="shared" si="4"/>
        <v>-5386540</v>
      </c>
      <c r="I44" s="69">
        <f t="shared" si="4"/>
        <v>9207918</v>
      </c>
      <c r="J44" s="69">
        <f t="shared" si="4"/>
        <v>31982972</v>
      </c>
      <c r="K44" s="69">
        <f t="shared" si="4"/>
        <v>0</v>
      </c>
      <c r="L44" s="69">
        <f t="shared" si="4"/>
        <v>0</v>
      </c>
      <c r="M44" s="69">
        <f t="shared" si="4"/>
        <v>20563699</v>
      </c>
      <c r="N44" s="69">
        <f t="shared" si="4"/>
        <v>20563699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52546671</v>
      </c>
      <c r="X44" s="69">
        <f t="shared" si="4"/>
        <v>88127232</v>
      </c>
      <c r="Y44" s="69">
        <f t="shared" si="4"/>
        <v>-35580561</v>
      </c>
      <c r="Z44" s="70">
        <f>+IF(X44&lt;&gt;0,+(Y44/X44)*100,0)</f>
        <v>-40.374082099844</v>
      </c>
      <c r="AA44" s="67">
        <f>+AA42-AA43</f>
        <v>100391217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-52325693</v>
      </c>
      <c r="D46" s="59">
        <f>SUM(D44:D45)</f>
        <v>0</v>
      </c>
      <c r="E46" s="60">
        <f t="shared" si="5"/>
        <v>100391217</v>
      </c>
      <c r="F46" s="61">
        <f t="shared" si="5"/>
        <v>100391217</v>
      </c>
      <c r="G46" s="61">
        <f t="shared" si="5"/>
        <v>28161594</v>
      </c>
      <c r="H46" s="61">
        <f t="shared" si="5"/>
        <v>-5386540</v>
      </c>
      <c r="I46" s="61">
        <f t="shared" si="5"/>
        <v>9207918</v>
      </c>
      <c r="J46" s="61">
        <f t="shared" si="5"/>
        <v>31982972</v>
      </c>
      <c r="K46" s="61">
        <f t="shared" si="5"/>
        <v>0</v>
      </c>
      <c r="L46" s="61">
        <f t="shared" si="5"/>
        <v>0</v>
      </c>
      <c r="M46" s="61">
        <f t="shared" si="5"/>
        <v>20563699</v>
      </c>
      <c r="N46" s="61">
        <f t="shared" si="5"/>
        <v>20563699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52546671</v>
      </c>
      <c r="X46" s="61">
        <f t="shared" si="5"/>
        <v>88127232</v>
      </c>
      <c r="Y46" s="61">
        <f t="shared" si="5"/>
        <v>-35580561</v>
      </c>
      <c r="Z46" s="62">
        <f>+IF(X46&lt;&gt;0,+(Y46/X46)*100,0)</f>
        <v>-40.374082099844</v>
      </c>
      <c r="AA46" s="59">
        <f>SUM(AA44:AA45)</f>
        <v>100391217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-52325693</v>
      </c>
      <c r="D48" s="75">
        <f>SUM(D46:D47)</f>
        <v>0</v>
      </c>
      <c r="E48" s="76">
        <f t="shared" si="6"/>
        <v>100391217</v>
      </c>
      <c r="F48" s="77">
        <f t="shared" si="6"/>
        <v>100391217</v>
      </c>
      <c r="G48" s="77">
        <f t="shared" si="6"/>
        <v>28161594</v>
      </c>
      <c r="H48" s="78">
        <f t="shared" si="6"/>
        <v>-5386540</v>
      </c>
      <c r="I48" s="78">
        <f t="shared" si="6"/>
        <v>9207918</v>
      </c>
      <c r="J48" s="78">
        <f t="shared" si="6"/>
        <v>31982972</v>
      </c>
      <c r="K48" s="78">
        <f t="shared" si="6"/>
        <v>0</v>
      </c>
      <c r="L48" s="78">
        <f t="shared" si="6"/>
        <v>0</v>
      </c>
      <c r="M48" s="77">
        <f t="shared" si="6"/>
        <v>20563699</v>
      </c>
      <c r="N48" s="77">
        <f t="shared" si="6"/>
        <v>20563699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52546671</v>
      </c>
      <c r="X48" s="78">
        <f t="shared" si="6"/>
        <v>88127232</v>
      </c>
      <c r="Y48" s="78">
        <f t="shared" si="6"/>
        <v>-35580561</v>
      </c>
      <c r="Z48" s="79">
        <f>+IF(X48&lt;&gt;0,+(Y48/X48)*100,0)</f>
        <v>-40.374082099844</v>
      </c>
      <c r="AA48" s="80">
        <f>SUM(AA46:AA47)</f>
        <v>100391217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8599768</v>
      </c>
      <c r="D5" s="6">
        <v>0</v>
      </c>
      <c r="E5" s="7">
        <v>12255328</v>
      </c>
      <c r="F5" s="8">
        <v>12255328</v>
      </c>
      <c r="G5" s="8">
        <v>4173</v>
      </c>
      <c r="H5" s="8">
        <v>0</v>
      </c>
      <c r="I5" s="8">
        <v>1898427</v>
      </c>
      <c r="J5" s="8">
        <v>1902600</v>
      </c>
      <c r="K5" s="8">
        <v>0</v>
      </c>
      <c r="L5" s="8">
        <v>0</v>
      </c>
      <c r="M5" s="8">
        <v>2646041</v>
      </c>
      <c r="N5" s="8">
        <v>2646041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4548641</v>
      </c>
      <c r="X5" s="8">
        <v>5969000</v>
      </c>
      <c r="Y5" s="8">
        <v>-1420359</v>
      </c>
      <c r="Z5" s="2">
        <v>-23.8</v>
      </c>
      <c r="AA5" s="6">
        <v>12255328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9667754</v>
      </c>
      <c r="D7" s="6">
        <v>0</v>
      </c>
      <c r="E7" s="7">
        <v>12666643</v>
      </c>
      <c r="F7" s="8">
        <v>12666643</v>
      </c>
      <c r="G7" s="8">
        <v>935155</v>
      </c>
      <c r="H7" s="8">
        <v>0</v>
      </c>
      <c r="I7" s="8">
        <v>2501815</v>
      </c>
      <c r="J7" s="8">
        <v>3436970</v>
      </c>
      <c r="K7" s="8">
        <v>0</v>
      </c>
      <c r="L7" s="8">
        <v>0</v>
      </c>
      <c r="M7" s="8">
        <v>2526372</v>
      </c>
      <c r="N7" s="8">
        <v>2526372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5963342</v>
      </c>
      <c r="X7" s="8">
        <v>6690000</v>
      </c>
      <c r="Y7" s="8">
        <v>-726658</v>
      </c>
      <c r="Z7" s="2">
        <v>-10.86</v>
      </c>
      <c r="AA7" s="6">
        <v>12666643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4193295</v>
      </c>
      <c r="D10" s="6">
        <v>0</v>
      </c>
      <c r="E10" s="7">
        <v>6243397</v>
      </c>
      <c r="F10" s="30">
        <v>6243397</v>
      </c>
      <c r="G10" s="30">
        <v>434079</v>
      </c>
      <c r="H10" s="30">
        <v>0</v>
      </c>
      <c r="I10" s="30">
        <v>867144</v>
      </c>
      <c r="J10" s="30">
        <v>1301223</v>
      </c>
      <c r="K10" s="30">
        <v>0</v>
      </c>
      <c r="L10" s="30">
        <v>0</v>
      </c>
      <c r="M10" s="30">
        <v>1300734</v>
      </c>
      <c r="N10" s="30">
        <v>1300734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2601957</v>
      </c>
      <c r="X10" s="30">
        <v>3053000</v>
      </c>
      <c r="Y10" s="30">
        <v>-451043</v>
      </c>
      <c r="Z10" s="31">
        <v>-14.77</v>
      </c>
      <c r="AA10" s="32">
        <v>6243397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169074</v>
      </c>
      <c r="D12" s="6">
        <v>0</v>
      </c>
      <c r="E12" s="7">
        <v>956798</v>
      </c>
      <c r="F12" s="8">
        <v>956798</v>
      </c>
      <c r="G12" s="8">
        <v>3316</v>
      </c>
      <c r="H12" s="8">
        <v>0</v>
      </c>
      <c r="I12" s="8">
        <v>6628</v>
      </c>
      <c r="J12" s="8">
        <v>9944</v>
      </c>
      <c r="K12" s="8">
        <v>0</v>
      </c>
      <c r="L12" s="8">
        <v>0</v>
      </c>
      <c r="M12" s="8">
        <v>18973</v>
      </c>
      <c r="N12" s="8">
        <v>18973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28917</v>
      </c>
      <c r="X12" s="8">
        <v>446500</v>
      </c>
      <c r="Y12" s="8">
        <v>-417583</v>
      </c>
      <c r="Z12" s="2">
        <v>-93.52</v>
      </c>
      <c r="AA12" s="6">
        <v>956798</v>
      </c>
    </row>
    <row r="13" spans="1:27" ht="12.75">
      <c r="A13" s="27" t="s">
        <v>40</v>
      </c>
      <c r="B13" s="33"/>
      <c r="C13" s="6">
        <v>4605544</v>
      </c>
      <c r="D13" s="6">
        <v>0</v>
      </c>
      <c r="E13" s="7">
        <v>4519515</v>
      </c>
      <c r="F13" s="8">
        <v>4519515</v>
      </c>
      <c r="G13" s="8">
        <v>62736</v>
      </c>
      <c r="H13" s="8">
        <v>62709</v>
      </c>
      <c r="I13" s="8">
        <v>62253</v>
      </c>
      <c r="J13" s="8">
        <v>187698</v>
      </c>
      <c r="K13" s="8">
        <v>63496</v>
      </c>
      <c r="L13" s="8">
        <v>63496</v>
      </c>
      <c r="M13" s="8">
        <v>56371</v>
      </c>
      <c r="N13" s="8">
        <v>183363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371061</v>
      </c>
      <c r="X13" s="8">
        <v>2445000</v>
      </c>
      <c r="Y13" s="8">
        <v>-2073939</v>
      </c>
      <c r="Z13" s="2">
        <v>-84.82</v>
      </c>
      <c r="AA13" s="6">
        <v>4519515</v>
      </c>
    </row>
    <row r="14" spans="1:27" ht="12.75">
      <c r="A14" s="27" t="s">
        <v>41</v>
      </c>
      <c r="B14" s="33"/>
      <c r="C14" s="6">
        <v>10309711</v>
      </c>
      <c r="D14" s="6">
        <v>0</v>
      </c>
      <c r="E14" s="7">
        <v>8441398</v>
      </c>
      <c r="F14" s="8">
        <v>8441398</v>
      </c>
      <c r="G14" s="8">
        <v>1024763</v>
      </c>
      <c r="H14" s="8">
        <v>0</v>
      </c>
      <c r="I14" s="8">
        <v>0</v>
      </c>
      <c r="J14" s="8">
        <v>1024763</v>
      </c>
      <c r="K14" s="8">
        <v>0</v>
      </c>
      <c r="L14" s="8">
        <v>0</v>
      </c>
      <c r="M14" s="8">
        <v>5761493</v>
      </c>
      <c r="N14" s="8">
        <v>5761493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6786256</v>
      </c>
      <c r="X14" s="8">
        <v>4331000</v>
      </c>
      <c r="Y14" s="8">
        <v>2455256</v>
      </c>
      <c r="Z14" s="2">
        <v>56.69</v>
      </c>
      <c r="AA14" s="6">
        <v>8441398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993006</v>
      </c>
      <c r="D16" s="6">
        <v>0</v>
      </c>
      <c r="E16" s="7">
        <v>1200000</v>
      </c>
      <c r="F16" s="8">
        <v>1200000</v>
      </c>
      <c r="G16" s="8">
        <v>9100</v>
      </c>
      <c r="H16" s="8">
        <v>1500</v>
      </c>
      <c r="I16" s="8">
        <v>6000</v>
      </c>
      <c r="J16" s="8">
        <v>16600</v>
      </c>
      <c r="K16" s="8">
        <v>0</v>
      </c>
      <c r="L16" s="8">
        <v>0</v>
      </c>
      <c r="M16" s="8">
        <v>16955</v>
      </c>
      <c r="N16" s="8">
        <v>16955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33555</v>
      </c>
      <c r="X16" s="8">
        <v>580000</v>
      </c>
      <c r="Y16" s="8">
        <v>-546445</v>
      </c>
      <c r="Z16" s="2">
        <v>-94.21</v>
      </c>
      <c r="AA16" s="6">
        <v>1200000</v>
      </c>
    </row>
    <row r="17" spans="1:27" ht="12.75">
      <c r="A17" s="27" t="s">
        <v>44</v>
      </c>
      <c r="B17" s="33"/>
      <c r="C17" s="6">
        <v>10675069</v>
      </c>
      <c r="D17" s="6">
        <v>0</v>
      </c>
      <c r="E17" s="7">
        <v>8085005</v>
      </c>
      <c r="F17" s="8">
        <v>8085005</v>
      </c>
      <c r="G17" s="8">
        <v>1281356</v>
      </c>
      <c r="H17" s="8">
        <v>428553</v>
      </c>
      <c r="I17" s="8">
        <v>2115972</v>
      </c>
      <c r="J17" s="8">
        <v>3825881</v>
      </c>
      <c r="K17" s="8">
        <v>1177999</v>
      </c>
      <c r="L17" s="8">
        <v>1177999</v>
      </c>
      <c r="M17" s="8">
        <v>1675369</v>
      </c>
      <c r="N17" s="8">
        <v>4031367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7857248</v>
      </c>
      <c r="X17" s="8">
        <v>4102000</v>
      </c>
      <c r="Y17" s="8">
        <v>3755248</v>
      </c>
      <c r="Z17" s="2">
        <v>91.55</v>
      </c>
      <c r="AA17" s="6">
        <v>8085005</v>
      </c>
    </row>
    <row r="18" spans="1:27" ht="12.75">
      <c r="A18" s="29" t="s">
        <v>45</v>
      </c>
      <c r="B18" s="28"/>
      <c r="C18" s="6">
        <v>2258635</v>
      </c>
      <c r="D18" s="6">
        <v>0</v>
      </c>
      <c r="E18" s="7">
        <v>2176014</v>
      </c>
      <c r="F18" s="8">
        <v>2176014</v>
      </c>
      <c r="G18" s="8">
        <v>0</v>
      </c>
      <c r="H18" s="8">
        <v>0</v>
      </c>
      <c r="I18" s="8">
        <v>357235</v>
      </c>
      <c r="J18" s="8">
        <v>357235</v>
      </c>
      <c r="K18" s="8">
        <v>0</v>
      </c>
      <c r="L18" s="8">
        <v>0</v>
      </c>
      <c r="M18" s="8">
        <v>37243</v>
      </c>
      <c r="N18" s="8">
        <v>37243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394478</v>
      </c>
      <c r="X18" s="8">
        <v>1086000</v>
      </c>
      <c r="Y18" s="8">
        <v>-691522</v>
      </c>
      <c r="Z18" s="2">
        <v>-63.68</v>
      </c>
      <c r="AA18" s="6">
        <v>2176014</v>
      </c>
    </row>
    <row r="19" spans="1:27" ht="12.75">
      <c r="A19" s="27" t="s">
        <v>46</v>
      </c>
      <c r="B19" s="33"/>
      <c r="C19" s="6">
        <v>291695123</v>
      </c>
      <c r="D19" s="6">
        <v>0</v>
      </c>
      <c r="E19" s="7">
        <v>248358000</v>
      </c>
      <c r="F19" s="8">
        <v>248358000</v>
      </c>
      <c r="G19" s="8">
        <v>100531000</v>
      </c>
      <c r="H19" s="8">
        <v>0</v>
      </c>
      <c r="I19" s="8">
        <v>1219104</v>
      </c>
      <c r="J19" s="8">
        <v>101750104</v>
      </c>
      <c r="K19" s="8">
        <v>879164</v>
      </c>
      <c r="L19" s="8">
        <v>879164</v>
      </c>
      <c r="M19" s="8">
        <v>80050428</v>
      </c>
      <c r="N19" s="8">
        <v>81808756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183558860</v>
      </c>
      <c r="X19" s="8">
        <v>180408000</v>
      </c>
      <c r="Y19" s="8">
        <v>3150860</v>
      </c>
      <c r="Z19" s="2">
        <v>1.75</v>
      </c>
      <c r="AA19" s="6">
        <v>248358000</v>
      </c>
    </row>
    <row r="20" spans="1:27" ht="12.75">
      <c r="A20" s="27" t="s">
        <v>47</v>
      </c>
      <c r="B20" s="33"/>
      <c r="C20" s="6">
        <v>842364</v>
      </c>
      <c r="D20" s="6">
        <v>0</v>
      </c>
      <c r="E20" s="7">
        <v>34785582</v>
      </c>
      <c r="F20" s="30">
        <v>34785582</v>
      </c>
      <c r="G20" s="30">
        <v>709325</v>
      </c>
      <c r="H20" s="30">
        <v>930</v>
      </c>
      <c r="I20" s="30">
        <v>519487</v>
      </c>
      <c r="J20" s="30">
        <v>1229742</v>
      </c>
      <c r="K20" s="30">
        <v>0</v>
      </c>
      <c r="L20" s="30">
        <v>0</v>
      </c>
      <c r="M20" s="30">
        <v>1423950</v>
      </c>
      <c r="N20" s="30">
        <v>1423950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2653692</v>
      </c>
      <c r="X20" s="30">
        <v>17425000</v>
      </c>
      <c r="Y20" s="30">
        <v>-14771308</v>
      </c>
      <c r="Z20" s="31">
        <v>-84.77</v>
      </c>
      <c r="AA20" s="32">
        <v>34785582</v>
      </c>
    </row>
    <row r="21" spans="1:27" ht="12.75">
      <c r="A21" s="27" t="s">
        <v>48</v>
      </c>
      <c r="B21" s="33"/>
      <c r="C21" s="6">
        <v>203602</v>
      </c>
      <c r="D21" s="6">
        <v>0</v>
      </c>
      <c r="E21" s="7">
        <v>577000</v>
      </c>
      <c r="F21" s="8">
        <v>577000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577000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344212945</v>
      </c>
      <c r="D22" s="37">
        <f>SUM(D5:D21)</f>
        <v>0</v>
      </c>
      <c r="E22" s="38">
        <f t="shared" si="0"/>
        <v>340264680</v>
      </c>
      <c r="F22" s="39">
        <f t="shared" si="0"/>
        <v>340264680</v>
      </c>
      <c r="G22" s="39">
        <f t="shared" si="0"/>
        <v>104995003</v>
      </c>
      <c r="H22" s="39">
        <f t="shared" si="0"/>
        <v>493692</v>
      </c>
      <c r="I22" s="39">
        <f t="shared" si="0"/>
        <v>9554065</v>
      </c>
      <c r="J22" s="39">
        <f t="shared" si="0"/>
        <v>115042760</v>
      </c>
      <c r="K22" s="39">
        <f t="shared" si="0"/>
        <v>2120659</v>
      </c>
      <c r="L22" s="39">
        <f t="shared" si="0"/>
        <v>2120659</v>
      </c>
      <c r="M22" s="39">
        <f t="shared" si="0"/>
        <v>95513929</v>
      </c>
      <c r="N22" s="39">
        <f t="shared" si="0"/>
        <v>99755247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214798007</v>
      </c>
      <c r="X22" s="39">
        <f t="shared" si="0"/>
        <v>226535500</v>
      </c>
      <c r="Y22" s="39">
        <f t="shared" si="0"/>
        <v>-11737493</v>
      </c>
      <c r="Z22" s="40">
        <f>+IF(X22&lt;&gt;0,+(Y22/X22)*100,0)</f>
        <v>-5.1813040340255725</v>
      </c>
      <c r="AA22" s="37">
        <f>SUM(AA5:AA21)</f>
        <v>340264680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74714370</v>
      </c>
      <c r="D25" s="6">
        <v>0</v>
      </c>
      <c r="E25" s="7">
        <v>78303797</v>
      </c>
      <c r="F25" s="8">
        <v>78303797</v>
      </c>
      <c r="G25" s="8">
        <v>7012249</v>
      </c>
      <c r="H25" s="8">
        <v>6671066</v>
      </c>
      <c r="I25" s="8">
        <v>8136867</v>
      </c>
      <c r="J25" s="8">
        <v>21820182</v>
      </c>
      <c r="K25" s="8">
        <v>7411710</v>
      </c>
      <c r="L25" s="8">
        <v>7411710</v>
      </c>
      <c r="M25" s="8">
        <v>7566308</v>
      </c>
      <c r="N25" s="8">
        <v>22389728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44209910</v>
      </c>
      <c r="X25" s="8">
        <v>39111000</v>
      </c>
      <c r="Y25" s="8">
        <v>5098910</v>
      </c>
      <c r="Z25" s="2">
        <v>13.04</v>
      </c>
      <c r="AA25" s="6">
        <v>78303797</v>
      </c>
    </row>
    <row r="26" spans="1:27" ht="12.75">
      <c r="A26" s="29" t="s">
        <v>52</v>
      </c>
      <c r="B26" s="28"/>
      <c r="C26" s="6">
        <v>20873647</v>
      </c>
      <c r="D26" s="6">
        <v>0</v>
      </c>
      <c r="E26" s="7">
        <v>22467855</v>
      </c>
      <c r="F26" s="8">
        <v>22467855</v>
      </c>
      <c r="G26" s="8">
        <v>1731493</v>
      </c>
      <c r="H26" s="8">
        <v>1817240</v>
      </c>
      <c r="I26" s="8">
        <v>1750536</v>
      </c>
      <c r="J26" s="8">
        <v>5299269</v>
      </c>
      <c r="K26" s="8">
        <v>1702753</v>
      </c>
      <c r="L26" s="8">
        <v>1702753</v>
      </c>
      <c r="M26" s="8">
        <v>1504630</v>
      </c>
      <c r="N26" s="8">
        <v>4910136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10209405</v>
      </c>
      <c r="X26" s="8">
        <v>10856000</v>
      </c>
      <c r="Y26" s="8">
        <v>-646595</v>
      </c>
      <c r="Z26" s="2">
        <v>-5.96</v>
      </c>
      <c r="AA26" s="6">
        <v>22467855</v>
      </c>
    </row>
    <row r="27" spans="1:27" ht="12.75">
      <c r="A27" s="29" t="s">
        <v>53</v>
      </c>
      <c r="B27" s="28"/>
      <c r="C27" s="6">
        <v>19199926</v>
      </c>
      <c r="D27" s="6">
        <v>0</v>
      </c>
      <c r="E27" s="7">
        <v>1956620</v>
      </c>
      <c r="F27" s="8">
        <v>1956620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1022000</v>
      </c>
      <c r="Y27" s="8">
        <v>-1022000</v>
      </c>
      <c r="Z27" s="2">
        <v>-100</v>
      </c>
      <c r="AA27" s="6">
        <v>1956620</v>
      </c>
    </row>
    <row r="28" spans="1:27" ht="12.75">
      <c r="A28" s="29" t="s">
        <v>54</v>
      </c>
      <c r="B28" s="28"/>
      <c r="C28" s="6">
        <v>28680829</v>
      </c>
      <c r="D28" s="6">
        <v>0</v>
      </c>
      <c r="E28" s="7">
        <v>5043379</v>
      </c>
      <c r="F28" s="8">
        <v>5043379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14427321</v>
      </c>
      <c r="N28" s="8">
        <v>14427321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14427321</v>
      </c>
      <c r="X28" s="8">
        <v>3035000</v>
      </c>
      <c r="Y28" s="8">
        <v>11392321</v>
      </c>
      <c r="Z28" s="2">
        <v>375.36</v>
      </c>
      <c r="AA28" s="6">
        <v>5043379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14679655</v>
      </c>
      <c r="D30" s="6">
        <v>0</v>
      </c>
      <c r="E30" s="7">
        <v>17096559</v>
      </c>
      <c r="F30" s="8">
        <v>17096559</v>
      </c>
      <c r="G30" s="8">
        <v>1943765</v>
      </c>
      <c r="H30" s="8">
        <v>1941629</v>
      </c>
      <c r="I30" s="8">
        <v>2445230</v>
      </c>
      <c r="J30" s="8">
        <v>6330624</v>
      </c>
      <c r="K30" s="8">
        <v>0</v>
      </c>
      <c r="L30" s="8">
        <v>0</v>
      </c>
      <c r="M30" s="8">
        <v>2053470</v>
      </c>
      <c r="N30" s="8">
        <v>2053470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8384094</v>
      </c>
      <c r="X30" s="8">
        <v>8078000</v>
      </c>
      <c r="Y30" s="8">
        <v>306094</v>
      </c>
      <c r="Z30" s="2">
        <v>3.79</v>
      </c>
      <c r="AA30" s="6">
        <v>17096559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13883089</v>
      </c>
      <c r="D32" s="6">
        <v>0</v>
      </c>
      <c r="E32" s="7">
        <v>15119136</v>
      </c>
      <c r="F32" s="8">
        <v>15119136</v>
      </c>
      <c r="G32" s="8">
        <v>191550</v>
      </c>
      <c r="H32" s="8">
        <v>635480</v>
      </c>
      <c r="I32" s="8">
        <v>3448839</v>
      </c>
      <c r="J32" s="8">
        <v>4275869</v>
      </c>
      <c r="K32" s="8">
        <v>2628462</v>
      </c>
      <c r="L32" s="8">
        <v>2628462</v>
      </c>
      <c r="M32" s="8">
        <v>-590663</v>
      </c>
      <c r="N32" s="8">
        <v>4666261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8942130</v>
      </c>
      <c r="X32" s="8">
        <v>8523301</v>
      </c>
      <c r="Y32" s="8">
        <v>418829</v>
      </c>
      <c r="Z32" s="2">
        <v>4.91</v>
      </c>
      <c r="AA32" s="6">
        <v>15119136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75634027</v>
      </c>
      <c r="D34" s="6">
        <v>0</v>
      </c>
      <c r="E34" s="7">
        <v>83443013</v>
      </c>
      <c r="F34" s="8">
        <v>83443013</v>
      </c>
      <c r="G34" s="8">
        <v>2672571</v>
      </c>
      <c r="H34" s="8">
        <v>7124292</v>
      </c>
      <c r="I34" s="8">
        <v>9240108</v>
      </c>
      <c r="J34" s="8">
        <v>19036971</v>
      </c>
      <c r="K34" s="8">
        <v>8216760</v>
      </c>
      <c r="L34" s="8">
        <v>8216760</v>
      </c>
      <c r="M34" s="8">
        <v>22485703</v>
      </c>
      <c r="N34" s="8">
        <v>38919223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57956194</v>
      </c>
      <c r="X34" s="8">
        <v>41959372</v>
      </c>
      <c r="Y34" s="8">
        <v>15996822</v>
      </c>
      <c r="Z34" s="2">
        <v>38.12</v>
      </c>
      <c r="AA34" s="6">
        <v>83443013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247665543</v>
      </c>
      <c r="D36" s="37">
        <f>SUM(D25:D35)</f>
        <v>0</v>
      </c>
      <c r="E36" s="38">
        <f t="shared" si="1"/>
        <v>223430359</v>
      </c>
      <c r="F36" s="39">
        <f t="shared" si="1"/>
        <v>223430359</v>
      </c>
      <c r="G36" s="39">
        <f t="shared" si="1"/>
        <v>13551628</v>
      </c>
      <c r="H36" s="39">
        <f t="shared" si="1"/>
        <v>18189707</v>
      </c>
      <c r="I36" s="39">
        <f t="shared" si="1"/>
        <v>25021580</v>
      </c>
      <c r="J36" s="39">
        <f t="shared" si="1"/>
        <v>56762915</v>
      </c>
      <c r="K36" s="39">
        <f t="shared" si="1"/>
        <v>19959685</v>
      </c>
      <c r="L36" s="39">
        <f t="shared" si="1"/>
        <v>19959685</v>
      </c>
      <c r="M36" s="39">
        <f t="shared" si="1"/>
        <v>47446769</v>
      </c>
      <c r="N36" s="39">
        <f t="shared" si="1"/>
        <v>87366139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144129054</v>
      </c>
      <c r="X36" s="39">
        <f t="shared" si="1"/>
        <v>112584673</v>
      </c>
      <c r="Y36" s="39">
        <f t="shared" si="1"/>
        <v>31544381</v>
      </c>
      <c r="Z36" s="40">
        <f>+IF(X36&lt;&gt;0,+(Y36/X36)*100,0)</f>
        <v>28.01836178890887</v>
      </c>
      <c r="AA36" s="37">
        <f>SUM(AA25:AA35)</f>
        <v>223430359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96547402</v>
      </c>
      <c r="D38" s="50">
        <f>+D22-D36</f>
        <v>0</v>
      </c>
      <c r="E38" s="51">
        <f t="shared" si="2"/>
        <v>116834321</v>
      </c>
      <c r="F38" s="52">
        <f t="shared" si="2"/>
        <v>116834321</v>
      </c>
      <c r="G38" s="52">
        <f t="shared" si="2"/>
        <v>91443375</v>
      </c>
      <c r="H38" s="52">
        <f t="shared" si="2"/>
        <v>-17696015</v>
      </c>
      <c r="I38" s="52">
        <f t="shared" si="2"/>
        <v>-15467515</v>
      </c>
      <c r="J38" s="52">
        <f t="shared" si="2"/>
        <v>58279845</v>
      </c>
      <c r="K38" s="52">
        <f t="shared" si="2"/>
        <v>-17839026</v>
      </c>
      <c r="L38" s="52">
        <f t="shared" si="2"/>
        <v>-17839026</v>
      </c>
      <c r="M38" s="52">
        <f t="shared" si="2"/>
        <v>48067160</v>
      </c>
      <c r="N38" s="52">
        <f t="shared" si="2"/>
        <v>12389108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70668953</v>
      </c>
      <c r="X38" s="52">
        <f>IF(F22=F36,0,X22-X36)</f>
        <v>113950827</v>
      </c>
      <c r="Y38" s="52">
        <f t="shared" si="2"/>
        <v>-43281874</v>
      </c>
      <c r="Z38" s="53">
        <f>+IF(X38&lt;&gt;0,+(Y38/X38)*100,0)</f>
        <v>-37.98293978156034</v>
      </c>
      <c r="AA38" s="50">
        <f>+AA22-AA36</f>
        <v>116834321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62443000</v>
      </c>
      <c r="F39" s="8">
        <v>62443000</v>
      </c>
      <c r="G39" s="8">
        <v>0</v>
      </c>
      <c r="H39" s="8">
        <v>0</v>
      </c>
      <c r="I39" s="8">
        <v>28670013</v>
      </c>
      <c r="J39" s="8">
        <v>28670013</v>
      </c>
      <c r="K39" s="8">
        <v>0</v>
      </c>
      <c r="L39" s="8">
        <v>0</v>
      </c>
      <c r="M39" s="8">
        <v>17120295</v>
      </c>
      <c r="N39" s="8">
        <v>17120295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45790308</v>
      </c>
      <c r="X39" s="8">
        <v>32126000</v>
      </c>
      <c r="Y39" s="8">
        <v>13664308</v>
      </c>
      <c r="Z39" s="2">
        <v>42.53</v>
      </c>
      <c r="AA39" s="6">
        <v>62443000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96547402</v>
      </c>
      <c r="D42" s="59">
        <f>SUM(D38:D41)</f>
        <v>0</v>
      </c>
      <c r="E42" s="60">
        <f t="shared" si="3"/>
        <v>179277321</v>
      </c>
      <c r="F42" s="61">
        <f t="shared" si="3"/>
        <v>179277321</v>
      </c>
      <c r="G42" s="61">
        <f t="shared" si="3"/>
        <v>91443375</v>
      </c>
      <c r="H42" s="61">
        <f t="shared" si="3"/>
        <v>-17696015</v>
      </c>
      <c r="I42" s="61">
        <f t="shared" si="3"/>
        <v>13202498</v>
      </c>
      <c r="J42" s="61">
        <f t="shared" si="3"/>
        <v>86949858</v>
      </c>
      <c r="K42" s="61">
        <f t="shared" si="3"/>
        <v>-17839026</v>
      </c>
      <c r="L42" s="61">
        <f t="shared" si="3"/>
        <v>-17839026</v>
      </c>
      <c r="M42" s="61">
        <f t="shared" si="3"/>
        <v>65187455</v>
      </c>
      <c r="N42" s="61">
        <f t="shared" si="3"/>
        <v>29509403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116459261</v>
      </c>
      <c r="X42" s="61">
        <f t="shared" si="3"/>
        <v>146076827</v>
      </c>
      <c r="Y42" s="61">
        <f t="shared" si="3"/>
        <v>-29617566</v>
      </c>
      <c r="Z42" s="62">
        <f>+IF(X42&lt;&gt;0,+(Y42/X42)*100,0)</f>
        <v>-20.27533497835355</v>
      </c>
      <c r="AA42" s="59">
        <f>SUM(AA38:AA41)</f>
        <v>179277321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96547402</v>
      </c>
      <c r="D44" s="67">
        <f>+D42-D43</f>
        <v>0</v>
      </c>
      <c r="E44" s="68">
        <f t="shared" si="4"/>
        <v>179277321</v>
      </c>
      <c r="F44" s="69">
        <f t="shared" si="4"/>
        <v>179277321</v>
      </c>
      <c r="G44" s="69">
        <f t="shared" si="4"/>
        <v>91443375</v>
      </c>
      <c r="H44" s="69">
        <f t="shared" si="4"/>
        <v>-17696015</v>
      </c>
      <c r="I44" s="69">
        <f t="shared" si="4"/>
        <v>13202498</v>
      </c>
      <c r="J44" s="69">
        <f t="shared" si="4"/>
        <v>86949858</v>
      </c>
      <c r="K44" s="69">
        <f t="shared" si="4"/>
        <v>-17839026</v>
      </c>
      <c r="L44" s="69">
        <f t="shared" si="4"/>
        <v>-17839026</v>
      </c>
      <c r="M44" s="69">
        <f t="shared" si="4"/>
        <v>65187455</v>
      </c>
      <c r="N44" s="69">
        <f t="shared" si="4"/>
        <v>29509403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116459261</v>
      </c>
      <c r="X44" s="69">
        <f t="shared" si="4"/>
        <v>146076827</v>
      </c>
      <c r="Y44" s="69">
        <f t="shared" si="4"/>
        <v>-29617566</v>
      </c>
      <c r="Z44" s="70">
        <f>+IF(X44&lt;&gt;0,+(Y44/X44)*100,0)</f>
        <v>-20.27533497835355</v>
      </c>
      <c r="AA44" s="67">
        <f>+AA42-AA43</f>
        <v>179277321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96547402</v>
      </c>
      <c r="D46" s="59">
        <f>SUM(D44:D45)</f>
        <v>0</v>
      </c>
      <c r="E46" s="60">
        <f t="shared" si="5"/>
        <v>179277321</v>
      </c>
      <c r="F46" s="61">
        <f t="shared" si="5"/>
        <v>179277321</v>
      </c>
      <c r="G46" s="61">
        <f t="shared" si="5"/>
        <v>91443375</v>
      </c>
      <c r="H46" s="61">
        <f t="shared" si="5"/>
        <v>-17696015</v>
      </c>
      <c r="I46" s="61">
        <f t="shared" si="5"/>
        <v>13202498</v>
      </c>
      <c r="J46" s="61">
        <f t="shared" si="5"/>
        <v>86949858</v>
      </c>
      <c r="K46" s="61">
        <f t="shared" si="5"/>
        <v>-17839026</v>
      </c>
      <c r="L46" s="61">
        <f t="shared" si="5"/>
        <v>-17839026</v>
      </c>
      <c r="M46" s="61">
        <f t="shared" si="5"/>
        <v>65187455</v>
      </c>
      <c r="N46" s="61">
        <f t="shared" si="5"/>
        <v>29509403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116459261</v>
      </c>
      <c r="X46" s="61">
        <f t="shared" si="5"/>
        <v>146076827</v>
      </c>
      <c r="Y46" s="61">
        <f t="shared" si="5"/>
        <v>-29617566</v>
      </c>
      <c r="Z46" s="62">
        <f>+IF(X46&lt;&gt;0,+(Y46/X46)*100,0)</f>
        <v>-20.27533497835355</v>
      </c>
      <c r="AA46" s="59">
        <f>SUM(AA44:AA45)</f>
        <v>179277321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96547402</v>
      </c>
      <c r="D48" s="75">
        <f>SUM(D46:D47)</f>
        <v>0</v>
      </c>
      <c r="E48" s="76">
        <f t="shared" si="6"/>
        <v>179277321</v>
      </c>
      <c r="F48" s="77">
        <f t="shared" si="6"/>
        <v>179277321</v>
      </c>
      <c r="G48" s="77">
        <f t="shared" si="6"/>
        <v>91443375</v>
      </c>
      <c r="H48" s="78">
        <f t="shared" si="6"/>
        <v>-17696015</v>
      </c>
      <c r="I48" s="78">
        <f t="shared" si="6"/>
        <v>13202498</v>
      </c>
      <c r="J48" s="78">
        <f t="shared" si="6"/>
        <v>86949858</v>
      </c>
      <c r="K48" s="78">
        <f t="shared" si="6"/>
        <v>-17839026</v>
      </c>
      <c r="L48" s="78">
        <f t="shared" si="6"/>
        <v>-17839026</v>
      </c>
      <c r="M48" s="77">
        <f t="shared" si="6"/>
        <v>65187455</v>
      </c>
      <c r="N48" s="77">
        <f t="shared" si="6"/>
        <v>29509403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116459261</v>
      </c>
      <c r="X48" s="78">
        <f t="shared" si="6"/>
        <v>146076827</v>
      </c>
      <c r="Y48" s="78">
        <f t="shared" si="6"/>
        <v>-29617566</v>
      </c>
      <c r="Z48" s="79">
        <f>+IF(X48&lt;&gt;0,+(Y48/X48)*100,0)</f>
        <v>-20.27533497835355</v>
      </c>
      <c r="AA48" s="80">
        <f>SUM(AA46:AA47)</f>
        <v>179277321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64099779</v>
      </c>
      <c r="D5" s="6">
        <v>0</v>
      </c>
      <c r="E5" s="7">
        <v>76923701</v>
      </c>
      <c r="F5" s="8">
        <v>76923701</v>
      </c>
      <c r="G5" s="8">
        <v>5623383</v>
      </c>
      <c r="H5" s="8">
        <v>5681896</v>
      </c>
      <c r="I5" s="8">
        <v>5157259</v>
      </c>
      <c r="J5" s="8">
        <v>16462538</v>
      </c>
      <c r="K5" s="8">
        <v>5866386</v>
      </c>
      <c r="L5" s="8">
        <v>5677766</v>
      </c>
      <c r="M5" s="8">
        <v>5691167</v>
      </c>
      <c r="N5" s="8">
        <v>17235319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33697857</v>
      </c>
      <c r="X5" s="8">
        <v>38461848</v>
      </c>
      <c r="Y5" s="8">
        <v>-4763991</v>
      </c>
      <c r="Z5" s="2">
        <v>-12.39</v>
      </c>
      <c r="AA5" s="6">
        <v>76923701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224395473</v>
      </c>
      <c r="D7" s="6">
        <v>0</v>
      </c>
      <c r="E7" s="7">
        <v>267029200</v>
      </c>
      <c r="F7" s="8">
        <v>267029200</v>
      </c>
      <c r="G7" s="8">
        <v>19651214</v>
      </c>
      <c r="H7" s="8">
        <v>20652648</v>
      </c>
      <c r="I7" s="8">
        <v>20103458</v>
      </c>
      <c r="J7" s="8">
        <v>60407320</v>
      </c>
      <c r="K7" s="8">
        <v>21241479</v>
      </c>
      <c r="L7" s="8">
        <v>24215525</v>
      </c>
      <c r="M7" s="8">
        <v>14601409</v>
      </c>
      <c r="N7" s="8">
        <v>60058413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120465733</v>
      </c>
      <c r="X7" s="8">
        <v>133514598</v>
      </c>
      <c r="Y7" s="8">
        <v>-13048865</v>
      </c>
      <c r="Z7" s="2">
        <v>-9.77</v>
      </c>
      <c r="AA7" s="6">
        <v>267029200</v>
      </c>
    </row>
    <row r="8" spans="1:27" ht="12.75">
      <c r="A8" s="29" t="s">
        <v>35</v>
      </c>
      <c r="B8" s="28"/>
      <c r="C8" s="6">
        <v>60070846</v>
      </c>
      <c r="D8" s="6">
        <v>0</v>
      </c>
      <c r="E8" s="7">
        <v>77091152</v>
      </c>
      <c r="F8" s="8">
        <v>77091152</v>
      </c>
      <c r="G8" s="8">
        <v>5037196</v>
      </c>
      <c r="H8" s="8">
        <v>7004736</v>
      </c>
      <c r="I8" s="8">
        <v>7675590</v>
      </c>
      <c r="J8" s="8">
        <v>19717522</v>
      </c>
      <c r="K8" s="8">
        <v>5386276</v>
      </c>
      <c r="L8" s="8">
        <v>34509800</v>
      </c>
      <c r="M8" s="8">
        <v>-7896097</v>
      </c>
      <c r="N8" s="8">
        <v>31999979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51717501</v>
      </c>
      <c r="X8" s="8">
        <v>38545578</v>
      </c>
      <c r="Y8" s="8">
        <v>13171923</v>
      </c>
      <c r="Z8" s="2">
        <v>34.17</v>
      </c>
      <c r="AA8" s="6">
        <v>77091152</v>
      </c>
    </row>
    <row r="9" spans="1:27" ht="12.75">
      <c r="A9" s="29" t="s">
        <v>36</v>
      </c>
      <c r="B9" s="28"/>
      <c r="C9" s="6">
        <v>15627957</v>
      </c>
      <c r="D9" s="6">
        <v>0</v>
      </c>
      <c r="E9" s="7">
        <v>26274866</v>
      </c>
      <c r="F9" s="8">
        <v>26274866</v>
      </c>
      <c r="G9" s="8">
        <v>1393700</v>
      </c>
      <c r="H9" s="8">
        <v>1398001</v>
      </c>
      <c r="I9" s="8">
        <v>1327683</v>
      </c>
      <c r="J9" s="8">
        <v>4119384</v>
      </c>
      <c r="K9" s="8">
        <v>1754148</v>
      </c>
      <c r="L9" s="8">
        <v>1406620</v>
      </c>
      <c r="M9" s="8">
        <v>1437396</v>
      </c>
      <c r="N9" s="8">
        <v>4598164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8717548</v>
      </c>
      <c r="X9" s="8">
        <v>13137432</v>
      </c>
      <c r="Y9" s="8">
        <v>-4419884</v>
      </c>
      <c r="Z9" s="2">
        <v>-33.64</v>
      </c>
      <c r="AA9" s="6">
        <v>26274866</v>
      </c>
    </row>
    <row r="10" spans="1:27" ht="12.75">
      <c r="A10" s="29" t="s">
        <v>37</v>
      </c>
      <c r="B10" s="28"/>
      <c r="C10" s="6">
        <v>13737794</v>
      </c>
      <c r="D10" s="6">
        <v>0</v>
      </c>
      <c r="E10" s="7">
        <v>16143155</v>
      </c>
      <c r="F10" s="30">
        <v>16143155</v>
      </c>
      <c r="G10" s="30">
        <v>1188748</v>
      </c>
      <c r="H10" s="30">
        <v>1265829</v>
      </c>
      <c r="I10" s="30">
        <v>1226711</v>
      </c>
      <c r="J10" s="30">
        <v>3681288</v>
      </c>
      <c r="K10" s="30">
        <v>1278595</v>
      </c>
      <c r="L10" s="30">
        <v>1263841</v>
      </c>
      <c r="M10" s="30">
        <v>1273454</v>
      </c>
      <c r="N10" s="30">
        <v>3815890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7497178</v>
      </c>
      <c r="X10" s="30">
        <v>8071578</v>
      </c>
      <c r="Y10" s="30">
        <v>-574400</v>
      </c>
      <c r="Z10" s="31">
        <v>-7.12</v>
      </c>
      <c r="AA10" s="32">
        <v>16143155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7053091</v>
      </c>
      <c r="D12" s="6">
        <v>0</v>
      </c>
      <c r="E12" s="7">
        <v>1611384</v>
      </c>
      <c r="F12" s="8">
        <v>1611384</v>
      </c>
      <c r="G12" s="8">
        <v>75133</v>
      </c>
      <c r="H12" s="8">
        <v>32145</v>
      </c>
      <c r="I12" s="8">
        <v>33691</v>
      </c>
      <c r="J12" s="8">
        <v>140969</v>
      </c>
      <c r="K12" s="8">
        <v>27551</v>
      </c>
      <c r="L12" s="8">
        <v>22338</v>
      </c>
      <c r="M12" s="8">
        <v>26821</v>
      </c>
      <c r="N12" s="8">
        <v>76710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217679</v>
      </c>
      <c r="X12" s="8">
        <v>805692</v>
      </c>
      <c r="Y12" s="8">
        <v>-588013</v>
      </c>
      <c r="Z12" s="2">
        <v>-72.98</v>
      </c>
      <c r="AA12" s="6">
        <v>1611384</v>
      </c>
    </row>
    <row r="13" spans="1:27" ht="12.75">
      <c r="A13" s="27" t="s">
        <v>40</v>
      </c>
      <c r="B13" s="33"/>
      <c r="C13" s="6">
        <v>16287548</v>
      </c>
      <c r="D13" s="6">
        <v>0</v>
      </c>
      <c r="E13" s="7">
        <v>42138688</v>
      </c>
      <c r="F13" s="8">
        <v>42138688</v>
      </c>
      <c r="G13" s="8">
        <v>0</v>
      </c>
      <c r="H13" s="8">
        <v>0</v>
      </c>
      <c r="I13" s="8">
        <v>0</v>
      </c>
      <c r="J13" s="8">
        <v>0</v>
      </c>
      <c r="K13" s="8">
        <v>423339</v>
      </c>
      <c r="L13" s="8">
        <v>6109016</v>
      </c>
      <c r="M13" s="8">
        <v>1194236</v>
      </c>
      <c r="N13" s="8">
        <v>7726591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7726591</v>
      </c>
      <c r="X13" s="8">
        <v>21069342</v>
      </c>
      <c r="Y13" s="8">
        <v>-13342751</v>
      </c>
      <c r="Z13" s="2">
        <v>-63.33</v>
      </c>
      <c r="AA13" s="6">
        <v>42138688</v>
      </c>
    </row>
    <row r="14" spans="1:27" ht="12.75">
      <c r="A14" s="27" t="s">
        <v>41</v>
      </c>
      <c r="B14" s="33"/>
      <c r="C14" s="6">
        <v>39194565</v>
      </c>
      <c r="D14" s="6">
        <v>0</v>
      </c>
      <c r="E14" s="7">
        <v>3410880</v>
      </c>
      <c r="F14" s="8">
        <v>3410880</v>
      </c>
      <c r="G14" s="8">
        <v>2756203</v>
      </c>
      <c r="H14" s="8">
        <v>3030405</v>
      </c>
      <c r="I14" s="8">
        <v>2860022</v>
      </c>
      <c r="J14" s="8">
        <v>8646630</v>
      </c>
      <c r="K14" s="8">
        <v>2900337</v>
      </c>
      <c r="L14" s="8">
        <v>2527178</v>
      </c>
      <c r="M14" s="8">
        <v>3070968</v>
      </c>
      <c r="N14" s="8">
        <v>8498483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17145113</v>
      </c>
      <c r="X14" s="8">
        <v>1705440</v>
      </c>
      <c r="Y14" s="8">
        <v>15439673</v>
      </c>
      <c r="Z14" s="2">
        <v>905.32</v>
      </c>
      <c r="AA14" s="6">
        <v>3410880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25998815</v>
      </c>
      <c r="D16" s="6">
        <v>0</v>
      </c>
      <c r="E16" s="7">
        <v>6470141</v>
      </c>
      <c r="F16" s="8">
        <v>6470141</v>
      </c>
      <c r="G16" s="8">
        <v>-7865</v>
      </c>
      <c r="H16" s="8">
        <v>816</v>
      </c>
      <c r="I16" s="8">
        <v>209</v>
      </c>
      <c r="J16" s="8">
        <v>-6840</v>
      </c>
      <c r="K16" s="8">
        <v>36246</v>
      </c>
      <c r="L16" s="8">
        <v>31154</v>
      </c>
      <c r="M16" s="8">
        <v>12366</v>
      </c>
      <c r="N16" s="8">
        <v>79766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72926</v>
      </c>
      <c r="X16" s="8">
        <v>3235068</v>
      </c>
      <c r="Y16" s="8">
        <v>-3162142</v>
      </c>
      <c r="Z16" s="2">
        <v>-97.75</v>
      </c>
      <c r="AA16" s="6">
        <v>6470141</v>
      </c>
    </row>
    <row r="17" spans="1:27" ht="12.75">
      <c r="A17" s="27" t="s">
        <v>44</v>
      </c>
      <c r="B17" s="33"/>
      <c r="C17" s="6">
        <v>10890429</v>
      </c>
      <c r="D17" s="6">
        <v>0</v>
      </c>
      <c r="E17" s="7">
        <v>9837677</v>
      </c>
      <c r="F17" s="8">
        <v>9837677</v>
      </c>
      <c r="G17" s="8">
        <v>0</v>
      </c>
      <c r="H17" s="8">
        <v>630776</v>
      </c>
      <c r="I17" s="8">
        <v>700974</v>
      </c>
      <c r="J17" s="8">
        <v>1331750</v>
      </c>
      <c r="K17" s="8">
        <v>629376</v>
      </c>
      <c r="L17" s="8">
        <v>700391</v>
      </c>
      <c r="M17" s="8">
        <v>827778</v>
      </c>
      <c r="N17" s="8">
        <v>2157545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3489295</v>
      </c>
      <c r="X17" s="8">
        <v>4918836</v>
      </c>
      <c r="Y17" s="8">
        <v>-1429541</v>
      </c>
      <c r="Z17" s="2">
        <v>-29.06</v>
      </c>
      <c r="AA17" s="6">
        <v>9837677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669542256</v>
      </c>
      <c r="D19" s="6">
        <v>0</v>
      </c>
      <c r="E19" s="7">
        <v>403838848</v>
      </c>
      <c r="F19" s="8">
        <v>403838848</v>
      </c>
      <c r="G19" s="8">
        <v>233882000</v>
      </c>
      <c r="H19" s="8">
        <v>0</v>
      </c>
      <c r="I19" s="8">
        <v>0</v>
      </c>
      <c r="J19" s="8">
        <v>233882000</v>
      </c>
      <c r="K19" s="8">
        <v>0</v>
      </c>
      <c r="L19" s="8">
        <v>0</v>
      </c>
      <c r="M19" s="8">
        <v>47554091</v>
      </c>
      <c r="N19" s="8">
        <v>47554091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281436091</v>
      </c>
      <c r="X19" s="8">
        <v>201919422</v>
      </c>
      <c r="Y19" s="8">
        <v>79516669</v>
      </c>
      <c r="Z19" s="2">
        <v>39.38</v>
      </c>
      <c r="AA19" s="6">
        <v>403838848</v>
      </c>
    </row>
    <row r="20" spans="1:27" ht="12.75">
      <c r="A20" s="27" t="s">
        <v>47</v>
      </c>
      <c r="B20" s="33"/>
      <c r="C20" s="6">
        <v>4408972</v>
      </c>
      <c r="D20" s="6">
        <v>0</v>
      </c>
      <c r="E20" s="7">
        <v>3518278</v>
      </c>
      <c r="F20" s="30">
        <v>3518278</v>
      </c>
      <c r="G20" s="30">
        <v>215773</v>
      </c>
      <c r="H20" s="30">
        <v>246150</v>
      </c>
      <c r="I20" s="30">
        <v>223193</v>
      </c>
      <c r="J20" s="30">
        <v>685116</v>
      </c>
      <c r="K20" s="30">
        <v>253933</v>
      </c>
      <c r="L20" s="30">
        <v>400730</v>
      </c>
      <c r="M20" s="30">
        <v>231210</v>
      </c>
      <c r="N20" s="30">
        <v>885873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1570989</v>
      </c>
      <c r="X20" s="30">
        <v>1759140</v>
      </c>
      <c r="Y20" s="30">
        <v>-188151</v>
      </c>
      <c r="Z20" s="31">
        <v>-10.7</v>
      </c>
      <c r="AA20" s="32">
        <v>3518278</v>
      </c>
    </row>
    <row r="21" spans="1:27" ht="12.75">
      <c r="A21" s="27" t="s">
        <v>48</v>
      </c>
      <c r="B21" s="33"/>
      <c r="C21" s="6">
        <v>13751858</v>
      </c>
      <c r="D21" s="6">
        <v>0</v>
      </c>
      <c r="E21" s="7">
        <v>20111561</v>
      </c>
      <c r="F21" s="8">
        <v>20111561</v>
      </c>
      <c r="G21" s="8">
        <v>2384836</v>
      </c>
      <c r="H21" s="8">
        <v>859563</v>
      </c>
      <c r="I21" s="34">
        <v>305800</v>
      </c>
      <c r="J21" s="8">
        <v>3550199</v>
      </c>
      <c r="K21" s="8">
        <v>1547070</v>
      </c>
      <c r="L21" s="8">
        <v>1147480</v>
      </c>
      <c r="M21" s="8">
        <v>1161366</v>
      </c>
      <c r="N21" s="8">
        <v>3855916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7406115</v>
      </c>
      <c r="X21" s="8">
        <v>10055778</v>
      </c>
      <c r="Y21" s="8">
        <v>-2649663</v>
      </c>
      <c r="Z21" s="2">
        <v>-26.35</v>
      </c>
      <c r="AA21" s="6">
        <v>20111561</v>
      </c>
    </row>
    <row r="22" spans="1:27" ht="24.75" customHeight="1">
      <c r="A22" s="35" t="s">
        <v>49</v>
      </c>
      <c r="B22" s="36"/>
      <c r="C22" s="37">
        <f aca="true" t="shared" si="0" ref="C22:Y22">SUM(C5:C21)</f>
        <v>1165059383</v>
      </c>
      <c r="D22" s="37">
        <f>SUM(D5:D21)</f>
        <v>0</v>
      </c>
      <c r="E22" s="38">
        <f t="shared" si="0"/>
        <v>954399531</v>
      </c>
      <c r="F22" s="39">
        <f t="shared" si="0"/>
        <v>954399531</v>
      </c>
      <c r="G22" s="39">
        <f t="shared" si="0"/>
        <v>272200321</v>
      </c>
      <c r="H22" s="39">
        <f t="shared" si="0"/>
        <v>40802965</v>
      </c>
      <c r="I22" s="39">
        <f t="shared" si="0"/>
        <v>39614590</v>
      </c>
      <c r="J22" s="39">
        <f t="shared" si="0"/>
        <v>352617876</v>
      </c>
      <c r="K22" s="39">
        <f t="shared" si="0"/>
        <v>41344736</v>
      </c>
      <c r="L22" s="39">
        <f t="shared" si="0"/>
        <v>78011839</v>
      </c>
      <c r="M22" s="39">
        <f t="shared" si="0"/>
        <v>69186165</v>
      </c>
      <c r="N22" s="39">
        <f t="shared" si="0"/>
        <v>188542740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541160616</v>
      </c>
      <c r="X22" s="39">
        <f t="shared" si="0"/>
        <v>477199752</v>
      </c>
      <c r="Y22" s="39">
        <f t="shared" si="0"/>
        <v>63960864</v>
      </c>
      <c r="Z22" s="40">
        <f>+IF(X22&lt;&gt;0,+(Y22/X22)*100,0)</f>
        <v>13.40337326914621</v>
      </c>
      <c r="AA22" s="37">
        <f>SUM(AA5:AA21)</f>
        <v>954399531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243443559</v>
      </c>
      <c r="D25" s="6">
        <v>0</v>
      </c>
      <c r="E25" s="7">
        <v>346853951</v>
      </c>
      <c r="F25" s="8">
        <v>346853951</v>
      </c>
      <c r="G25" s="8">
        <v>19430910</v>
      </c>
      <c r="H25" s="8">
        <v>22305982</v>
      </c>
      <c r="I25" s="8">
        <v>21125633</v>
      </c>
      <c r="J25" s="8">
        <v>62862525</v>
      </c>
      <c r="K25" s="8">
        <v>20397080</v>
      </c>
      <c r="L25" s="8">
        <v>20263131</v>
      </c>
      <c r="M25" s="8">
        <v>21316431</v>
      </c>
      <c r="N25" s="8">
        <v>61976642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124839167</v>
      </c>
      <c r="X25" s="8">
        <v>173426976</v>
      </c>
      <c r="Y25" s="8">
        <v>-48587809</v>
      </c>
      <c r="Z25" s="2">
        <v>-28.02</v>
      </c>
      <c r="AA25" s="6">
        <v>346853951</v>
      </c>
    </row>
    <row r="26" spans="1:27" ht="12.75">
      <c r="A26" s="29" t="s">
        <v>52</v>
      </c>
      <c r="B26" s="28"/>
      <c r="C26" s="6">
        <v>10025765</v>
      </c>
      <c r="D26" s="6">
        <v>0</v>
      </c>
      <c r="E26" s="7">
        <v>24520597</v>
      </c>
      <c r="F26" s="8">
        <v>24520597</v>
      </c>
      <c r="G26" s="8">
        <v>1545747</v>
      </c>
      <c r="H26" s="8">
        <v>1549174</v>
      </c>
      <c r="I26" s="8">
        <v>1552601</v>
      </c>
      <c r="J26" s="8">
        <v>4647522</v>
      </c>
      <c r="K26" s="8">
        <v>1524498</v>
      </c>
      <c r="L26" s="8">
        <v>1533156</v>
      </c>
      <c r="M26" s="8">
        <v>1532030</v>
      </c>
      <c r="N26" s="8">
        <v>4589684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9237206</v>
      </c>
      <c r="X26" s="8">
        <v>12260298</v>
      </c>
      <c r="Y26" s="8">
        <v>-3023092</v>
      </c>
      <c r="Z26" s="2">
        <v>-24.66</v>
      </c>
      <c r="AA26" s="6">
        <v>24520597</v>
      </c>
    </row>
    <row r="27" spans="1:27" ht="12.75">
      <c r="A27" s="29" t="s">
        <v>53</v>
      </c>
      <c r="B27" s="28"/>
      <c r="C27" s="6">
        <v>60560546</v>
      </c>
      <c r="D27" s="6">
        <v>0</v>
      </c>
      <c r="E27" s="7">
        <v>40111215</v>
      </c>
      <c r="F27" s="8">
        <v>40111215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-116842</v>
      </c>
      <c r="M27" s="8">
        <v>-2483</v>
      </c>
      <c r="N27" s="8">
        <v>-119325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-119325</v>
      </c>
      <c r="X27" s="8">
        <v>20055606</v>
      </c>
      <c r="Y27" s="8">
        <v>-20174931</v>
      </c>
      <c r="Z27" s="2">
        <v>-100.59</v>
      </c>
      <c r="AA27" s="6">
        <v>40111215</v>
      </c>
    </row>
    <row r="28" spans="1:27" ht="12.75">
      <c r="A28" s="29" t="s">
        <v>54</v>
      </c>
      <c r="B28" s="28"/>
      <c r="C28" s="6">
        <v>121108152</v>
      </c>
      <c r="D28" s="6">
        <v>0</v>
      </c>
      <c r="E28" s="7">
        <v>98709204</v>
      </c>
      <c r="F28" s="8">
        <v>98709204</v>
      </c>
      <c r="G28" s="8">
        <v>0</v>
      </c>
      <c r="H28" s="8">
        <v>17650</v>
      </c>
      <c r="I28" s="8">
        <v>550</v>
      </c>
      <c r="J28" s="8">
        <v>18200</v>
      </c>
      <c r="K28" s="8">
        <v>1197</v>
      </c>
      <c r="L28" s="8">
        <v>30751</v>
      </c>
      <c r="M28" s="8">
        <v>955040</v>
      </c>
      <c r="N28" s="8">
        <v>986988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1005188</v>
      </c>
      <c r="X28" s="8">
        <v>9300888</v>
      </c>
      <c r="Y28" s="8">
        <v>-8295700</v>
      </c>
      <c r="Z28" s="2">
        <v>-89.19</v>
      </c>
      <c r="AA28" s="6">
        <v>98709204</v>
      </c>
    </row>
    <row r="29" spans="1:27" ht="12.75">
      <c r="A29" s="29" t="s">
        <v>55</v>
      </c>
      <c r="B29" s="28"/>
      <c r="C29" s="6">
        <v>2839949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230940577</v>
      </c>
      <c r="D30" s="6">
        <v>0</v>
      </c>
      <c r="E30" s="7">
        <v>238429375</v>
      </c>
      <c r="F30" s="8">
        <v>238429375</v>
      </c>
      <c r="G30" s="8">
        <v>21311480</v>
      </c>
      <c r="H30" s="8">
        <v>26957660</v>
      </c>
      <c r="I30" s="8">
        <v>22560914</v>
      </c>
      <c r="J30" s="8">
        <v>70830054</v>
      </c>
      <c r="K30" s="8">
        <v>18332625</v>
      </c>
      <c r="L30" s="8">
        <v>19532565</v>
      </c>
      <c r="M30" s="8">
        <v>17854830</v>
      </c>
      <c r="N30" s="8">
        <v>55720020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126550074</v>
      </c>
      <c r="X30" s="8">
        <v>119214690</v>
      </c>
      <c r="Y30" s="8">
        <v>7335384</v>
      </c>
      <c r="Z30" s="2">
        <v>6.15</v>
      </c>
      <c r="AA30" s="6">
        <v>238429375</v>
      </c>
    </row>
    <row r="31" spans="1:27" ht="12.75">
      <c r="A31" s="29" t="s">
        <v>57</v>
      </c>
      <c r="B31" s="28"/>
      <c r="C31" s="6">
        <v>19249094</v>
      </c>
      <c r="D31" s="6">
        <v>0</v>
      </c>
      <c r="E31" s="7">
        <v>32141166</v>
      </c>
      <c r="F31" s="8">
        <v>32141166</v>
      </c>
      <c r="G31" s="8">
        <v>783498</v>
      </c>
      <c r="H31" s="8">
        <v>1057632</v>
      </c>
      <c r="I31" s="8">
        <v>1039653</v>
      </c>
      <c r="J31" s="8">
        <v>2880783</v>
      </c>
      <c r="K31" s="8">
        <v>2214596</v>
      </c>
      <c r="L31" s="8">
        <v>1516390</v>
      </c>
      <c r="M31" s="8">
        <v>38842</v>
      </c>
      <c r="N31" s="8">
        <v>3769828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6650611</v>
      </c>
      <c r="X31" s="8">
        <v>16070580</v>
      </c>
      <c r="Y31" s="8">
        <v>-9419969</v>
      </c>
      <c r="Z31" s="2">
        <v>-58.62</v>
      </c>
      <c r="AA31" s="6">
        <v>32141166</v>
      </c>
    </row>
    <row r="32" spans="1:27" ht="12.75">
      <c r="A32" s="29" t="s">
        <v>58</v>
      </c>
      <c r="B32" s="28"/>
      <c r="C32" s="6">
        <v>292447837</v>
      </c>
      <c r="D32" s="6">
        <v>0</v>
      </c>
      <c r="E32" s="7">
        <v>110531215</v>
      </c>
      <c r="F32" s="8">
        <v>110531215</v>
      </c>
      <c r="G32" s="8">
        <v>1632694</v>
      </c>
      <c r="H32" s="8">
        <v>21175569</v>
      </c>
      <c r="I32" s="8">
        <v>23308057</v>
      </c>
      <c r="J32" s="8">
        <v>46116320</v>
      </c>
      <c r="K32" s="8">
        <v>12316853</v>
      </c>
      <c r="L32" s="8">
        <v>22468846</v>
      </c>
      <c r="M32" s="8">
        <v>28499581</v>
      </c>
      <c r="N32" s="8">
        <v>63285280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109401600</v>
      </c>
      <c r="X32" s="8">
        <v>55265610</v>
      </c>
      <c r="Y32" s="8">
        <v>54135990</v>
      </c>
      <c r="Z32" s="2">
        <v>97.96</v>
      </c>
      <c r="AA32" s="6">
        <v>110531215</v>
      </c>
    </row>
    <row r="33" spans="1:27" ht="12.75">
      <c r="A33" s="29" t="s">
        <v>59</v>
      </c>
      <c r="B33" s="28"/>
      <c r="C33" s="6">
        <v>1212043</v>
      </c>
      <c r="D33" s="6">
        <v>0</v>
      </c>
      <c r="E33" s="7">
        <v>1710991</v>
      </c>
      <c r="F33" s="8">
        <v>1710991</v>
      </c>
      <c r="G33" s="8">
        <v>112000</v>
      </c>
      <c r="H33" s="8">
        <v>0</v>
      </c>
      <c r="I33" s="8">
        <v>0</v>
      </c>
      <c r="J33" s="8">
        <v>112000</v>
      </c>
      <c r="K33" s="8">
        <v>37602</v>
      </c>
      <c r="L33" s="8">
        <v>0</v>
      </c>
      <c r="M33" s="8">
        <v>0</v>
      </c>
      <c r="N33" s="8">
        <v>37602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149602</v>
      </c>
      <c r="X33" s="8">
        <v>855498</v>
      </c>
      <c r="Y33" s="8">
        <v>-705896</v>
      </c>
      <c r="Z33" s="2">
        <v>-82.51</v>
      </c>
      <c r="AA33" s="6">
        <v>1710991</v>
      </c>
    </row>
    <row r="34" spans="1:27" ht="12.75">
      <c r="A34" s="29" t="s">
        <v>60</v>
      </c>
      <c r="B34" s="28"/>
      <c r="C34" s="6">
        <v>56979795</v>
      </c>
      <c r="D34" s="6">
        <v>0</v>
      </c>
      <c r="E34" s="7">
        <v>61355778</v>
      </c>
      <c r="F34" s="8">
        <v>61355778</v>
      </c>
      <c r="G34" s="8">
        <v>4835976</v>
      </c>
      <c r="H34" s="8">
        <v>3270188</v>
      </c>
      <c r="I34" s="8">
        <v>2673910</v>
      </c>
      <c r="J34" s="8">
        <v>10780074</v>
      </c>
      <c r="K34" s="8">
        <v>4380448</v>
      </c>
      <c r="L34" s="8">
        <v>2965059</v>
      </c>
      <c r="M34" s="8">
        <v>5200636</v>
      </c>
      <c r="N34" s="8">
        <v>12546143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23326217</v>
      </c>
      <c r="X34" s="8">
        <v>30677892</v>
      </c>
      <c r="Y34" s="8">
        <v>-7351675</v>
      </c>
      <c r="Z34" s="2">
        <v>-23.96</v>
      </c>
      <c r="AA34" s="6">
        <v>61355778</v>
      </c>
    </row>
    <row r="35" spans="1:27" ht="12.75">
      <c r="A35" s="27" t="s">
        <v>61</v>
      </c>
      <c r="B35" s="33"/>
      <c r="C35" s="6">
        <v>3190899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1041998216</v>
      </c>
      <c r="D36" s="37">
        <f>SUM(D25:D35)</f>
        <v>0</v>
      </c>
      <c r="E36" s="38">
        <f t="shared" si="1"/>
        <v>954363492</v>
      </c>
      <c r="F36" s="39">
        <f t="shared" si="1"/>
        <v>954363492</v>
      </c>
      <c r="G36" s="39">
        <f t="shared" si="1"/>
        <v>49652305</v>
      </c>
      <c r="H36" s="39">
        <f t="shared" si="1"/>
        <v>76333855</v>
      </c>
      <c r="I36" s="39">
        <f t="shared" si="1"/>
        <v>72261318</v>
      </c>
      <c r="J36" s="39">
        <f t="shared" si="1"/>
        <v>198247478</v>
      </c>
      <c r="K36" s="39">
        <f t="shared" si="1"/>
        <v>59204899</v>
      </c>
      <c r="L36" s="39">
        <f t="shared" si="1"/>
        <v>68193056</v>
      </c>
      <c r="M36" s="39">
        <f t="shared" si="1"/>
        <v>75394907</v>
      </c>
      <c r="N36" s="39">
        <f t="shared" si="1"/>
        <v>202792862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401040340</v>
      </c>
      <c r="X36" s="39">
        <f t="shared" si="1"/>
        <v>437128038</v>
      </c>
      <c r="Y36" s="39">
        <f t="shared" si="1"/>
        <v>-36087698</v>
      </c>
      <c r="Z36" s="40">
        <f>+IF(X36&lt;&gt;0,+(Y36/X36)*100,0)</f>
        <v>-8.255635617681428</v>
      </c>
      <c r="AA36" s="37">
        <f>SUM(AA25:AA35)</f>
        <v>954363492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123061167</v>
      </c>
      <c r="D38" s="50">
        <f>+D22-D36</f>
        <v>0</v>
      </c>
      <c r="E38" s="51">
        <f t="shared" si="2"/>
        <v>36039</v>
      </c>
      <c r="F38" s="52">
        <f t="shared" si="2"/>
        <v>36039</v>
      </c>
      <c r="G38" s="52">
        <f t="shared" si="2"/>
        <v>222548016</v>
      </c>
      <c r="H38" s="52">
        <f t="shared" si="2"/>
        <v>-35530890</v>
      </c>
      <c r="I38" s="52">
        <f t="shared" si="2"/>
        <v>-32646728</v>
      </c>
      <c r="J38" s="52">
        <f t="shared" si="2"/>
        <v>154370398</v>
      </c>
      <c r="K38" s="52">
        <f t="shared" si="2"/>
        <v>-17860163</v>
      </c>
      <c r="L38" s="52">
        <f t="shared" si="2"/>
        <v>9818783</v>
      </c>
      <c r="M38" s="52">
        <f t="shared" si="2"/>
        <v>-6208742</v>
      </c>
      <c r="N38" s="52">
        <f t="shared" si="2"/>
        <v>-14250122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140120276</v>
      </c>
      <c r="X38" s="52">
        <f>IF(F22=F36,0,X22-X36)</f>
        <v>40071714</v>
      </c>
      <c r="Y38" s="52">
        <f t="shared" si="2"/>
        <v>100048562</v>
      </c>
      <c r="Z38" s="53">
        <f>+IF(X38&lt;&gt;0,+(Y38/X38)*100,0)</f>
        <v>249.6737773682453</v>
      </c>
      <c r="AA38" s="50">
        <f>+AA22-AA36</f>
        <v>36039</v>
      </c>
    </row>
    <row r="39" spans="1:27" ht="12.75">
      <c r="A39" s="27" t="s">
        <v>64</v>
      </c>
      <c r="B39" s="33"/>
      <c r="C39" s="6">
        <v>245254374</v>
      </c>
      <c r="D39" s="6">
        <v>0</v>
      </c>
      <c r="E39" s="7">
        <v>270416000</v>
      </c>
      <c r="F39" s="8">
        <v>270416000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94817677</v>
      </c>
      <c r="N39" s="8">
        <v>94817677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94817677</v>
      </c>
      <c r="X39" s="8">
        <v>92604786</v>
      </c>
      <c r="Y39" s="8">
        <v>2212891</v>
      </c>
      <c r="Z39" s="2">
        <v>2.39</v>
      </c>
      <c r="AA39" s="6">
        <v>270416000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8934977</v>
      </c>
      <c r="F41" s="8">
        <v>8934977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4467486</v>
      </c>
      <c r="Y41" s="55">
        <v>-4467486</v>
      </c>
      <c r="Z41" s="56">
        <v>-100</v>
      </c>
      <c r="AA41" s="57">
        <v>8934977</v>
      </c>
    </row>
    <row r="42" spans="1:27" ht="24.75" customHeight="1">
      <c r="A42" s="58" t="s">
        <v>67</v>
      </c>
      <c r="B42" s="33"/>
      <c r="C42" s="59">
        <f aca="true" t="shared" si="3" ref="C42:Y42">SUM(C38:C41)</f>
        <v>368315541</v>
      </c>
      <c r="D42" s="59">
        <f>SUM(D38:D41)</f>
        <v>0</v>
      </c>
      <c r="E42" s="60">
        <f t="shared" si="3"/>
        <v>279387016</v>
      </c>
      <c r="F42" s="61">
        <f t="shared" si="3"/>
        <v>279387016</v>
      </c>
      <c r="G42" s="61">
        <f t="shared" si="3"/>
        <v>222548016</v>
      </c>
      <c r="H42" s="61">
        <f t="shared" si="3"/>
        <v>-35530890</v>
      </c>
      <c r="I42" s="61">
        <f t="shared" si="3"/>
        <v>-32646728</v>
      </c>
      <c r="J42" s="61">
        <f t="shared" si="3"/>
        <v>154370398</v>
      </c>
      <c r="K42" s="61">
        <f t="shared" si="3"/>
        <v>-17860163</v>
      </c>
      <c r="L42" s="61">
        <f t="shared" si="3"/>
        <v>9818783</v>
      </c>
      <c r="M42" s="61">
        <f t="shared" si="3"/>
        <v>88608935</v>
      </c>
      <c r="N42" s="61">
        <f t="shared" si="3"/>
        <v>80567555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234937953</v>
      </c>
      <c r="X42" s="61">
        <f t="shared" si="3"/>
        <v>137143986</v>
      </c>
      <c r="Y42" s="61">
        <f t="shared" si="3"/>
        <v>97793967</v>
      </c>
      <c r="Z42" s="62">
        <f>+IF(X42&lt;&gt;0,+(Y42/X42)*100,0)</f>
        <v>71.3075139875255</v>
      </c>
      <c r="AA42" s="59">
        <f>SUM(AA38:AA41)</f>
        <v>279387016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368315541</v>
      </c>
      <c r="D44" s="67">
        <f>+D42-D43</f>
        <v>0</v>
      </c>
      <c r="E44" s="68">
        <f t="shared" si="4"/>
        <v>279387016</v>
      </c>
      <c r="F44" s="69">
        <f t="shared" si="4"/>
        <v>279387016</v>
      </c>
      <c r="G44" s="69">
        <f t="shared" si="4"/>
        <v>222548016</v>
      </c>
      <c r="H44" s="69">
        <f t="shared" si="4"/>
        <v>-35530890</v>
      </c>
      <c r="I44" s="69">
        <f t="shared" si="4"/>
        <v>-32646728</v>
      </c>
      <c r="J44" s="69">
        <f t="shared" si="4"/>
        <v>154370398</v>
      </c>
      <c r="K44" s="69">
        <f t="shared" si="4"/>
        <v>-17860163</v>
      </c>
      <c r="L44" s="69">
        <f t="shared" si="4"/>
        <v>9818783</v>
      </c>
      <c r="M44" s="69">
        <f t="shared" si="4"/>
        <v>88608935</v>
      </c>
      <c r="N44" s="69">
        <f t="shared" si="4"/>
        <v>80567555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234937953</v>
      </c>
      <c r="X44" s="69">
        <f t="shared" si="4"/>
        <v>137143986</v>
      </c>
      <c r="Y44" s="69">
        <f t="shared" si="4"/>
        <v>97793967</v>
      </c>
      <c r="Z44" s="70">
        <f>+IF(X44&lt;&gt;0,+(Y44/X44)*100,0)</f>
        <v>71.3075139875255</v>
      </c>
      <c r="AA44" s="67">
        <f>+AA42-AA43</f>
        <v>279387016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368315541</v>
      </c>
      <c r="D46" s="59">
        <f>SUM(D44:D45)</f>
        <v>0</v>
      </c>
      <c r="E46" s="60">
        <f t="shared" si="5"/>
        <v>279387016</v>
      </c>
      <c r="F46" s="61">
        <f t="shared" si="5"/>
        <v>279387016</v>
      </c>
      <c r="G46" s="61">
        <f t="shared" si="5"/>
        <v>222548016</v>
      </c>
      <c r="H46" s="61">
        <f t="shared" si="5"/>
        <v>-35530890</v>
      </c>
      <c r="I46" s="61">
        <f t="shared" si="5"/>
        <v>-32646728</v>
      </c>
      <c r="J46" s="61">
        <f t="shared" si="5"/>
        <v>154370398</v>
      </c>
      <c r="K46" s="61">
        <f t="shared" si="5"/>
        <v>-17860163</v>
      </c>
      <c r="L46" s="61">
        <f t="shared" si="5"/>
        <v>9818783</v>
      </c>
      <c r="M46" s="61">
        <f t="shared" si="5"/>
        <v>88608935</v>
      </c>
      <c r="N46" s="61">
        <f t="shared" si="5"/>
        <v>80567555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234937953</v>
      </c>
      <c r="X46" s="61">
        <f t="shared" si="5"/>
        <v>137143986</v>
      </c>
      <c r="Y46" s="61">
        <f t="shared" si="5"/>
        <v>97793967</v>
      </c>
      <c r="Z46" s="62">
        <f>+IF(X46&lt;&gt;0,+(Y46/X46)*100,0)</f>
        <v>71.3075139875255</v>
      </c>
      <c r="AA46" s="59">
        <f>SUM(AA44:AA45)</f>
        <v>279387016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368315541</v>
      </c>
      <c r="D48" s="75">
        <f>SUM(D46:D47)</f>
        <v>0</v>
      </c>
      <c r="E48" s="76">
        <f t="shared" si="6"/>
        <v>279387016</v>
      </c>
      <c r="F48" s="77">
        <f t="shared" si="6"/>
        <v>279387016</v>
      </c>
      <c r="G48" s="77">
        <f t="shared" si="6"/>
        <v>222548016</v>
      </c>
      <c r="H48" s="78">
        <f t="shared" si="6"/>
        <v>-35530890</v>
      </c>
      <c r="I48" s="78">
        <f t="shared" si="6"/>
        <v>-32646728</v>
      </c>
      <c r="J48" s="78">
        <f t="shared" si="6"/>
        <v>154370398</v>
      </c>
      <c r="K48" s="78">
        <f t="shared" si="6"/>
        <v>-17860163</v>
      </c>
      <c r="L48" s="78">
        <f t="shared" si="6"/>
        <v>9818783</v>
      </c>
      <c r="M48" s="77">
        <f t="shared" si="6"/>
        <v>88608935</v>
      </c>
      <c r="N48" s="77">
        <f t="shared" si="6"/>
        <v>80567555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234937953</v>
      </c>
      <c r="X48" s="78">
        <f t="shared" si="6"/>
        <v>137143986</v>
      </c>
      <c r="Y48" s="78">
        <f t="shared" si="6"/>
        <v>97793967</v>
      </c>
      <c r="Z48" s="79">
        <f>+IF(X48&lt;&gt;0,+(Y48/X48)*100,0)</f>
        <v>71.3075139875255</v>
      </c>
      <c r="AA48" s="80">
        <f>SUM(AA46:AA47)</f>
        <v>279387016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103156898</v>
      </c>
      <c r="F5" s="8">
        <v>103156898</v>
      </c>
      <c r="G5" s="8">
        <v>6898367</v>
      </c>
      <c r="H5" s="8">
        <v>8767747</v>
      </c>
      <c r="I5" s="8">
        <v>4903255</v>
      </c>
      <c r="J5" s="8">
        <v>20569369</v>
      </c>
      <c r="K5" s="8">
        <v>6101077</v>
      </c>
      <c r="L5" s="8">
        <v>5998489</v>
      </c>
      <c r="M5" s="8">
        <v>5704847</v>
      </c>
      <c r="N5" s="8">
        <v>17804413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38373782</v>
      </c>
      <c r="X5" s="8">
        <v>51578448</v>
      </c>
      <c r="Y5" s="8">
        <v>-13204666</v>
      </c>
      <c r="Z5" s="2">
        <v>-25.6</v>
      </c>
      <c r="AA5" s="6">
        <v>103156898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133121882</v>
      </c>
      <c r="F7" s="8">
        <v>133121882</v>
      </c>
      <c r="G7" s="8">
        <v>14349023</v>
      </c>
      <c r="H7" s="8">
        <v>11141274</v>
      </c>
      <c r="I7" s="8">
        <v>11558678</v>
      </c>
      <c r="J7" s="8">
        <v>37048975</v>
      </c>
      <c r="K7" s="8">
        <v>10834854</v>
      </c>
      <c r="L7" s="8">
        <v>10768030</v>
      </c>
      <c r="M7" s="8">
        <v>9440817</v>
      </c>
      <c r="N7" s="8">
        <v>31043701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68092676</v>
      </c>
      <c r="X7" s="8">
        <v>66449640</v>
      </c>
      <c r="Y7" s="8">
        <v>1643036</v>
      </c>
      <c r="Z7" s="2">
        <v>2.47</v>
      </c>
      <c r="AA7" s="6">
        <v>133121882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53066119</v>
      </c>
      <c r="F8" s="8">
        <v>53066119</v>
      </c>
      <c r="G8" s="8">
        <v>5078885</v>
      </c>
      <c r="H8" s="8">
        <v>5324235</v>
      </c>
      <c r="I8" s="8">
        <v>5717910</v>
      </c>
      <c r="J8" s="8">
        <v>16121030</v>
      </c>
      <c r="K8" s="8">
        <v>6635569</v>
      </c>
      <c r="L8" s="8">
        <v>4569625</v>
      </c>
      <c r="M8" s="8">
        <v>4893343</v>
      </c>
      <c r="N8" s="8">
        <v>16098537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32219567</v>
      </c>
      <c r="X8" s="8">
        <v>26421762</v>
      </c>
      <c r="Y8" s="8">
        <v>5797805</v>
      </c>
      <c r="Z8" s="2">
        <v>21.94</v>
      </c>
      <c r="AA8" s="6">
        <v>53066119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18033822</v>
      </c>
      <c r="F9" s="8">
        <v>18033822</v>
      </c>
      <c r="G9" s="8">
        <v>1305320</v>
      </c>
      <c r="H9" s="8">
        <v>1302522</v>
      </c>
      <c r="I9" s="8">
        <v>1307510</v>
      </c>
      <c r="J9" s="8">
        <v>3915352</v>
      </c>
      <c r="K9" s="8">
        <v>1307516</v>
      </c>
      <c r="L9" s="8">
        <v>1307606</v>
      </c>
      <c r="M9" s="8">
        <v>1299176</v>
      </c>
      <c r="N9" s="8">
        <v>3914298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7829650</v>
      </c>
      <c r="X9" s="8">
        <v>8905614</v>
      </c>
      <c r="Y9" s="8">
        <v>-1075964</v>
      </c>
      <c r="Z9" s="2">
        <v>-12.08</v>
      </c>
      <c r="AA9" s="6">
        <v>18033822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17846981</v>
      </c>
      <c r="F10" s="30">
        <v>17846981</v>
      </c>
      <c r="G10" s="30">
        <v>1502806</v>
      </c>
      <c r="H10" s="30">
        <v>1494079</v>
      </c>
      <c r="I10" s="30">
        <v>1526787</v>
      </c>
      <c r="J10" s="30">
        <v>4523672</v>
      </c>
      <c r="K10" s="30">
        <v>1512769</v>
      </c>
      <c r="L10" s="30">
        <v>1508949</v>
      </c>
      <c r="M10" s="30">
        <v>1527573</v>
      </c>
      <c r="N10" s="30">
        <v>4549291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9072963</v>
      </c>
      <c r="X10" s="30">
        <v>8812188</v>
      </c>
      <c r="Y10" s="30">
        <v>260775</v>
      </c>
      <c r="Z10" s="31">
        <v>2.96</v>
      </c>
      <c r="AA10" s="32">
        <v>17846981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728565</v>
      </c>
      <c r="F12" s="8">
        <v>728565</v>
      </c>
      <c r="G12" s="8">
        <v>38345</v>
      </c>
      <c r="H12" s="8">
        <v>41666</v>
      </c>
      <c r="I12" s="8">
        <v>42917</v>
      </c>
      <c r="J12" s="8">
        <v>122928</v>
      </c>
      <c r="K12" s="8">
        <v>32214</v>
      </c>
      <c r="L12" s="8">
        <v>35987</v>
      </c>
      <c r="M12" s="8">
        <v>31681</v>
      </c>
      <c r="N12" s="8">
        <v>99882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222810</v>
      </c>
      <c r="X12" s="8">
        <v>364284</v>
      </c>
      <c r="Y12" s="8">
        <v>-141474</v>
      </c>
      <c r="Z12" s="2">
        <v>-38.84</v>
      </c>
      <c r="AA12" s="6">
        <v>728565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103502</v>
      </c>
      <c r="F13" s="8">
        <v>103502</v>
      </c>
      <c r="G13" s="8">
        <v>0</v>
      </c>
      <c r="H13" s="8">
        <v>43844</v>
      </c>
      <c r="I13" s="8">
        <v>1</v>
      </c>
      <c r="J13" s="8">
        <v>43845</v>
      </c>
      <c r="K13" s="8">
        <v>376124</v>
      </c>
      <c r="L13" s="8">
        <v>187730</v>
      </c>
      <c r="M13" s="8">
        <v>373633</v>
      </c>
      <c r="N13" s="8">
        <v>937487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981332</v>
      </c>
      <c r="X13" s="8">
        <v>51750</v>
      </c>
      <c r="Y13" s="8">
        <v>929582</v>
      </c>
      <c r="Z13" s="2">
        <v>1796.29</v>
      </c>
      <c r="AA13" s="6">
        <v>103502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36897426</v>
      </c>
      <c r="F14" s="8">
        <v>36897426</v>
      </c>
      <c r="G14" s="8">
        <v>3005868</v>
      </c>
      <c r="H14" s="8">
        <v>3094597</v>
      </c>
      <c r="I14" s="8">
        <v>2975394</v>
      </c>
      <c r="J14" s="8">
        <v>9075859</v>
      </c>
      <c r="K14" s="8">
        <v>3206884</v>
      </c>
      <c r="L14" s="8">
        <v>3145358</v>
      </c>
      <c r="M14" s="8">
        <v>3256598</v>
      </c>
      <c r="N14" s="8">
        <v>9608840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18684699</v>
      </c>
      <c r="X14" s="8">
        <v>18448716</v>
      </c>
      <c r="Y14" s="8">
        <v>235983</v>
      </c>
      <c r="Z14" s="2">
        <v>1.28</v>
      </c>
      <c r="AA14" s="6">
        <v>36897426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446266</v>
      </c>
      <c r="F16" s="8">
        <v>446266</v>
      </c>
      <c r="G16" s="8">
        <v>0</v>
      </c>
      <c r="H16" s="8">
        <v>0</v>
      </c>
      <c r="I16" s="8">
        <v>0</v>
      </c>
      <c r="J16" s="8">
        <v>0</v>
      </c>
      <c r="K16" s="8">
        <v>272</v>
      </c>
      <c r="L16" s="8">
        <v>4721</v>
      </c>
      <c r="M16" s="8">
        <v>10746</v>
      </c>
      <c r="N16" s="8">
        <v>15739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15739</v>
      </c>
      <c r="X16" s="8">
        <v>223134</v>
      </c>
      <c r="Y16" s="8">
        <v>-207395</v>
      </c>
      <c r="Z16" s="2">
        <v>-92.95</v>
      </c>
      <c r="AA16" s="6">
        <v>446266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1900000</v>
      </c>
      <c r="F17" s="8">
        <v>1900000</v>
      </c>
      <c r="G17" s="8">
        <v>0</v>
      </c>
      <c r="H17" s="8">
        <v>43003</v>
      </c>
      <c r="I17" s="8">
        <v>55091</v>
      </c>
      <c r="J17" s="8">
        <v>98094</v>
      </c>
      <c r="K17" s="8">
        <v>4870</v>
      </c>
      <c r="L17" s="8">
        <v>20913</v>
      </c>
      <c r="M17" s="8">
        <v>0</v>
      </c>
      <c r="N17" s="8">
        <v>25783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123877</v>
      </c>
      <c r="X17" s="8">
        <v>949998</v>
      </c>
      <c r="Y17" s="8">
        <v>-826121</v>
      </c>
      <c r="Z17" s="2">
        <v>-86.96</v>
      </c>
      <c r="AA17" s="6">
        <v>1900000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107831300</v>
      </c>
      <c r="F19" s="8">
        <v>107831300</v>
      </c>
      <c r="G19" s="8">
        <v>42224609</v>
      </c>
      <c r="H19" s="8">
        <v>4018137</v>
      </c>
      <c r="I19" s="8">
        <v>6619850</v>
      </c>
      <c r="J19" s="8">
        <v>52862596</v>
      </c>
      <c r="K19" s="8">
        <v>658612</v>
      </c>
      <c r="L19" s="8">
        <v>34771979</v>
      </c>
      <c r="M19" s="8">
        <v>629231</v>
      </c>
      <c r="N19" s="8">
        <v>36059822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88922418</v>
      </c>
      <c r="X19" s="8">
        <v>53915652</v>
      </c>
      <c r="Y19" s="8">
        <v>35006766</v>
      </c>
      <c r="Z19" s="2">
        <v>64.93</v>
      </c>
      <c r="AA19" s="6">
        <v>107831300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4615525</v>
      </c>
      <c r="F20" s="30">
        <v>4615525</v>
      </c>
      <c r="G20" s="30">
        <v>3817399</v>
      </c>
      <c r="H20" s="30">
        <v>5909454</v>
      </c>
      <c r="I20" s="30">
        <v>-8832473</v>
      </c>
      <c r="J20" s="30">
        <v>894380</v>
      </c>
      <c r="K20" s="30">
        <v>-3257559</v>
      </c>
      <c r="L20" s="30">
        <v>231657</v>
      </c>
      <c r="M20" s="30">
        <v>279617</v>
      </c>
      <c r="N20" s="30">
        <v>-2746285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-1851905</v>
      </c>
      <c r="X20" s="30">
        <v>2307762</v>
      </c>
      <c r="Y20" s="30">
        <v>-4159667</v>
      </c>
      <c r="Z20" s="31">
        <v>-180.25</v>
      </c>
      <c r="AA20" s="32">
        <v>4615525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477748286</v>
      </c>
      <c r="F22" s="39">
        <f t="shared" si="0"/>
        <v>477748286</v>
      </c>
      <c r="G22" s="39">
        <f t="shared" si="0"/>
        <v>78220622</v>
      </c>
      <c r="H22" s="39">
        <f t="shared" si="0"/>
        <v>41180558</v>
      </c>
      <c r="I22" s="39">
        <f t="shared" si="0"/>
        <v>25874920</v>
      </c>
      <c r="J22" s="39">
        <f t="shared" si="0"/>
        <v>145276100</v>
      </c>
      <c r="K22" s="39">
        <f t="shared" si="0"/>
        <v>27413202</v>
      </c>
      <c r="L22" s="39">
        <f t="shared" si="0"/>
        <v>62551044</v>
      </c>
      <c r="M22" s="39">
        <f t="shared" si="0"/>
        <v>27447262</v>
      </c>
      <c r="N22" s="39">
        <f t="shared" si="0"/>
        <v>117411508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262687608</v>
      </c>
      <c r="X22" s="39">
        <f t="shared" si="0"/>
        <v>238428948</v>
      </c>
      <c r="Y22" s="39">
        <f t="shared" si="0"/>
        <v>24258660</v>
      </c>
      <c r="Z22" s="40">
        <f>+IF(X22&lt;&gt;0,+(Y22/X22)*100,0)</f>
        <v>10.174376980432761</v>
      </c>
      <c r="AA22" s="37">
        <f>SUM(AA5:AA21)</f>
        <v>477748286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202643593</v>
      </c>
      <c r="F25" s="8">
        <v>202643593</v>
      </c>
      <c r="G25" s="8">
        <v>0</v>
      </c>
      <c r="H25" s="8">
        <v>29909104</v>
      </c>
      <c r="I25" s="8">
        <v>18192994</v>
      </c>
      <c r="J25" s="8">
        <v>48102098</v>
      </c>
      <c r="K25" s="8">
        <v>15614425</v>
      </c>
      <c r="L25" s="8">
        <v>15606342</v>
      </c>
      <c r="M25" s="8">
        <v>16012683</v>
      </c>
      <c r="N25" s="8">
        <v>47233450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95335548</v>
      </c>
      <c r="X25" s="8">
        <v>101321796</v>
      </c>
      <c r="Y25" s="8">
        <v>-5986248</v>
      </c>
      <c r="Z25" s="2">
        <v>-5.91</v>
      </c>
      <c r="AA25" s="6">
        <v>202643593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10099019</v>
      </c>
      <c r="F26" s="8">
        <v>10099019</v>
      </c>
      <c r="G26" s="8">
        <v>0</v>
      </c>
      <c r="H26" s="8">
        <v>2406261</v>
      </c>
      <c r="I26" s="8">
        <v>842491</v>
      </c>
      <c r="J26" s="8">
        <v>3248752</v>
      </c>
      <c r="K26" s="8">
        <v>868021</v>
      </c>
      <c r="L26" s="8">
        <v>858370</v>
      </c>
      <c r="M26" s="8">
        <v>853184</v>
      </c>
      <c r="N26" s="8">
        <v>2579575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5828327</v>
      </c>
      <c r="X26" s="8">
        <v>5049510</v>
      </c>
      <c r="Y26" s="8">
        <v>778817</v>
      </c>
      <c r="Z26" s="2">
        <v>15.42</v>
      </c>
      <c r="AA26" s="6">
        <v>10099019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39044799</v>
      </c>
      <c r="F27" s="8">
        <v>39044799</v>
      </c>
      <c r="G27" s="8">
        <v>-14019</v>
      </c>
      <c r="H27" s="8">
        <v>-16360</v>
      </c>
      <c r="I27" s="8">
        <v>-16525</v>
      </c>
      <c r="J27" s="8">
        <v>-46904</v>
      </c>
      <c r="K27" s="8">
        <v>-16525</v>
      </c>
      <c r="L27" s="8">
        <v>26058</v>
      </c>
      <c r="M27" s="8">
        <v>-15556</v>
      </c>
      <c r="N27" s="8">
        <v>-6023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-52927</v>
      </c>
      <c r="X27" s="8">
        <v>19522398</v>
      </c>
      <c r="Y27" s="8">
        <v>-19575325</v>
      </c>
      <c r="Z27" s="2">
        <v>-100.27</v>
      </c>
      <c r="AA27" s="6">
        <v>39044799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60937000</v>
      </c>
      <c r="F28" s="8">
        <v>60937000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30468498</v>
      </c>
      <c r="Y28" s="8">
        <v>-30468498</v>
      </c>
      <c r="Z28" s="2">
        <v>-100</v>
      </c>
      <c r="AA28" s="6">
        <v>60937000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5726546</v>
      </c>
      <c r="F29" s="8">
        <v>5726546</v>
      </c>
      <c r="G29" s="8">
        <v>0</v>
      </c>
      <c r="H29" s="8">
        <v>1275</v>
      </c>
      <c r="I29" s="8">
        <v>0</v>
      </c>
      <c r="J29" s="8">
        <v>1275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1275</v>
      </c>
      <c r="X29" s="8">
        <v>2863272</v>
      </c>
      <c r="Y29" s="8">
        <v>-2861997</v>
      </c>
      <c r="Z29" s="2">
        <v>-99.96</v>
      </c>
      <c r="AA29" s="6">
        <v>5726546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196034301</v>
      </c>
      <c r="F30" s="8">
        <v>196034301</v>
      </c>
      <c r="G30" s="8">
        <v>0</v>
      </c>
      <c r="H30" s="8">
        <v>14909797</v>
      </c>
      <c r="I30" s="8">
        <v>8869567</v>
      </c>
      <c r="J30" s="8">
        <v>23779364</v>
      </c>
      <c r="K30" s="8">
        <v>273339926</v>
      </c>
      <c r="L30" s="8">
        <v>0</v>
      </c>
      <c r="M30" s="8">
        <v>0</v>
      </c>
      <c r="N30" s="8">
        <v>273339926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297119290</v>
      </c>
      <c r="X30" s="8">
        <v>98017152</v>
      </c>
      <c r="Y30" s="8">
        <v>199102138</v>
      </c>
      <c r="Z30" s="2">
        <v>203.13</v>
      </c>
      <c r="AA30" s="6">
        <v>196034301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22476533</v>
      </c>
      <c r="F31" s="8">
        <v>22476533</v>
      </c>
      <c r="G31" s="8">
        <v>0</v>
      </c>
      <c r="H31" s="8">
        <v>112642</v>
      </c>
      <c r="I31" s="8">
        <v>22829</v>
      </c>
      <c r="J31" s="8">
        <v>135471</v>
      </c>
      <c r="K31" s="8">
        <v>166592</v>
      </c>
      <c r="L31" s="8">
        <v>3718</v>
      </c>
      <c r="M31" s="8">
        <v>478261</v>
      </c>
      <c r="N31" s="8">
        <v>648571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784042</v>
      </c>
      <c r="X31" s="8">
        <v>11238264</v>
      </c>
      <c r="Y31" s="8">
        <v>-10454222</v>
      </c>
      <c r="Z31" s="2">
        <v>-93.02</v>
      </c>
      <c r="AA31" s="6">
        <v>22476533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67367552</v>
      </c>
      <c r="F32" s="8">
        <v>67367552</v>
      </c>
      <c r="G32" s="8">
        <v>773232</v>
      </c>
      <c r="H32" s="8">
        <v>5314366</v>
      </c>
      <c r="I32" s="8">
        <v>6528098</v>
      </c>
      <c r="J32" s="8">
        <v>12615696</v>
      </c>
      <c r="K32" s="8">
        <v>2912922</v>
      </c>
      <c r="L32" s="8">
        <v>6251776</v>
      </c>
      <c r="M32" s="8">
        <v>3383703</v>
      </c>
      <c r="N32" s="8">
        <v>12548401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25164097</v>
      </c>
      <c r="X32" s="8">
        <v>33683778</v>
      </c>
      <c r="Y32" s="8">
        <v>-8519681</v>
      </c>
      <c r="Z32" s="2">
        <v>-25.29</v>
      </c>
      <c r="AA32" s="6">
        <v>67367552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890400</v>
      </c>
      <c r="F33" s="8">
        <v>890400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445200</v>
      </c>
      <c r="Y33" s="8">
        <v>-445200</v>
      </c>
      <c r="Z33" s="2">
        <v>-100</v>
      </c>
      <c r="AA33" s="6">
        <v>890400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28810661</v>
      </c>
      <c r="F34" s="8">
        <v>28810661</v>
      </c>
      <c r="G34" s="8">
        <v>-467</v>
      </c>
      <c r="H34" s="8">
        <v>5207374</v>
      </c>
      <c r="I34" s="8">
        <v>946236</v>
      </c>
      <c r="J34" s="8">
        <v>6153143</v>
      </c>
      <c r="K34" s="8">
        <v>8021831</v>
      </c>
      <c r="L34" s="8">
        <v>574558</v>
      </c>
      <c r="M34" s="8">
        <v>-2972153</v>
      </c>
      <c r="N34" s="8">
        <v>5624236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11777379</v>
      </c>
      <c r="X34" s="8">
        <v>14405328</v>
      </c>
      <c r="Y34" s="8">
        <v>-2627949</v>
      </c>
      <c r="Z34" s="2">
        <v>-18.24</v>
      </c>
      <c r="AA34" s="6">
        <v>28810661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634030404</v>
      </c>
      <c r="F36" s="39">
        <f t="shared" si="1"/>
        <v>634030404</v>
      </c>
      <c r="G36" s="39">
        <f t="shared" si="1"/>
        <v>758746</v>
      </c>
      <c r="H36" s="39">
        <f t="shared" si="1"/>
        <v>57844459</v>
      </c>
      <c r="I36" s="39">
        <f t="shared" si="1"/>
        <v>35385690</v>
      </c>
      <c r="J36" s="39">
        <f t="shared" si="1"/>
        <v>93988895</v>
      </c>
      <c r="K36" s="39">
        <f t="shared" si="1"/>
        <v>300907192</v>
      </c>
      <c r="L36" s="39">
        <f t="shared" si="1"/>
        <v>23320822</v>
      </c>
      <c r="M36" s="39">
        <f t="shared" si="1"/>
        <v>17740122</v>
      </c>
      <c r="N36" s="39">
        <f t="shared" si="1"/>
        <v>341968136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435957031</v>
      </c>
      <c r="X36" s="39">
        <f t="shared" si="1"/>
        <v>317015196</v>
      </c>
      <c r="Y36" s="39">
        <f t="shared" si="1"/>
        <v>118941835</v>
      </c>
      <c r="Z36" s="40">
        <f>+IF(X36&lt;&gt;0,+(Y36/X36)*100,0)</f>
        <v>37.51928503768002</v>
      </c>
      <c r="AA36" s="37">
        <f>SUM(AA25:AA35)</f>
        <v>634030404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-156282118</v>
      </c>
      <c r="F38" s="52">
        <f t="shared" si="2"/>
        <v>-156282118</v>
      </c>
      <c r="G38" s="52">
        <f t="shared" si="2"/>
        <v>77461876</v>
      </c>
      <c r="H38" s="52">
        <f t="shared" si="2"/>
        <v>-16663901</v>
      </c>
      <c r="I38" s="52">
        <f t="shared" si="2"/>
        <v>-9510770</v>
      </c>
      <c r="J38" s="52">
        <f t="shared" si="2"/>
        <v>51287205</v>
      </c>
      <c r="K38" s="52">
        <f t="shared" si="2"/>
        <v>-273493990</v>
      </c>
      <c r="L38" s="52">
        <f t="shared" si="2"/>
        <v>39230222</v>
      </c>
      <c r="M38" s="52">
        <f t="shared" si="2"/>
        <v>9707140</v>
      </c>
      <c r="N38" s="52">
        <f t="shared" si="2"/>
        <v>-224556628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-173269423</v>
      </c>
      <c r="X38" s="52">
        <f>IF(F22=F36,0,X22-X36)</f>
        <v>-78586248</v>
      </c>
      <c r="Y38" s="52">
        <f t="shared" si="2"/>
        <v>-94683175</v>
      </c>
      <c r="Z38" s="53">
        <f>+IF(X38&lt;&gt;0,+(Y38/X38)*100,0)</f>
        <v>120.48313465735126</v>
      </c>
      <c r="AA38" s="50">
        <f>+AA22-AA36</f>
        <v>-156282118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95934700</v>
      </c>
      <c r="F39" s="8">
        <v>95934700</v>
      </c>
      <c r="G39" s="8">
        <v>19701739</v>
      </c>
      <c r="H39" s="8">
        <v>0</v>
      </c>
      <c r="I39" s="8">
        <v>0</v>
      </c>
      <c r="J39" s="8">
        <v>19701739</v>
      </c>
      <c r="K39" s="8">
        <v>4000000</v>
      </c>
      <c r="L39" s="8">
        <v>0</v>
      </c>
      <c r="M39" s="8">
        <v>4000000</v>
      </c>
      <c r="N39" s="8">
        <v>8000000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27701739</v>
      </c>
      <c r="X39" s="8">
        <v>39812901</v>
      </c>
      <c r="Y39" s="8">
        <v>-12111162</v>
      </c>
      <c r="Z39" s="2">
        <v>-30.42</v>
      </c>
      <c r="AA39" s="6">
        <v>95934700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-60347418</v>
      </c>
      <c r="F42" s="61">
        <f t="shared" si="3"/>
        <v>-60347418</v>
      </c>
      <c r="G42" s="61">
        <f t="shared" si="3"/>
        <v>97163615</v>
      </c>
      <c r="H42" s="61">
        <f t="shared" si="3"/>
        <v>-16663901</v>
      </c>
      <c r="I42" s="61">
        <f t="shared" si="3"/>
        <v>-9510770</v>
      </c>
      <c r="J42" s="61">
        <f t="shared" si="3"/>
        <v>70988944</v>
      </c>
      <c r="K42" s="61">
        <f t="shared" si="3"/>
        <v>-269493990</v>
      </c>
      <c r="L42" s="61">
        <f t="shared" si="3"/>
        <v>39230222</v>
      </c>
      <c r="M42" s="61">
        <f t="shared" si="3"/>
        <v>13707140</v>
      </c>
      <c r="N42" s="61">
        <f t="shared" si="3"/>
        <v>-216556628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-145567684</v>
      </c>
      <c r="X42" s="61">
        <f t="shared" si="3"/>
        <v>-38773347</v>
      </c>
      <c r="Y42" s="61">
        <f t="shared" si="3"/>
        <v>-106794337</v>
      </c>
      <c r="Z42" s="62">
        <f>+IF(X42&lt;&gt;0,+(Y42/X42)*100,0)</f>
        <v>275.432340158821</v>
      </c>
      <c r="AA42" s="59">
        <f>SUM(AA38:AA41)</f>
        <v>-60347418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-60347418</v>
      </c>
      <c r="F44" s="69">
        <f t="shared" si="4"/>
        <v>-60347418</v>
      </c>
      <c r="G44" s="69">
        <f t="shared" si="4"/>
        <v>97163615</v>
      </c>
      <c r="H44" s="69">
        <f t="shared" si="4"/>
        <v>-16663901</v>
      </c>
      <c r="I44" s="69">
        <f t="shared" si="4"/>
        <v>-9510770</v>
      </c>
      <c r="J44" s="69">
        <f t="shared" si="4"/>
        <v>70988944</v>
      </c>
      <c r="K44" s="69">
        <f t="shared" si="4"/>
        <v>-269493990</v>
      </c>
      <c r="L44" s="69">
        <f t="shared" si="4"/>
        <v>39230222</v>
      </c>
      <c r="M44" s="69">
        <f t="shared" si="4"/>
        <v>13707140</v>
      </c>
      <c r="N44" s="69">
        <f t="shared" si="4"/>
        <v>-216556628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-145567684</v>
      </c>
      <c r="X44" s="69">
        <f t="shared" si="4"/>
        <v>-38773347</v>
      </c>
      <c r="Y44" s="69">
        <f t="shared" si="4"/>
        <v>-106794337</v>
      </c>
      <c r="Z44" s="70">
        <f>+IF(X44&lt;&gt;0,+(Y44/X44)*100,0)</f>
        <v>275.432340158821</v>
      </c>
      <c r="AA44" s="67">
        <f>+AA42-AA43</f>
        <v>-60347418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-60347418</v>
      </c>
      <c r="F46" s="61">
        <f t="shared" si="5"/>
        <v>-60347418</v>
      </c>
      <c r="G46" s="61">
        <f t="shared" si="5"/>
        <v>97163615</v>
      </c>
      <c r="H46" s="61">
        <f t="shared" si="5"/>
        <v>-16663901</v>
      </c>
      <c r="I46" s="61">
        <f t="shared" si="5"/>
        <v>-9510770</v>
      </c>
      <c r="J46" s="61">
        <f t="shared" si="5"/>
        <v>70988944</v>
      </c>
      <c r="K46" s="61">
        <f t="shared" si="5"/>
        <v>-269493990</v>
      </c>
      <c r="L46" s="61">
        <f t="shared" si="5"/>
        <v>39230222</v>
      </c>
      <c r="M46" s="61">
        <f t="shared" si="5"/>
        <v>13707140</v>
      </c>
      <c r="N46" s="61">
        <f t="shared" si="5"/>
        <v>-216556628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-145567684</v>
      </c>
      <c r="X46" s="61">
        <f t="shared" si="5"/>
        <v>-38773347</v>
      </c>
      <c r="Y46" s="61">
        <f t="shared" si="5"/>
        <v>-106794337</v>
      </c>
      <c r="Z46" s="62">
        <f>+IF(X46&lt;&gt;0,+(Y46/X46)*100,0)</f>
        <v>275.432340158821</v>
      </c>
      <c r="AA46" s="59">
        <f>SUM(AA44:AA45)</f>
        <v>-60347418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-60347418</v>
      </c>
      <c r="F48" s="77">
        <f t="shared" si="6"/>
        <v>-60347418</v>
      </c>
      <c r="G48" s="77">
        <f t="shared" si="6"/>
        <v>97163615</v>
      </c>
      <c r="H48" s="78">
        <f t="shared" si="6"/>
        <v>-16663901</v>
      </c>
      <c r="I48" s="78">
        <f t="shared" si="6"/>
        <v>-9510770</v>
      </c>
      <c r="J48" s="78">
        <f t="shared" si="6"/>
        <v>70988944</v>
      </c>
      <c r="K48" s="78">
        <f t="shared" si="6"/>
        <v>-269493990</v>
      </c>
      <c r="L48" s="78">
        <f t="shared" si="6"/>
        <v>39230222</v>
      </c>
      <c r="M48" s="77">
        <f t="shared" si="6"/>
        <v>13707140</v>
      </c>
      <c r="N48" s="77">
        <f t="shared" si="6"/>
        <v>-216556628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-145567684</v>
      </c>
      <c r="X48" s="78">
        <f t="shared" si="6"/>
        <v>-38773347</v>
      </c>
      <c r="Y48" s="78">
        <f t="shared" si="6"/>
        <v>-106794337</v>
      </c>
      <c r="Z48" s="79">
        <f>+IF(X48&lt;&gt;0,+(Y48/X48)*100,0)</f>
        <v>275.432340158821</v>
      </c>
      <c r="AA48" s="80">
        <f>SUM(AA46:AA47)</f>
        <v>-60347418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1061090</v>
      </c>
      <c r="D11" s="6">
        <v>0</v>
      </c>
      <c r="E11" s="7">
        <v>2070372</v>
      </c>
      <c r="F11" s="8">
        <v>2070372</v>
      </c>
      <c r="G11" s="8">
        <v>101623</v>
      </c>
      <c r="H11" s="8">
        <v>95063</v>
      </c>
      <c r="I11" s="8">
        <v>75878</v>
      </c>
      <c r="J11" s="8">
        <v>272564</v>
      </c>
      <c r="K11" s="8">
        <v>96989</v>
      </c>
      <c r="L11" s="8">
        <v>86230</v>
      </c>
      <c r="M11" s="8">
        <v>106804</v>
      </c>
      <c r="N11" s="8">
        <v>290023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562587</v>
      </c>
      <c r="X11" s="8">
        <v>1035186</v>
      </c>
      <c r="Y11" s="8">
        <v>-472599</v>
      </c>
      <c r="Z11" s="2">
        <v>-45.65</v>
      </c>
      <c r="AA11" s="6">
        <v>2070372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11490575</v>
      </c>
      <c r="D13" s="6">
        <v>0</v>
      </c>
      <c r="E13" s="7">
        <v>10310848</v>
      </c>
      <c r="F13" s="8">
        <v>10310848</v>
      </c>
      <c r="G13" s="8">
        <v>1395975</v>
      </c>
      <c r="H13" s="8">
        <v>617643</v>
      </c>
      <c r="I13" s="8">
        <v>1818600</v>
      </c>
      <c r="J13" s="8">
        <v>3832218</v>
      </c>
      <c r="K13" s="8">
        <v>1000420</v>
      </c>
      <c r="L13" s="8">
        <v>777012</v>
      </c>
      <c r="M13" s="8">
        <v>889184</v>
      </c>
      <c r="N13" s="8">
        <v>2666616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6498834</v>
      </c>
      <c r="X13" s="8">
        <v>5155422</v>
      </c>
      <c r="Y13" s="8">
        <v>1343412</v>
      </c>
      <c r="Z13" s="2">
        <v>26.06</v>
      </c>
      <c r="AA13" s="6">
        <v>10310848</v>
      </c>
    </row>
    <row r="14" spans="1:27" ht="12.75">
      <c r="A14" s="27" t="s">
        <v>41</v>
      </c>
      <c r="B14" s="33"/>
      <c r="C14" s="6">
        <v>64</v>
      </c>
      <c r="D14" s="6">
        <v>0</v>
      </c>
      <c r="E14" s="7">
        <v>0</v>
      </c>
      <c r="F14" s="8">
        <v>0</v>
      </c>
      <c r="G14" s="8">
        <v>7</v>
      </c>
      <c r="H14" s="8">
        <v>41</v>
      </c>
      <c r="I14" s="8">
        <v>0</v>
      </c>
      <c r="J14" s="8">
        <v>48</v>
      </c>
      <c r="K14" s="8">
        <v>0</v>
      </c>
      <c r="L14" s="8">
        <v>32</v>
      </c>
      <c r="M14" s="8">
        <v>27</v>
      </c>
      <c r="N14" s="8">
        <v>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107</v>
      </c>
      <c r="X14" s="8"/>
      <c r="Y14" s="8">
        <v>107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121975023</v>
      </c>
      <c r="D19" s="6">
        <v>0</v>
      </c>
      <c r="E19" s="7">
        <v>125986000</v>
      </c>
      <c r="F19" s="8">
        <v>125986000</v>
      </c>
      <c r="G19" s="8">
        <v>51189000</v>
      </c>
      <c r="H19" s="8">
        <v>0</v>
      </c>
      <c r="I19" s="8">
        <v>176857</v>
      </c>
      <c r="J19" s="8">
        <v>51365857</v>
      </c>
      <c r="K19" s="8">
        <v>45452</v>
      </c>
      <c r="L19" s="8">
        <v>57527</v>
      </c>
      <c r="M19" s="8">
        <v>39396752</v>
      </c>
      <c r="N19" s="8">
        <v>39499731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90865588</v>
      </c>
      <c r="X19" s="8">
        <v>62992998</v>
      </c>
      <c r="Y19" s="8">
        <v>27872590</v>
      </c>
      <c r="Z19" s="2">
        <v>44.25</v>
      </c>
      <c r="AA19" s="6">
        <v>125986000</v>
      </c>
    </row>
    <row r="20" spans="1:27" ht="12.75">
      <c r="A20" s="27" t="s">
        <v>47</v>
      </c>
      <c r="B20" s="33"/>
      <c r="C20" s="6">
        <v>26561</v>
      </c>
      <c r="D20" s="6">
        <v>0</v>
      </c>
      <c r="E20" s="7">
        <v>33651</v>
      </c>
      <c r="F20" s="30">
        <v>33651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5583</v>
      </c>
      <c r="M20" s="30">
        <v>2977</v>
      </c>
      <c r="N20" s="30">
        <v>8560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8560</v>
      </c>
      <c r="X20" s="30">
        <v>16824</v>
      </c>
      <c r="Y20" s="30">
        <v>-8264</v>
      </c>
      <c r="Z20" s="31">
        <v>-49.12</v>
      </c>
      <c r="AA20" s="32">
        <v>33651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134553313</v>
      </c>
      <c r="D22" s="37">
        <f>SUM(D5:D21)</f>
        <v>0</v>
      </c>
      <c r="E22" s="38">
        <f t="shared" si="0"/>
        <v>138400871</v>
      </c>
      <c r="F22" s="39">
        <f t="shared" si="0"/>
        <v>138400871</v>
      </c>
      <c r="G22" s="39">
        <f t="shared" si="0"/>
        <v>52686605</v>
      </c>
      <c r="H22" s="39">
        <f t="shared" si="0"/>
        <v>712747</v>
      </c>
      <c r="I22" s="39">
        <f t="shared" si="0"/>
        <v>2071335</v>
      </c>
      <c r="J22" s="39">
        <f t="shared" si="0"/>
        <v>55470687</v>
      </c>
      <c r="K22" s="39">
        <f t="shared" si="0"/>
        <v>1142861</v>
      </c>
      <c r="L22" s="39">
        <f t="shared" si="0"/>
        <v>926384</v>
      </c>
      <c r="M22" s="39">
        <f t="shared" si="0"/>
        <v>40395744</v>
      </c>
      <c r="N22" s="39">
        <f t="shared" si="0"/>
        <v>42464989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97935676</v>
      </c>
      <c r="X22" s="39">
        <f t="shared" si="0"/>
        <v>69200430</v>
      </c>
      <c r="Y22" s="39">
        <f t="shared" si="0"/>
        <v>28735246</v>
      </c>
      <c r="Z22" s="40">
        <f>+IF(X22&lt;&gt;0,+(Y22/X22)*100,0)</f>
        <v>41.524663936336815</v>
      </c>
      <c r="AA22" s="37">
        <f>SUM(AA5:AA21)</f>
        <v>138400871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84584435</v>
      </c>
      <c r="D25" s="6">
        <v>0</v>
      </c>
      <c r="E25" s="7">
        <v>100566199</v>
      </c>
      <c r="F25" s="8">
        <v>100566199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49700100</v>
      </c>
      <c r="Y25" s="8">
        <v>-49700100</v>
      </c>
      <c r="Z25" s="2">
        <v>-100</v>
      </c>
      <c r="AA25" s="6">
        <v>100566199</v>
      </c>
    </row>
    <row r="26" spans="1:27" ht="12.75">
      <c r="A26" s="29" t="s">
        <v>52</v>
      </c>
      <c r="B26" s="28"/>
      <c r="C26" s="6">
        <v>7893985</v>
      </c>
      <c r="D26" s="6">
        <v>0</v>
      </c>
      <c r="E26" s="7">
        <v>8653800</v>
      </c>
      <c r="F26" s="8">
        <v>8653800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4326900</v>
      </c>
      <c r="Y26" s="8">
        <v>-4326900</v>
      </c>
      <c r="Z26" s="2">
        <v>-100</v>
      </c>
      <c r="AA26" s="6">
        <v>8653800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6415577</v>
      </c>
      <c r="D28" s="6">
        <v>0</v>
      </c>
      <c r="E28" s="7">
        <v>6375200</v>
      </c>
      <c r="F28" s="8">
        <v>6375200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3712602</v>
      </c>
      <c r="Y28" s="8">
        <v>-3712602</v>
      </c>
      <c r="Z28" s="2">
        <v>-100</v>
      </c>
      <c r="AA28" s="6">
        <v>6375200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7488107</v>
      </c>
      <c r="D32" s="6">
        <v>0</v>
      </c>
      <c r="E32" s="7">
        <v>7410100</v>
      </c>
      <c r="F32" s="8">
        <v>7410100</v>
      </c>
      <c r="G32" s="8">
        <v>0</v>
      </c>
      <c r="H32" s="8">
        <v>0</v>
      </c>
      <c r="I32" s="8">
        <v>0</v>
      </c>
      <c r="J32" s="8">
        <v>0</v>
      </c>
      <c r="K32" s="8">
        <v>1573560</v>
      </c>
      <c r="L32" s="8">
        <v>171250</v>
      </c>
      <c r="M32" s="8">
        <v>158442</v>
      </c>
      <c r="N32" s="8">
        <v>1903252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1903252</v>
      </c>
      <c r="X32" s="8">
        <v>3705048</v>
      </c>
      <c r="Y32" s="8">
        <v>-1801796</v>
      </c>
      <c r="Z32" s="2">
        <v>-48.63</v>
      </c>
      <c r="AA32" s="6">
        <v>7410100</v>
      </c>
    </row>
    <row r="33" spans="1:27" ht="12.75">
      <c r="A33" s="29" t="s">
        <v>59</v>
      </c>
      <c r="B33" s="28"/>
      <c r="C33" s="6">
        <v>7976992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2463149</v>
      </c>
      <c r="J33" s="8">
        <v>2463149</v>
      </c>
      <c r="K33" s="8">
        <v>1842427</v>
      </c>
      <c r="L33" s="8">
        <v>1695243</v>
      </c>
      <c r="M33" s="8">
        <v>1248810</v>
      </c>
      <c r="N33" s="8">
        <v>4786480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7249629</v>
      </c>
      <c r="X33" s="8"/>
      <c r="Y33" s="8">
        <v>7249629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25453372</v>
      </c>
      <c r="D34" s="6">
        <v>0</v>
      </c>
      <c r="E34" s="7">
        <v>45513638</v>
      </c>
      <c r="F34" s="8">
        <v>45513638</v>
      </c>
      <c r="G34" s="8">
        <v>6595</v>
      </c>
      <c r="H34" s="8">
        <v>1750693</v>
      </c>
      <c r="I34" s="8">
        <v>3229637</v>
      </c>
      <c r="J34" s="8">
        <v>4986925</v>
      </c>
      <c r="K34" s="8">
        <v>5453126</v>
      </c>
      <c r="L34" s="8">
        <v>3006748</v>
      </c>
      <c r="M34" s="8">
        <v>1607950</v>
      </c>
      <c r="N34" s="8">
        <v>10067824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15054749</v>
      </c>
      <c r="X34" s="8">
        <v>21136800</v>
      </c>
      <c r="Y34" s="8">
        <v>-6082051</v>
      </c>
      <c r="Z34" s="2">
        <v>-28.77</v>
      </c>
      <c r="AA34" s="6">
        <v>45513638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139812468</v>
      </c>
      <c r="D36" s="37">
        <f>SUM(D25:D35)</f>
        <v>0</v>
      </c>
      <c r="E36" s="38">
        <f t="shared" si="1"/>
        <v>168518937</v>
      </c>
      <c r="F36" s="39">
        <f t="shared" si="1"/>
        <v>168518937</v>
      </c>
      <c r="G36" s="39">
        <f t="shared" si="1"/>
        <v>6595</v>
      </c>
      <c r="H36" s="39">
        <f t="shared" si="1"/>
        <v>1750693</v>
      </c>
      <c r="I36" s="39">
        <f t="shared" si="1"/>
        <v>5692786</v>
      </c>
      <c r="J36" s="39">
        <f t="shared" si="1"/>
        <v>7450074</v>
      </c>
      <c r="K36" s="39">
        <f t="shared" si="1"/>
        <v>8869113</v>
      </c>
      <c r="L36" s="39">
        <f t="shared" si="1"/>
        <v>4873241</v>
      </c>
      <c r="M36" s="39">
        <f t="shared" si="1"/>
        <v>3015202</v>
      </c>
      <c r="N36" s="39">
        <f t="shared" si="1"/>
        <v>16757556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24207630</v>
      </c>
      <c r="X36" s="39">
        <f t="shared" si="1"/>
        <v>82581450</v>
      </c>
      <c r="Y36" s="39">
        <f t="shared" si="1"/>
        <v>-58373820</v>
      </c>
      <c r="Z36" s="40">
        <f>+IF(X36&lt;&gt;0,+(Y36/X36)*100,0)</f>
        <v>-70.68635874037086</v>
      </c>
      <c r="AA36" s="37">
        <f>SUM(AA25:AA35)</f>
        <v>168518937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-5259155</v>
      </c>
      <c r="D38" s="50">
        <f>+D22-D36</f>
        <v>0</v>
      </c>
      <c r="E38" s="51">
        <f t="shared" si="2"/>
        <v>-30118066</v>
      </c>
      <c r="F38" s="52">
        <f t="shared" si="2"/>
        <v>-30118066</v>
      </c>
      <c r="G38" s="52">
        <f t="shared" si="2"/>
        <v>52680010</v>
      </c>
      <c r="H38" s="52">
        <f t="shared" si="2"/>
        <v>-1037946</v>
      </c>
      <c r="I38" s="52">
        <f t="shared" si="2"/>
        <v>-3621451</v>
      </c>
      <c r="J38" s="52">
        <f t="shared" si="2"/>
        <v>48020613</v>
      </c>
      <c r="K38" s="52">
        <f t="shared" si="2"/>
        <v>-7726252</v>
      </c>
      <c r="L38" s="52">
        <f t="shared" si="2"/>
        <v>-3946857</v>
      </c>
      <c r="M38" s="52">
        <f t="shared" si="2"/>
        <v>37380542</v>
      </c>
      <c r="N38" s="52">
        <f t="shared" si="2"/>
        <v>25707433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73728046</v>
      </c>
      <c r="X38" s="52">
        <f>IF(F22=F36,0,X22-X36)</f>
        <v>-13381020</v>
      </c>
      <c r="Y38" s="52">
        <f t="shared" si="2"/>
        <v>87109066</v>
      </c>
      <c r="Z38" s="53">
        <f>+IF(X38&lt;&gt;0,+(Y38/X38)*100,0)</f>
        <v>-650.989730229833</v>
      </c>
      <c r="AA38" s="50">
        <f>+AA22-AA36</f>
        <v>-30118066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-5259155</v>
      </c>
      <c r="D42" s="59">
        <f>SUM(D38:D41)</f>
        <v>0</v>
      </c>
      <c r="E42" s="60">
        <f t="shared" si="3"/>
        <v>-30118066</v>
      </c>
      <c r="F42" s="61">
        <f t="shared" si="3"/>
        <v>-30118066</v>
      </c>
      <c r="G42" s="61">
        <f t="shared" si="3"/>
        <v>52680010</v>
      </c>
      <c r="H42" s="61">
        <f t="shared" si="3"/>
        <v>-1037946</v>
      </c>
      <c r="I42" s="61">
        <f t="shared" si="3"/>
        <v>-3621451</v>
      </c>
      <c r="J42" s="61">
        <f t="shared" si="3"/>
        <v>48020613</v>
      </c>
      <c r="K42" s="61">
        <f t="shared" si="3"/>
        <v>-7726252</v>
      </c>
      <c r="L42" s="61">
        <f t="shared" si="3"/>
        <v>-3946857</v>
      </c>
      <c r="M42" s="61">
        <f t="shared" si="3"/>
        <v>37380542</v>
      </c>
      <c r="N42" s="61">
        <f t="shared" si="3"/>
        <v>25707433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73728046</v>
      </c>
      <c r="X42" s="61">
        <f t="shared" si="3"/>
        <v>-13381020</v>
      </c>
      <c r="Y42" s="61">
        <f t="shared" si="3"/>
        <v>87109066</v>
      </c>
      <c r="Z42" s="62">
        <f>+IF(X42&lt;&gt;0,+(Y42/X42)*100,0)</f>
        <v>-650.989730229833</v>
      </c>
      <c r="AA42" s="59">
        <f>SUM(AA38:AA41)</f>
        <v>-30118066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-5259155</v>
      </c>
      <c r="D44" s="67">
        <f>+D42-D43</f>
        <v>0</v>
      </c>
      <c r="E44" s="68">
        <f t="shared" si="4"/>
        <v>-30118066</v>
      </c>
      <c r="F44" s="69">
        <f t="shared" si="4"/>
        <v>-30118066</v>
      </c>
      <c r="G44" s="69">
        <f t="shared" si="4"/>
        <v>52680010</v>
      </c>
      <c r="H44" s="69">
        <f t="shared" si="4"/>
        <v>-1037946</v>
      </c>
      <c r="I44" s="69">
        <f t="shared" si="4"/>
        <v>-3621451</v>
      </c>
      <c r="J44" s="69">
        <f t="shared" si="4"/>
        <v>48020613</v>
      </c>
      <c r="K44" s="69">
        <f t="shared" si="4"/>
        <v>-7726252</v>
      </c>
      <c r="L44" s="69">
        <f t="shared" si="4"/>
        <v>-3946857</v>
      </c>
      <c r="M44" s="69">
        <f t="shared" si="4"/>
        <v>37380542</v>
      </c>
      <c r="N44" s="69">
        <f t="shared" si="4"/>
        <v>25707433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73728046</v>
      </c>
      <c r="X44" s="69">
        <f t="shared" si="4"/>
        <v>-13381020</v>
      </c>
      <c r="Y44" s="69">
        <f t="shared" si="4"/>
        <v>87109066</v>
      </c>
      <c r="Z44" s="70">
        <f>+IF(X44&lt;&gt;0,+(Y44/X44)*100,0)</f>
        <v>-650.989730229833</v>
      </c>
      <c r="AA44" s="67">
        <f>+AA42-AA43</f>
        <v>-30118066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-5259155</v>
      </c>
      <c r="D46" s="59">
        <f>SUM(D44:D45)</f>
        <v>0</v>
      </c>
      <c r="E46" s="60">
        <f t="shared" si="5"/>
        <v>-30118066</v>
      </c>
      <c r="F46" s="61">
        <f t="shared" si="5"/>
        <v>-30118066</v>
      </c>
      <c r="G46" s="61">
        <f t="shared" si="5"/>
        <v>52680010</v>
      </c>
      <c r="H46" s="61">
        <f t="shared" si="5"/>
        <v>-1037946</v>
      </c>
      <c r="I46" s="61">
        <f t="shared" si="5"/>
        <v>-3621451</v>
      </c>
      <c r="J46" s="61">
        <f t="shared" si="5"/>
        <v>48020613</v>
      </c>
      <c r="K46" s="61">
        <f t="shared" si="5"/>
        <v>-7726252</v>
      </c>
      <c r="L46" s="61">
        <f t="shared" si="5"/>
        <v>-3946857</v>
      </c>
      <c r="M46" s="61">
        <f t="shared" si="5"/>
        <v>37380542</v>
      </c>
      <c r="N46" s="61">
        <f t="shared" si="5"/>
        <v>25707433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73728046</v>
      </c>
      <c r="X46" s="61">
        <f t="shared" si="5"/>
        <v>-13381020</v>
      </c>
      <c r="Y46" s="61">
        <f t="shared" si="5"/>
        <v>87109066</v>
      </c>
      <c r="Z46" s="62">
        <f>+IF(X46&lt;&gt;0,+(Y46/X46)*100,0)</f>
        <v>-650.989730229833</v>
      </c>
      <c r="AA46" s="59">
        <f>SUM(AA44:AA45)</f>
        <v>-30118066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-5259155</v>
      </c>
      <c r="D48" s="75">
        <f>SUM(D46:D47)</f>
        <v>0</v>
      </c>
      <c r="E48" s="76">
        <f t="shared" si="6"/>
        <v>-30118066</v>
      </c>
      <c r="F48" s="77">
        <f t="shared" si="6"/>
        <v>-30118066</v>
      </c>
      <c r="G48" s="77">
        <f t="shared" si="6"/>
        <v>52680010</v>
      </c>
      <c r="H48" s="78">
        <f t="shared" si="6"/>
        <v>-1037946</v>
      </c>
      <c r="I48" s="78">
        <f t="shared" si="6"/>
        <v>-3621451</v>
      </c>
      <c r="J48" s="78">
        <f t="shared" si="6"/>
        <v>48020613</v>
      </c>
      <c r="K48" s="78">
        <f t="shared" si="6"/>
        <v>-7726252</v>
      </c>
      <c r="L48" s="78">
        <f t="shared" si="6"/>
        <v>-3946857</v>
      </c>
      <c r="M48" s="77">
        <f t="shared" si="6"/>
        <v>37380542</v>
      </c>
      <c r="N48" s="77">
        <f t="shared" si="6"/>
        <v>25707433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73728046</v>
      </c>
      <c r="X48" s="78">
        <f t="shared" si="6"/>
        <v>-13381020</v>
      </c>
      <c r="Y48" s="78">
        <f t="shared" si="6"/>
        <v>87109066</v>
      </c>
      <c r="Z48" s="79">
        <f>+IF(X48&lt;&gt;0,+(Y48/X48)*100,0)</f>
        <v>-650.989730229833</v>
      </c>
      <c r="AA48" s="80">
        <f>SUM(AA46:AA47)</f>
        <v>-30118066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33428446</v>
      </c>
      <c r="D5" s="6">
        <v>0</v>
      </c>
      <c r="E5" s="7">
        <v>37810283</v>
      </c>
      <c r="F5" s="8">
        <v>37810283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18905142</v>
      </c>
      <c r="Y5" s="8">
        <v>-18905142</v>
      </c>
      <c r="Z5" s="2">
        <v>-100</v>
      </c>
      <c r="AA5" s="6">
        <v>37810283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43830918</v>
      </c>
      <c r="D7" s="6">
        <v>0</v>
      </c>
      <c r="E7" s="7">
        <v>49999698</v>
      </c>
      <c r="F7" s="8">
        <v>49999698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25901388</v>
      </c>
      <c r="Y7" s="8">
        <v>-25901388</v>
      </c>
      <c r="Z7" s="2">
        <v>-100</v>
      </c>
      <c r="AA7" s="6">
        <v>49999698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3908793</v>
      </c>
      <c r="D10" s="6">
        <v>0</v>
      </c>
      <c r="E10" s="7">
        <v>4232266</v>
      </c>
      <c r="F10" s="30">
        <v>4232266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2116134</v>
      </c>
      <c r="Y10" s="30">
        <v>-2116134</v>
      </c>
      <c r="Z10" s="31">
        <v>-100</v>
      </c>
      <c r="AA10" s="32">
        <v>4232266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256475</v>
      </c>
      <c r="D12" s="6">
        <v>0</v>
      </c>
      <c r="E12" s="7">
        <v>225010</v>
      </c>
      <c r="F12" s="8">
        <v>225010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112506</v>
      </c>
      <c r="Y12" s="8">
        <v>-112506</v>
      </c>
      <c r="Z12" s="2">
        <v>-100</v>
      </c>
      <c r="AA12" s="6">
        <v>225010</v>
      </c>
    </row>
    <row r="13" spans="1:27" ht="12.75">
      <c r="A13" s="27" t="s">
        <v>40</v>
      </c>
      <c r="B13" s="33"/>
      <c r="C13" s="6">
        <v>7711892</v>
      </c>
      <c r="D13" s="6">
        <v>0</v>
      </c>
      <c r="E13" s="7">
        <v>9274063</v>
      </c>
      <c r="F13" s="8">
        <v>9274063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4637034</v>
      </c>
      <c r="Y13" s="8">
        <v>-4637034</v>
      </c>
      <c r="Z13" s="2">
        <v>-100</v>
      </c>
      <c r="AA13" s="6">
        <v>9274063</v>
      </c>
    </row>
    <row r="14" spans="1:27" ht="12.75">
      <c r="A14" s="27" t="s">
        <v>41</v>
      </c>
      <c r="B14" s="33"/>
      <c r="C14" s="6">
        <v>6001823</v>
      </c>
      <c r="D14" s="6">
        <v>0</v>
      </c>
      <c r="E14" s="7">
        <v>6020292</v>
      </c>
      <c r="F14" s="8">
        <v>6020292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3010146</v>
      </c>
      <c r="Y14" s="8">
        <v>-3010146</v>
      </c>
      <c r="Z14" s="2">
        <v>-100</v>
      </c>
      <c r="AA14" s="6">
        <v>6020292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1010220</v>
      </c>
      <c r="D16" s="6">
        <v>0</v>
      </c>
      <c r="E16" s="7">
        <v>96258</v>
      </c>
      <c r="F16" s="8">
        <v>96258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48132</v>
      </c>
      <c r="Y16" s="8">
        <v>-48132</v>
      </c>
      <c r="Z16" s="2">
        <v>-100</v>
      </c>
      <c r="AA16" s="6">
        <v>96258</v>
      </c>
    </row>
    <row r="17" spans="1:27" ht="12.75">
      <c r="A17" s="27" t="s">
        <v>44</v>
      </c>
      <c r="B17" s="33"/>
      <c r="C17" s="6">
        <v>3894749</v>
      </c>
      <c r="D17" s="6">
        <v>0</v>
      </c>
      <c r="E17" s="7">
        <v>2641960</v>
      </c>
      <c r="F17" s="8">
        <v>2641960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1320978</v>
      </c>
      <c r="Y17" s="8">
        <v>-1320978</v>
      </c>
      <c r="Z17" s="2">
        <v>-100</v>
      </c>
      <c r="AA17" s="6">
        <v>2641960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887682</v>
      </c>
      <c r="F18" s="8">
        <v>887682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443844</v>
      </c>
      <c r="Y18" s="8">
        <v>-443844</v>
      </c>
      <c r="Z18" s="2">
        <v>-100</v>
      </c>
      <c r="AA18" s="6">
        <v>887682</v>
      </c>
    </row>
    <row r="19" spans="1:27" ht="12.75">
      <c r="A19" s="27" t="s">
        <v>46</v>
      </c>
      <c r="B19" s="33"/>
      <c r="C19" s="6">
        <v>127358000</v>
      </c>
      <c r="D19" s="6">
        <v>0</v>
      </c>
      <c r="E19" s="7">
        <v>133485000</v>
      </c>
      <c r="F19" s="8">
        <v>133485000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66742500</v>
      </c>
      <c r="Y19" s="8">
        <v>-66742500</v>
      </c>
      <c r="Z19" s="2">
        <v>-100</v>
      </c>
      <c r="AA19" s="6">
        <v>133485000</v>
      </c>
    </row>
    <row r="20" spans="1:27" ht="12.75">
      <c r="A20" s="27" t="s">
        <v>47</v>
      </c>
      <c r="B20" s="33"/>
      <c r="C20" s="6">
        <v>8263226</v>
      </c>
      <c r="D20" s="6">
        <v>0</v>
      </c>
      <c r="E20" s="7">
        <v>4721312</v>
      </c>
      <c r="F20" s="30">
        <v>4721312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1459116</v>
      </c>
      <c r="Y20" s="30">
        <v>-1459116</v>
      </c>
      <c r="Z20" s="31">
        <v>-100</v>
      </c>
      <c r="AA20" s="32">
        <v>4721312</v>
      </c>
    </row>
    <row r="21" spans="1:27" ht="12.75">
      <c r="A21" s="27" t="s">
        <v>48</v>
      </c>
      <c r="B21" s="33"/>
      <c r="C21" s="6">
        <v>99525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235764067</v>
      </c>
      <c r="D22" s="37">
        <f>SUM(D5:D21)</f>
        <v>0</v>
      </c>
      <c r="E22" s="38">
        <f t="shared" si="0"/>
        <v>249393824</v>
      </c>
      <c r="F22" s="39">
        <f t="shared" si="0"/>
        <v>249393824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124696920</v>
      </c>
      <c r="Y22" s="39">
        <f t="shared" si="0"/>
        <v>-124696920</v>
      </c>
      <c r="Z22" s="40">
        <f>+IF(X22&lt;&gt;0,+(Y22/X22)*100,0)</f>
        <v>-100</v>
      </c>
      <c r="AA22" s="37">
        <f>SUM(AA5:AA21)</f>
        <v>249393824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74433473</v>
      </c>
      <c r="D25" s="6">
        <v>0</v>
      </c>
      <c r="E25" s="7">
        <v>92788574</v>
      </c>
      <c r="F25" s="8">
        <v>92788574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46394286</v>
      </c>
      <c r="Y25" s="8">
        <v>-46394286</v>
      </c>
      <c r="Z25" s="2">
        <v>-100</v>
      </c>
      <c r="AA25" s="6">
        <v>92788574</v>
      </c>
    </row>
    <row r="26" spans="1:27" ht="12.75">
      <c r="A26" s="29" t="s">
        <v>52</v>
      </c>
      <c r="B26" s="28"/>
      <c r="C26" s="6">
        <v>13388896</v>
      </c>
      <c r="D26" s="6">
        <v>0</v>
      </c>
      <c r="E26" s="7">
        <v>13524691</v>
      </c>
      <c r="F26" s="8">
        <v>13524691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6762348</v>
      </c>
      <c r="Y26" s="8">
        <v>-6762348</v>
      </c>
      <c r="Z26" s="2">
        <v>-100</v>
      </c>
      <c r="AA26" s="6">
        <v>13524691</v>
      </c>
    </row>
    <row r="27" spans="1:27" ht="12.75">
      <c r="A27" s="29" t="s">
        <v>53</v>
      </c>
      <c r="B27" s="28"/>
      <c r="C27" s="6">
        <v>5785065</v>
      </c>
      <c r="D27" s="6">
        <v>0</v>
      </c>
      <c r="E27" s="7">
        <v>17678683</v>
      </c>
      <c r="F27" s="8">
        <v>17678683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9168342</v>
      </c>
      <c r="Y27" s="8">
        <v>-9168342</v>
      </c>
      <c r="Z27" s="2">
        <v>-100</v>
      </c>
      <c r="AA27" s="6">
        <v>17678683</v>
      </c>
    </row>
    <row r="28" spans="1:27" ht="12.75">
      <c r="A28" s="29" t="s">
        <v>54</v>
      </c>
      <c r="B28" s="28"/>
      <c r="C28" s="6">
        <v>47311650</v>
      </c>
      <c r="D28" s="6">
        <v>0</v>
      </c>
      <c r="E28" s="7">
        <v>47700000</v>
      </c>
      <c r="F28" s="8">
        <v>47700000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23850000</v>
      </c>
      <c r="Y28" s="8">
        <v>-23850000</v>
      </c>
      <c r="Z28" s="2">
        <v>-100</v>
      </c>
      <c r="AA28" s="6">
        <v>47700000</v>
      </c>
    </row>
    <row r="29" spans="1:27" ht="12.75">
      <c r="A29" s="29" t="s">
        <v>55</v>
      </c>
      <c r="B29" s="28"/>
      <c r="C29" s="6">
        <v>3597669</v>
      </c>
      <c r="D29" s="6">
        <v>0</v>
      </c>
      <c r="E29" s="7">
        <v>447591</v>
      </c>
      <c r="F29" s="8">
        <v>447591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223794</v>
      </c>
      <c r="Y29" s="8">
        <v>-223794</v>
      </c>
      <c r="Z29" s="2">
        <v>-100</v>
      </c>
      <c r="AA29" s="6">
        <v>447591</v>
      </c>
    </row>
    <row r="30" spans="1:27" ht="12.75">
      <c r="A30" s="29" t="s">
        <v>56</v>
      </c>
      <c r="B30" s="28"/>
      <c r="C30" s="6">
        <v>30469771</v>
      </c>
      <c r="D30" s="6">
        <v>0</v>
      </c>
      <c r="E30" s="7">
        <v>34341201</v>
      </c>
      <c r="F30" s="8">
        <v>34341201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17170602</v>
      </c>
      <c r="Y30" s="8">
        <v>-17170602</v>
      </c>
      <c r="Z30" s="2">
        <v>-100</v>
      </c>
      <c r="AA30" s="6">
        <v>34341201</v>
      </c>
    </row>
    <row r="31" spans="1:27" ht="12.75">
      <c r="A31" s="29" t="s">
        <v>57</v>
      </c>
      <c r="B31" s="28"/>
      <c r="C31" s="6">
        <v>5565074</v>
      </c>
      <c r="D31" s="6">
        <v>0</v>
      </c>
      <c r="E31" s="7">
        <v>12213783</v>
      </c>
      <c r="F31" s="8">
        <v>12213783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6106890</v>
      </c>
      <c r="Y31" s="8">
        <v>-6106890</v>
      </c>
      <c r="Z31" s="2">
        <v>-100</v>
      </c>
      <c r="AA31" s="6">
        <v>12213783</v>
      </c>
    </row>
    <row r="32" spans="1:27" ht="12.75">
      <c r="A32" s="29" t="s">
        <v>58</v>
      </c>
      <c r="B32" s="28"/>
      <c r="C32" s="6">
        <v>14551506</v>
      </c>
      <c r="D32" s="6">
        <v>0</v>
      </c>
      <c r="E32" s="7">
        <v>12288004</v>
      </c>
      <c r="F32" s="8">
        <v>12288004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6332502</v>
      </c>
      <c r="Y32" s="8">
        <v>-6332502</v>
      </c>
      <c r="Z32" s="2">
        <v>-100</v>
      </c>
      <c r="AA32" s="6">
        <v>12288004</v>
      </c>
    </row>
    <row r="33" spans="1:27" ht="12.75">
      <c r="A33" s="29" t="s">
        <v>59</v>
      </c>
      <c r="B33" s="28"/>
      <c r="C33" s="6">
        <v>2571011</v>
      </c>
      <c r="D33" s="6">
        <v>0</v>
      </c>
      <c r="E33" s="7">
        <v>2653081</v>
      </c>
      <c r="F33" s="8">
        <v>2653081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1326540</v>
      </c>
      <c r="Y33" s="8">
        <v>-1326540</v>
      </c>
      <c r="Z33" s="2">
        <v>-100</v>
      </c>
      <c r="AA33" s="6">
        <v>2653081</v>
      </c>
    </row>
    <row r="34" spans="1:27" ht="12.75">
      <c r="A34" s="29" t="s">
        <v>60</v>
      </c>
      <c r="B34" s="28"/>
      <c r="C34" s="6">
        <v>141198815</v>
      </c>
      <c r="D34" s="6">
        <v>0</v>
      </c>
      <c r="E34" s="7">
        <v>50627222</v>
      </c>
      <c r="F34" s="8">
        <v>50627222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25296114</v>
      </c>
      <c r="Y34" s="8">
        <v>-25296114</v>
      </c>
      <c r="Z34" s="2">
        <v>-100</v>
      </c>
      <c r="AA34" s="6">
        <v>50627222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338872930</v>
      </c>
      <c r="D36" s="37">
        <f>SUM(D25:D35)</f>
        <v>0</v>
      </c>
      <c r="E36" s="38">
        <f t="shared" si="1"/>
        <v>284262830</v>
      </c>
      <c r="F36" s="39">
        <f t="shared" si="1"/>
        <v>284262830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142631418</v>
      </c>
      <c r="Y36" s="39">
        <f t="shared" si="1"/>
        <v>-142631418</v>
      </c>
      <c r="Z36" s="40">
        <f>+IF(X36&lt;&gt;0,+(Y36/X36)*100,0)</f>
        <v>-100</v>
      </c>
      <c r="AA36" s="37">
        <f>SUM(AA25:AA35)</f>
        <v>284262830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-103108863</v>
      </c>
      <c r="D38" s="50">
        <f>+D22-D36</f>
        <v>0</v>
      </c>
      <c r="E38" s="51">
        <f t="shared" si="2"/>
        <v>-34869006</v>
      </c>
      <c r="F38" s="52">
        <f t="shared" si="2"/>
        <v>-34869006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-17934498</v>
      </c>
      <c r="Y38" s="52">
        <f t="shared" si="2"/>
        <v>17934498</v>
      </c>
      <c r="Z38" s="53">
        <f>+IF(X38&lt;&gt;0,+(Y38/X38)*100,0)</f>
        <v>-100</v>
      </c>
      <c r="AA38" s="50">
        <f>+AA22-AA36</f>
        <v>-34869006</v>
      </c>
    </row>
    <row r="39" spans="1:27" ht="12.75">
      <c r="A39" s="27" t="s">
        <v>64</v>
      </c>
      <c r="B39" s="33"/>
      <c r="C39" s="6">
        <v>43008217</v>
      </c>
      <c r="D39" s="6">
        <v>0</v>
      </c>
      <c r="E39" s="7">
        <v>32823000</v>
      </c>
      <c r="F39" s="8">
        <v>32823000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24617250</v>
      </c>
      <c r="Y39" s="8">
        <v>-24617250</v>
      </c>
      <c r="Z39" s="2">
        <v>-100</v>
      </c>
      <c r="AA39" s="6">
        <v>32823000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-60100646</v>
      </c>
      <c r="D42" s="59">
        <f>SUM(D38:D41)</f>
        <v>0</v>
      </c>
      <c r="E42" s="60">
        <f t="shared" si="3"/>
        <v>-2046006</v>
      </c>
      <c r="F42" s="61">
        <f t="shared" si="3"/>
        <v>-2046006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6682752</v>
      </c>
      <c r="Y42" s="61">
        <f t="shared" si="3"/>
        <v>-6682752</v>
      </c>
      <c r="Z42" s="62">
        <f>+IF(X42&lt;&gt;0,+(Y42/X42)*100,0)</f>
        <v>-100</v>
      </c>
      <c r="AA42" s="59">
        <f>SUM(AA38:AA41)</f>
        <v>-2046006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-60100646</v>
      </c>
      <c r="D44" s="67">
        <f>+D42-D43</f>
        <v>0</v>
      </c>
      <c r="E44" s="68">
        <f t="shared" si="4"/>
        <v>-2046006</v>
      </c>
      <c r="F44" s="69">
        <f t="shared" si="4"/>
        <v>-2046006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6682752</v>
      </c>
      <c r="Y44" s="69">
        <f t="shared" si="4"/>
        <v>-6682752</v>
      </c>
      <c r="Z44" s="70">
        <f>+IF(X44&lt;&gt;0,+(Y44/X44)*100,0)</f>
        <v>-100</v>
      </c>
      <c r="AA44" s="67">
        <f>+AA42-AA43</f>
        <v>-2046006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-60100646</v>
      </c>
      <c r="D46" s="59">
        <f>SUM(D44:D45)</f>
        <v>0</v>
      </c>
      <c r="E46" s="60">
        <f t="shared" si="5"/>
        <v>-2046006</v>
      </c>
      <c r="F46" s="61">
        <f t="shared" si="5"/>
        <v>-2046006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6682752</v>
      </c>
      <c r="Y46" s="61">
        <f t="shared" si="5"/>
        <v>-6682752</v>
      </c>
      <c r="Z46" s="62">
        <f>+IF(X46&lt;&gt;0,+(Y46/X46)*100,0)</f>
        <v>-100</v>
      </c>
      <c r="AA46" s="59">
        <f>SUM(AA44:AA45)</f>
        <v>-2046006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-60100646</v>
      </c>
      <c r="D48" s="75">
        <f>SUM(D46:D47)</f>
        <v>0</v>
      </c>
      <c r="E48" s="76">
        <f t="shared" si="6"/>
        <v>-2046006</v>
      </c>
      <c r="F48" s="77">
        <f t="shared" si="6"/>
        <v>-2046006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6682752</v>
      </c>
      <c r="Y48" s="78">
        <f t="shared" si="6"/>
        <v>-6682752</v>
      </c>
      <c r="Z48" s="79">
        <f>+IF(X48&lt;&gt;0,+(Y48/X48)*100,0)</f>
        <v>-100</v>
      </c>
      <c r="AA48" s="80">
        <f>SUM(AA46:AA47)</f>
        <v>-2046006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29098531</v>
      </c>
      <c r="D5" s="6">
        <v>0</v>
      </c>
      <c r="E5" s="7">
        <v>36650073</v>
      </c>
      <c r="F5" s="8">
        <v>36650073</v>
      </c>
      <c r="G5" s="8">
        <v>2654253</v>
      </c>
      <c r="H5" s="8">
        <v>2633112</v>
      </c>
      <c r="I5" s="8">
        <v>2648367</v>
      </c>
      <c r="J5" s="8">
        <v>7935732</v>
      </c>
      <c r="K5" s="8">
        <v>2449020</v>
      </c>
      <c r="L5" s="8">
        <v>2697980</v>
      </c>
      <c r="M5" s="8">
        <v>2538000</v>
      </c>
      <c r="N5" s="8">
        <v>7685000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15620732</v>
      </c>
      <c r="X5" s="8">
        <v>17585195</v>
      </c>
      <c r="Y5" s="8">
        <v>-1964463</v>
      </c>
      <c r="Z5" s="2">
        <v>-11.17</v>
      </c>
      <c r="AA5" s="6">
        <v>36650073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67574988</v>
      </c>
      <c r="D7" s="6">
        <v>0</v>
      </c>
      <c r="E7" s="7">
        <v>89297479</v>
      </c>
      <c r="F7" s="8">
        <v>89297479</v>
      </c>
      <c r="G7" s="8">
        <v>8208752</v>
      </c>
      <c r="H7" s="8">
        <v>7918713</v>
      </c>
      <c r="I7" s="8">
        <v>5895774</v>
      </c>
      <c r="J7" s="8">
        <v>22023239</v>
      </c>
      <c r="K7" s="8">
        <v>6393734</v>
      </c>
      <c r="L7" s="8">
        <v>5315751</v>
      </c>
      <c r="M7" s="8">
        <v>6157718</v>
      </c>
      <c r="N7" s="8">
        <v>17867203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39890442</v>
      </c>
      <c r="X7" s="8">
        <v>42387618</v>
      </c>
      <c r="Y7" s="8">
        <v>-2497176</v>
      </c>
      <c r="Z7" s="2">
        <v>-5.89</v>
      </c>
      <c r="AA7" s="6">
        <v>89297479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7819289</v>
      </c>
      <c r="D10" s="6">
        <v>0</v>
      </c>
      <c r="E10" s="7">
        <v>12248597</v>
      </c>
      <c r="F10" s="30">
        <v>12248597</v>
      </c>
      <c r="G10" s="30">
        <v>0</v>
      </c>
      <c r="H10" s="30">
        <v>0</v>
      </c>
      <c r="I10" s="30">
        <v>663912</v>
      </c>
      <c r="J10" s="30">
        <v>663912</v>
      </c>
      <c r="K10" s="30">
        <v>666436</v>
      </c>
      <c r="L10" s="30">
        <v>665217</v>
      </c>
      <c r="M10" s="30">
        <v>654675</v>
      </c>
      <c r="N10" s="30">
        <v>1986328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2650240</v>
      </c>
      <c r="X10" s="30">
        <v>5997044</v>
      </c>
      <c r="Y10" s="30">
        <v>-3346804</v>
      </c>
      <c r="Z10" s="31">
        <v>-55.81</v>
      </c>
      <c r="AA10" s="32">
        <v>12248597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668674</v>
      </c>
      <c r="H11" s="8">
        <v>664211</v>
      </c>
      <c r="I11" s="8">
        <v>0</v>
      </c>
      <c r="J11" s="8">
        <v>1332885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1332885</v>
      </c>
      <c r="X11" s="8"/>
      <c r="Y11" s="8">
        <v>1332885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944246</v>
      </c>
      <c r="D12" s="6">
        <v>0</v>
      </c>
      <c r="E12" s="7">
        <v>1220000</v>
      </c>
      <c r="F12" s="8">
        <v>1220000</v>
      </c>
      <c r="G12" s="8">
        <v>84340</v>
      </c>
      <c r="H12" s="8">
        <v>41016</v>
      </c>
      <c r="I12" s="8">
        <v>33264</v>
      </c>
      <c r="J12" s="8">
        <v>158620</v>
      </c>
      <c r="K12" s="8">
        <v>35311</v>
      </c>
      <c r="L12" s="8">
        <v>33699</v>
      </c>
      <c r="M12" s="8">
        <v>231029</v>
      </c>
      <c r="N12" s="8">
        <v>300039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458659</v>
      </c>
      <c r="X12" s="8">
        <v>609600</v>
      </c>
      <c r="Y12" s="8">
        <v>-150941</v>
      </c>
      <c r="Z12" s="2">
        <v>-24.76</v>
      </c>
      <c r="AA12" s="6">
        <v>1220000</v>
      </c>
    </row>
    <row r="13" spans="1:27" ht="12.75">
      <c r="A13" s="27" t="s">
        <v>40</v>
      </c>
      <c r="B13" s="33"/>
      <c r="C13" s="6">
        <v>2927874</v>
      </c>
      <c r="D13" s="6">
        <v>0</v>
      </c>
      <c r="E13" s="7">
        <v>3000000</v>
      </c>
      <c r="F13" s="8">
        <v>3000000</v>
      </c>
      <c r="G13" s="8">
        <v>183616</v>
      </c>
      <c r="H13" s="8">
        <v>339423</v>
      </c>
      <c r="I13" s="8">
        <v>203913</v>
      </c>
      <c r="J13" s="8">
        <v>726952</v>
      </c>
      <c r="K13" s="8">
        <v>67614</v>
      </c>
      <c r="L13" s="8">
        <v>23026</v>
      </c>
      <c r="M13" s="8">
        <v>134661</v>
      </c>
      <c r="N13" s="8">
        <v>225301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952253</v>
      </c>
      <c r="X13" s="8">
        <v>1480000</v>
      </c>
      <c r="Y13" s="8">
        <v>-527747</v>
      </c>
      <c r="Z13" s="2">
        <v>-35.66</v>
      </c>
      <c r="AA13" s="6">
        <v>3000000</v>
      </c>
    </row>
    <row r="14" spans="1:27" ht="12.75">
      <c r="A14" s="27" t="s">
        <v>41</v>
      </c>
      <c r="B14" s="33"/>
      <c r="C14" s="6">
        <v>9692922</v>
      </c>
      <c r="D14" s="6">
        <v>0</v>
      </c>
      <c r="E14" s="7">
        <v>8160815</v>
      </c>
      <c r="F14" s="8">
        <v>8160815</v>
      </c>
      <c r="G14" s="8">
        <v>676533</v>
      </c>
      <c r="H14" s="8">
        <v>726052</v>
      </c>
      <c r="I14" s="8">
        <v>716589</v>
      </c>
      <c r="J14" s="8">
        <v>2119174</v>
      </c>
      <c r="K14" s="8">
        <v>583272</v>
      </c>
      <c r="L14" s="8">
        <v>682592</v>
      </c>
      <c r="M14" s="8">
        <v>1107605</v>
      </c>
      <c r="N14" s="8">
        <v>2373469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4492643</v>
      </c>
      <c r="X14" s="8">
        <v>4036181</v>
      </c>
      <c r="Y14" s="8">
        <v>456462</v>
      </c>
      <c r="Z14" s="2">
        <v>11.31</v>
      </c>
      <c r="AA14" s="6">
        <v>8160815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75255732</v>
      </c>
      <c r="D16" s="6">
        <v>0</v>
      </c>
      <c r="E16" s="7">
        <v>73217747</v>
      </c>
      <c r="F16" s="8">
        <v>73217747</v>
      </c>
      <c r="G16" s="8">
        <v>564989</v>
      </c>
      <c r="H16" s="8">
        <v>285007</v>
      </c>
      <c r="I16" s="8">
        <v>548373</v>
      </c>
      <c r="J16" s="8">
        <v>1398369</v>
      </c>
      <c r="K16" s="8">
        <v>313647</v>
      </c>
      <c r="L16" s="8">
        <v>27408</v>
      </c>
      <c r="M16" s="8">
        <v>19965462</v>
      </c>
      <c r="N16" s="8">
        <v>20306517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21704886</v>
      </c>
      <c r="X16" s="8">
        <v>38208319</v>
      </c>
      <c r="Y16" s="8">
        <v>-16503433</v>
      </c>
      <c r="Z16" s="2">
        <v>-43.19</v>
      </c>
      <c r="AA16" s="6">
        <v>73217747</v>
      </c>
    </row>
    <row r="17" spans="1:27" ht="12.75">
      <c r="A17" s="27" t="s">
        <v>44</v>
      </c>
      <c r="B17" s="33"/>
      <c r="C17" s="6">
        <v>4866077</v>
      </c>
      <c r="D17" s="6">
        <v>0</v>
      </c>
      <c r="E17" s="7">
        <v>4950000</v>
      </c>
      <c r="F17" s="8">
        <v>4950000</v>
      </c>
      <c r="G17" s="8">
        <v>444742</v>
      </c>
      <c r="H17" s="8">
        <v>457976</v>
      </c>
      <c r="I17" s="8">
        <v>397683</v>
      </c>
      <c r="J17" s="8">
        <v>1300401</v>
      </c>
      <c r="K17" s="8">
        <v>497140</v>
      </c>
      <c r="L17" s="8">
        <v>459893</v>
      </c>
      <c r="M17" s="8">
        <v>309436</v>
      </c>
      <c r="N17" s="8">
        <v>1266469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2566870</v>
      </c>
      <c r="X17" s="8">
        <v>2475000</v>
      </c>
      <c r="Y17" s="8">
        <v>91870</v>
      </c>
      <c r="Z17" s="2">
        <v>3.71</v>
      </c>
      <c r="AA17" s="6">
        <v>4950000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226164864</v>
      </c>
      <c r="D19" s="6">
        <v>0</v>
      </c>
      <c r="E19" s="7">
        <v>245278001</v>
      </c>
      <c r="F19" s="8">
        <v>245278001</v>
      </c>
      <c r="G19" s="8">
        <v>99126651</v>
      </c>
      <c r="H19" s="8">
        <v>386174</v>
      </c>
      <c r="I19" s="8">
        <v>25000</v>
      </c>
      <c r="J19" s="8">
        <v>99537825</v>
      </c>
      <c r="K19" s="8">
        <v>466333</v>
      </c>
      <c r="L19" s="8">
        <v>5202198</v>
      </c>
      <c r="M19" s="8">
        <v>79310752</v>
      </c>
      <c r="N19" s="8">
        <v>84979283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184517108</v>
      </c>
      <c r="X19" s="8">
        <v>147061973</v>
      </c>
      <c r="Y19" s="8">
        <v>37455135</v>
      </c>
      <c r="Z19" s="2">
        <v>25.47</v>
      </c>
      <c r="AA19" s="6">
        <v>245278001</v>
      </c>
    </row>
    <row r="20" spans="1:27" ht="12.75">
      <c r="A20" s="27" t="s">
        <v>47</v>
      </c>
      <c r="B20" s="33"/>
      <c r="C20" s="6">
        <v>14357717</v>
      </c>
      <c r="D20" s="6">
        <v>0</v>
      </c>
      <c r="E20" s="7">
        <v>2760771</v>
      </c>
      <c r="F20" s="30">
        <v>2760771</v>
      </c>
      <c r="G20" s="30">
        <v>136208</v>
      </c>
      <c r="H20" s="30">
        <v>86014</v>
      </c>
      <c r="I20" s="30">
        <v>123884</v>
      </c>
      <c r="J20" s="30">
        <v>346106</v>
      </c>
      <c r="K20" s="30">
        <v>40352</v>
      </c>
      <c r="L20" s="30">
        <v>16194</v>
      </c>
      <c r="M20" s="30">
        <v>88529</v>
      </c>
      <c r="N20" s="30">
        <v>145075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491181</v>
      </c>
      <c r="X20" s="30">
        <v>1220727</v>
      </c>
      <c r="Y20" s="30">
        <v>-729546</v>
      </c>
      <c r="Z20" s="31">
        <v>-59.76</v>
      </c>
      <c r="AA20" s="32">
        <v>2760771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438702240</v>
      </c>
      <c r="D22" s="37">
        <f>SUM(D5:D21)</f>
        <v>0</v>
      </c>
      <c r="E22" s="38">
        <f t="shared" si="0"/>
        <v>476783483</v>
      </c>
      <c r="F22" s="39">
        <f t="shared" si="0"/>
        <v>476783483</v>
      </c>
      <c r="G22" s="39">
        <f t="shared" si="0"/>
        <v>112748758</v>
      </c>
      <c r="H22" s="39">
        <f t="shared" si="0"/>
        <v>13537698</v>
      </c>
      <c r="I22" s="39">
        <f t="shared" si="0"/>
        <v>11256759</v>
      </c>
      <c r="J22" s="39">
        <f t="shared" si="0"/>
        <v>137543215</v>
      </c>
      <c r="K22" s="39">
        <f t="shared" si="0"/>
        <v>11512859</v>
      </c>
      <c r="L22" s="39">
        <f t="shared" si="0"/>
        <v>15123958</v>
      </c>
      <c r="M22" s="39">
        <f t="shared" si="0"/>
        <v>110497867</v>
      </c>
      <c r="N22" s="39">
        <f t="shared" si="0"/>
        <v>137134684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274677899</v>
      </c>
      <c r="X22" s="39">
        <f t="shared" si="0"/>
        <v>261061657</v>
      </c>
      <c r="Y22" s="39">
        <f t="shared" si="0"/>
        <v>13616242</v>
      </c>
      <c r="Z22" s="40">
        <f>+IF(X22&lt;&gt;0,+(Y22/X22)*100,0)</f>
        <v>5.215718829211292</v>
      </c>
      <c r="AA22" s="37">
        <f>SUM(AA5:AA21)</f>
        <v>476783483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120826367</v>
      </c>
      <c r="D25" s="6">
        <v>0</v>
      </c>
      <c r="E25" s="7">
        <v>134148576</v>
      </c>
      <c r="F25" s="8">
        <v>134148576</v>
      </c>
      <c r="G25" s="8">
        <v>10150962</v>
      </c>
      <c r="H25" s="8">
        <v>11367380</v>
      </c>
      <c r="I25" s="8">
        <v>10417408</v>
      </c>
      <c r="J25" s="8">
        <v>31935750</v>
      </c>
      <c r="K25" s="8">
        <v>10551702</v>
      </c>
      <c r="L25" s="8">
        <v>10401518</v>
      </c>
      <c r="M25" s="8">
        <v>20768471</v>
      </c>
      <c r="N25" s="8">
        <v>41721691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73657441</v>
      </c>
      <c r="X25" s="8">
        <v>66884477</v>
      </c>
      <c r="Y25" s="8">
        <v>6772964</v>
      </c>
      <c r="Z25" s="2">
        <v>10.13</v>
      </c>
      <c r="AA25" s="6">
        <v>134148576</v>
      </c>
    </row>
    <row r="26" spans="1:27" ht="12.75">
      <c r="A26" s="29" t="s">
        <v>52</v>
      </c>
      <c r="B26" s="28"/>
      <c r="C26" s="6">
        <v>22433458</v>
      </c>
      <c r="D26" s="6">
        <v>0</v>
      </c>
      <c r="E26" s="7">
        <v>25070360</v>
      </c>
      <c r="F26" s="8">
        <v>25070360</v>
      </c>
      <c r="G26" s="8">
        <v>1874721</v>
      </c>
      <c r="H26" s="8">
        <v>1874721</v>
      </c>
      <c r="I26" s="8">
        <v>1874721</v>
      </c>
      <c r="J26" s="8">
        <v>5624163</v>
      </c>
      <c r="K26" s="8">
        <v>1874721</v>
      </c>
      <c r="L26" s="8">
        <v>1874721</v>
      </c>
      <c r="M26" s="8">
        <v>1875721</v>
      </c>
      <c r="N26" s="8">
        <v>5625163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11249326</v>
      </c>
      <c r="X26" s="8">
        <v>12403320</v>
      </c>
      <c r="Y26" s="8">
        <v>-1153994</v>
      </c>
      <c r="Z26" s="2">
        <v>-9.3</v>
      </c>
      <c r="AA26" s="6">
        <v>25070360</v>
      </c>
    </row>
    <row r="27" spans="1:27" ht="12.75">
      <c r="A27" s="29" t="s">
        <v>53</v>
      </c>
      <c r="B27" s="28"/>
      <c r="C27" s="6">
        <v>93891908</v>
      </c>
      <c r="D27" s="6">
        <v>0</v>
      </c>
      <c r="E27" s="7">
        <v>53420865</v>
      </c>
      <c r="F27" s="8">
        <v>53420865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31176032</v>
      </c>
      <c r="N27" s="8">
        <v>31176032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31176032</v>
      </c>
      <c r="X27" s="8"/>
      <c r="Y27" s="8">
        <v>31176032</v>
      </c>
      <c r="Z27" s="2">
        <v>0</v>
      </c>
      <c r="AA27" s="6">
        <v>53420865</v>
      </c>
    </row>
    <row r="28" spans="1:27" ht="12.75">
      <c r="A28" s="29" t="s">
        <v>54</v>
      </c>
      <c r="B28" s="28"/>
      <c r="C28" s="6">
        <v>51465825</v>
      </c>
      <c r="D28" s="6">
        <v>0</v>
      </c>
      <c r="E28" s="7">
        <v>51180557</v>
      </c>
      <c r="F28" s="8">
        <v>51180557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25989112</v>
      </c>
      <c r="N28" s="8">
        <v>25989112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25989112</v>
      </c>
      <c r="X28" s="8">
        <v>24157425</v>
      </c>
      <c r="Y28" s="8">
        <v>1831687</v>
      </c>
      <c r="Z28" s="2">
        <v>7.58</v>
      </c>
      <c r="AA28" s="6">
        <v>51180557</v>
      </c>
    </row>
    <row r="29" spans="1:27" ht="12.75">
      <c r="A29" s="29" t="s">
        <v>55</v>
      </c>
      <c r="B29" s="28"/>
      <c r="C29" s="6">
        <v>7221255</v>
      </c>
      <c r="D29" s="6">
        <v>0</v>
      </c>
      <c r="E29" s="7">
        <v>2500000</v>
      </c>
      <c r="F29" s="8">
        <v>2500000</v>
      </c>
      <c r="G29" s="8">
        <v>0</v>
      </c>
      <c r="H29" s="8">
        <v>0</v>
      </c>
      <c r="I29" s="8">
        <v>0</v>
      </c>
      <c r="J29" s="8">
        <v>0</v>
      </c>
      <c r="K29" s="8">
        <v>238939</v>
      </c>
      <c r="L29" s="8">
        <v>260060</v>
      </c>
      <c r="M29" s="8">
        <v>-498999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1248000</v>
      </c>
      <c r="Y29" s="8">
        <v>-1248000</v>
      </c>
      <c r="Z29" s="2">
        <v>-100</v>
      </c>
      <c r="AA29" s="6">
        <v>2500000</v>
      </c>
    </row>
    <row r="30" spans="1:27" ht="12.75">
      <c r="A30" s="29" t="s">
        <v>56</v>
      </c>
      <c r="B30" s="28"/>
      <c r="C30" s="6">
        <v>68601882</v>
      </c>
      <c r="D30" s="6">
        <v>0</v>
      </c>
      <c r="E30" s="7">
        <v>80000000</v>
      </c>
      <c r="F30" s="8">
        <v>80000000</v>
      </c>
      <c r="G30" s="8">
        <v>728947</v>
      </c>
      <c r="H30" s="8">
        <v>7330523</v>
      </c>
      <c r="I30" s="8">
        <v>8285578</v>
      </c>
      <c r="J30" s="8">
        <v>16345048</v>
      </c>
      <c r="K30" s="8">
        <v>103174</v>
      </c>
      <c r="L30" s="8">
        <v>1069246</v>
      </c>
      <c r="M30" s="8">
        <v>16312714</v>
      </c>
      <c r="N30" s="8">
        <v>17485134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33830182</v>
      </c>
      <c r="X30" s="8">
        <v>37153174</v>
      </c>
      <c r="Y30" s="8">
        <v>-3322992</v>
      </c>
      <c r="Z30" s="2">
        <v>-8.94</v>
      </c>
      <c r="AA30" s="6">
        <v>80000000</v>
      </c>
    </row>
    <row r="31" spans="1:27" ht="12.75">
      <c r="A31" s="29" t="s">
        <v>57</v>
      </c>
      <c r="B31" s="28"/>
      <c r="C31" s="6">
        <v>9805657</v>
      </c>
      <c r="D31" s="6">
        <v>0</v>
      </c>
      <c r="E31" s="7">
        <v>17093458</v>
      </c>
      <c r="F31" s="8">
        <v>17093458</v>
      </c>
      <c r="G31" s="8">
        <v>254076</v>
      </c>
      <c r="H31" s="8">
        <v>1096475</v>
      </c>
      <c r="I31" s="8">
        <v>939727</v>
      </c>
      <c r="J31" s="8">
        <v>2290278</v>
      </c>
      <c r="K31" s="8">
        <v>635069</v>
      </c>
      <c r="L31" s="8">
        <v>637384</v>
      </c>
      <c r="M31" s="8">
        <v>1238310</v>
      </c>
      <c r="N31" s="8">
        <v>2510763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4801041</v>
      </c>
      <c r="X31" s="8">
        <v>8178280</v>
      </c>
      <c r="Y31" s="8">
        <v>-3377239</v>
      </c>
      <c r="Z31" s="2">
        <v>-41.3</v>
      </c>
      <c r="AA31" s="6">
        <v>17093458</v>
      </c>
    </row>
    <row r="32" spans="1:27" ht="12.75">
      <c r="A32" s="29" t="s">
        <v>58</v>
      </c>
      <c r="B32" s="28"/>
      <c r="C32" s="6">
        <v>67916880</v>
      </c>
      <c r="D32" s="6">
        <v>0</v>
      </c>
      <c r="E32" s="7">
        <v>60020040</v>
      </c>
      <c r="F32" s="8">
        <v>60020040</v>
      </c>
      <c r="G32" s="8">
        <v>5674552</v>
      </c>
      <c r="H32" s="8">
        <v>4227297</v>
      </c>
      <c r="I32" s="8">
        <v>4808213</v>
      </c>
      <c r="J32" s="8">
        <v>14710062</v>
      </c>
      <c r="K32" s="8">
        <v>3718574</v>
      </c>
      <c r="L32" s="8">
        <v>5167032</v>
      </c>
      <c r="M32" s="8">
        <v>9518207</v>
      </c>
      <c r="N32" s="8">
        <v>18403813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33113875</v>
      </c>
      <c r="X32" s="8">
        <v>32021595</v>
      </c>
      <c r="Y32" s="8">
        <v>1092280</v>
      </c>
      <c r="Z32" s="2">
        <v>3.41</v>
      </c>
      <c r="AA32" s="6">
        <v>60020040</v>
      </c>
    </row>
    <row r="33" spans="1:27" ht="12.75">
      <c r="A33" s="29" t="s">
        <v>59</v>
      </c>
      <c r="B33" s="28"/>
      <c r="C33" s="6">
        <v>10304579</v>
      </c>
      <c r="D33" s="6">
        <v>0</v>
      </c>
      <c r="E33" s="7">
        <v>4403972</v>
      </c>
      <c r="F33" s="8">
        <v>4403972</v>
      </c>
      <c r="G33" s="8">
        <v>0</v>
      </c>
      <c r="H33" s="8">
        <v>107387</v>
      </c>
      <c r="I33" s="8">
        <v>109310</v>
      </c>
      <c r="J33" s="8">
        <v>216697</v>
      </c>
      <c r="K33" s="8">
        <v>0</v>
      </c>
      <c r="L33" s="8">
        <v>0</v>
      </c>
      <c r="M33" s="8">
        <v>1062850</v>
      </c>
      <c r="N33" s="8">
        <v>1062850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1279547</v>
      </c>
      <c r="X33" s="8">
        <v>2197800</v>
      </c>
      <c r="Y33" s="8">
        <v>-918253</v>
      </c>
      <c r="Z33" s="2">
        <v>-41.78</v>
      </c>
      <c r="AA33" s="6">
        <v>4403972</v>
      </c>
    </row>
    <row r="34" spans="1:27" ht="12.75">
      <c r="A34" s="29" t="s">
        <v>60</v>
      </c>
      <c r="B34" s="28"/>
      <c r="C34" s="6">
        <v>64582024</v>
      </c>
      <c r="D34" s="6">
        <v>0</v>
      </c>
      <c r="E34" s="7">
        <v>43468462</v>
      </c>
      <c r="F34" s="8">
        <v>43468462</v>
      </c>
      <c r="G34" s="8">
        <v>8511204</v>
      </c>
      <c r="H34" s="8">
        <v>1047869</v>
      </c>
      <c r="I34" s="8">
        <v>5425808</v>
      </c>
      <c r="J34" s="8">
        <v>14984881</v>
      </c>
      <c r="K34" s="8">
        <v>3676659</v>
      </c>
      <c r="L34" s="8">
        <v>4277468</v>
      </c>
      <c r="M34" s="8">
        <v>4041879</v>
      </c>
      <c r="N34" s="8">
        <v>11996006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26980887</v>
      </c>
      <c r="X34" s="8">
        <v>22127829</v>
      </c>
      <c r="Y34" s="8">
        <v>4853058</v>
      </c>
      <c r="Z34" s="2">
        <v>21.93</v>
      </c>
      <c r="AA34" s="6">
        <v>43468462</v>
      </c>
    </row>
    <row r="35" spans="1:27" ht="12.75">
      <c r="A35" s="27" t="s">
        <v>61</v>
      </c>
      <c r="B35" s="33"/>
      <c r="C35" s="6">
        <v>-2808072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514241763</v>
      </c>
      <c r="D36" s="37">
        <f>SUM(D25:D35)</f>
        <v>0</v>
      </c>
      <c r="E36" s="38">
        <f t="shared" si="1"/>
        <v>471306290</v>
      </c>
      <c r="F36" s="39">
        <f t="shared" si="1"/>
        <v>471306290</v>
      </c>
      <c r="G36" s="39">
        <f t="shared" si="1"/>
        <v>27194462</v>
      </c>
      <c r="H36" s="39">
        <f t="shared" si="1"/>
        <v>27051652</v>
      </c>
      <c r="I36" s="39">
        <f t="shared" si="1"/>
        <v>31860765</v>
      </c>
      <c r="J36" s="39">
        <f t="shared" si="1"/>
        <v>86106879</v>
      </c>
      <c r="K36" s="39">
        <f t="shared" si="1"/>
        <v>20798838</v>
      </c>
      <c r="L36" s="39">
        <f t="shared" si="1"/>
        <v>23687429</v>
      </c>
      <c r="M36" s="39">
        <f t="shared" si="1"/>
        <v>111484297</v>
      </c>
      <c r="N36" s="39">
        <f t="shared" si="1"/>
        <v>155970564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242077443</v>
      </c>
      <c r="X36" s="39">
        <f t="shared" si="1"/>
        <v>206371900</v>
      </c>
      <c r="Y36" s="39">
        <f t="shared" si="1"/>
        <v>35705543</v>
      </c>
      <c r="Z36" s="40">
        <f>+IF(X36&lt;&gt;0,+(Y36/X36)*100,0)</f>
        <v>17.3015526823177</v>
      </c>
      <c r="AA36" s="37">
        <f>SUM(AA25:AA35)</f>
        <v>471306290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-75539523</v>
      </c>
      <c r="D38" s="50">
        <f>+D22-D36</f>
        <v>0</v>
      </c>
      <c r="E38" s="51">
        <f t="shared" si="2"/>
        <v>5477193</v>
      </c>
      <c r="F38" s="52">
        <f t="shared" si="2"/>
        <v>5477193</v>
      </c>
      <c r="G38" s="52">
        <f t="shared" si="2"/>
        <v>85554296</v>
      </c>
      <c r="H38" s="52">
        <f t="shared" si="2"/>
        <v>-13513954</v>
      </c>
      <c r="I38" s="52">
        <f t="shared" si="2"/>
        <v>-20604006</v>
      </c>
      <c r="J38" s="52">
        <f t="shared" si="2"/>
        <v>51436336</v>
      </c>
      <c r="K38" s="52">
        <f t="shared" si="2"/>
        <v>-9285979</v>
      </c>
      <c r="L38" s="52">
        <f t="shared" si="2"/>
        <v>-8563471</v>
      </c>
      <c r="M38" s="52">
        <f t="shared" si="2"/>
        <v>-986430</v>
      </c>
      <c r="N38" s="52">
        <f t="shared" si="2"/>
        <v>-18835880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32600456</v>
      </c>
      <c r="X38" s="52">
        <f>IF(F22=F36,0,X22-X36)</f>
        <v>54689757</v>
      </c>
      <c r="Y38" s="52">
        <f t="shared" si="2"/>
        <v>-22089301</v>
      </c>
      <c r="Z38" s="53">
        <f>+IF(X38&lt;&gt;0,+(Y38/X38)*100,0)</f>
        <v>-40.390197747633074</v>
      </c>
      <c r="AA38" s="50">
        <f>+AA22-AA36</f>
        <v>5477193</v>
      </c>
    </row>
    <row r="39" spans="1:27" ht="12.75">
      <c r="A39" s="27" t="s">
        <v>64</v>
      </c>
      <c r="B39" s="33"/>
      <c r="C39" s="6">
        <v>97486375</v>
      </c>
      <c r="D39" s="6">
        <v>0</v>
      </c>
      <c r="E39" s="7">
        <v>63830000</v>
      </c>
      <c r="F39" s="8">
        <v>63830000</v>
      </c>
      <c r="G39" s="8">
        <v>2380893</v>
      </c>
      <c r="H39" s="8">
        <v>3432773</v>
      </c>
      <c r="I39" s="8">
        <v>11057652</v>
      </c>
      <c r="J39" s="8">
        <v>16871318</v>
      </c>
      <c r="K39" s="8">
        <v>6590779</v>
      </c>
      <c r="L39" s="8">
        <v>2414354</v>
      </c>
      <c r="M39" s="8">
        <v>10347496</v>
      </c>
      <c r="N39" s="8">
        <v>19352629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36223947</v>
      </c>
      <c r="X39" s="8">
        <v>47202700</v>
      </c>
      <c r="Y39" s="8">
        <v>-10978753</v>
      </c>
      <c r="Z39" s="2">
        <v>-23.26</v>
      </c>
      <c r="AA39" s="6">
        <v>63830000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21946852</v>
      </c>
      <c r="D42" s="59">
        <f>SUM(D38:D41)</f>
        <v>0</v>
      </c>
      <c r="E42" s="60">
        <f t="shared" si="3"/>
        <v>69307193</v>
      </c>
      <c r="F42" s="61">
        <f t="shared" si="3"/>
        <v>69307193</v>
      </c>
      <c r="G42" s="61">
        <f t="shared" si="3"/>
        <v>87935189</v>
      </c>
      <c r="H42" s="61">
        <f t="shared" si="3"/>
        <v>-10081181</v>
      </c>
      <c r="I42" s="61">
        <f t="shared" si="3"/>
        <v>-9546354</v>
      </c>
      <c r="J42" s="61">
        <f t="shared" si="3"/>
        <v>68307654</v>
      </c>
      <c r="K42" s="61">
        <f t="shared" si="3"/>
        <v>-2695200</v>
      </c>
      <c r="L42" s="61">
        <f t="shared" si="3"/>
        <v>-6149117</v>
      </c>
      <c r="M42" s="61">
        <f t="shared" si="3"/>
        <v>9361066</v>
      </c>
      <c r="N42" s="61">
        <f t="shared" si="3"/>
        <v>516749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68824403</v>
      </c>
      <c r="X42" s="61">
        <f t="shared" si="3"/>
        <v>101892457</v>
      </c>
      <c r="Y42" s="61">
        <f t="shared" si="3"/>
        <v>-33068054</v>
      </c>
      <c r="Z42" s="62">
        <f>+IF(X42&lt;&gt;0,+(Y42/X42)*100,0)</f>
        <v>-32.45387830818527</v>
      </c>
      <c r="AA42" s="59">
        <f>SUM(AA38:AA41)</f>
        <v>69307193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21946852</v>
      </c>
      <c r="D44" s="67">
        <f>+D42-D43</f>
        <v>0</v>
      </c>
      <c r="E44" s="68">
        <f t="shared" si="4"/>
        <v>69307193</v>
      </c>
      <c r="F44" s="69">
        <f t="shared" si="4"/>
        <v>69307193</v>
      </c>
      <c r="G44" s="69">
        <f t="shared" si="4"/>
        <v>87935189</v>
      </c>
      <c r="H44" s="69">
        <f t="shared" si="4"/>
        <v>-10081181</v>
      </c>
      <c r="I44" s="69">
        <f t="shared" si="4"/>
        <v>-9546354</v>
      </c>
      <c r="J44" s="69">
        <f t="shared" si="4"/>
        <v>68307654</v>
      </c>
      <c r="K44" s="69">
        <f t="shared" si="4"/>
        <v>-2695200</v>
      </c>
      <c r="L44" s="69">
        <f t="shared" si="4"/>
        <v>-6149117</v>
      </c>
      <c r="M44" s="69">
        <f t="shared" si="4"/>
        <v>9361066</v>
      </c>
      <c r="N44" s="69">
        <f t="shared" si="4"/>
        <v>516749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68824403</v>
      </c>
      <c r="X44" s="69">
        <f t="shared" si="4"/>
        <v>101892457</v>
      </c>
      <c r="Y44" s="69">
        <f t="shared" si="4"/>
        <v>-33068054</v>
      </c>
      <c r="Z44" s="70">
        <f>+IF(X44&lt;&gt;0,+(Y44/X44)*100,0)</f>
        <v>-32.45387830818527</v>
      </c>
      <c r="AA44" s="67">
        <f>+AA42-AA43</f>
        <v>69307193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21946852</v>
      </c>
      <c r="D46" s="59">
        <f>SUM(D44:D45)</f>
        <v>0</v>
      </c>
      <c r="E46" s="60">
        <f t="shared" si="5"/>
        <v>69307193</v>
      </c>
      <c r="F46" s="61">
        <f t="shared" si="5"/>
        <v>69307193</v>
      </c>
      <c r="G46" s="61">
        <f t="shared" si="5"/>
        <v>87935189</v>
      </c>
      <c r="H46" s="61">
        <f t="shared" si="5"/>
        <v>-10081181</v>
      </c>
      <c r="I46" s="61">
        <f t="shared" si="5"/>
        <v>-9546354</v>
      </c>
      <c r="J46" s="61">
        <f t="shared" si="5"/>
        <v>68307654</v>
      </c>
      <c r="K46" s="61">
        <f t="shared" si="5"/>
        <v>-2695200</v>
      </c>
      <c r="L46" s="61">
        <f t="shared" si="5"/>
        <v>-6149117</v>
      </c>
      <c r="M46" s="61">
        <f t="shared" si="5"/>
        <v>9361066</v>
      </c>
      <c r="N46" s="61">
        <f t="shared" si="5"/>
        <v>516749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68824403</v>
      </c>
      <c r="X46" s="61">
        <f t="shared" si="5"/>
        <v>101892457</v>
      </c>
      <c r="Y46" s="61">
        <f t="shared" si="5"/>
        <v>-33068054</v>
      </c>
      <c r="Z46" s="62">
        <f>+IF(X46&lt;&gt;0,+(Y46/X46)*100,0)</f>
        <v>-32.45387830818527</v>
      </c>
      <c r="AA46" s="59">
        <f>SUM(AA44:AA45)</f>
        <v>69307193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21946852</v>
      </c>
      <c r="D48" s="75">
        <f>SUM(D46:D47)</f>
        <v>0</v>
      </c>
      <c r="E48" s="76">
        <f t="shared" si="6"/>
        <v>69307193</v>
      </c>
      <c r="F48" s="77">
        <f t="shared" si="6"/>
        <v>69307193</v>
      </c>
      <c r="G48" s="77">
        <f t="shared" si="6"/>
        <v>87935189</v>
      </c>
      <c r="H48" s="78">
        <f t="shared" si="6"/>
        <v>-10081181</v>
      </c>
      <c r="I48" s="78">
        <f t="shared" si="6"/>
        <v>-9546354</v>
      </c>
      <c r="J48" s="78">
        <f t="shared" si="6"/>
        <v>68307654</v>
      </c>
      <c r="K48" s="78">
        <f t="shared" si="6"/>
        <v>-2695200</v>
      </c>
      <c r="L48" s="78">
        <f t="shared" si="6"/>
        <v>-6149117</v>
      </c>
      <c r="M48" s="77">
        <f t="shared" si="6"/>
        <v>9361066</v>
      </c>
      <c r="N48" s="77">
        <f t="shared" si="6"/>
        <v>516749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68824403</v>
      </c>
      <c r="X48" s="78">
        <f t="shared" si="6"/>
        <v>101892457</v>
      </c>
      <c r="Y48" s="78">
        <f t="shared" si="6"/>
        <v>-33068054</v>
      </c>
      <c r="Z48" s="79">
        <f>+IF(X48&lt;&gt;0,+(Y48/X48)*100,0)</f>
        <v>-32.45387830818527</v>
      </c>
      <c r="AA48" s="80">
        <f>SUM(AA46:AA47)</f>
        <v>69307193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37707750</v>
      </c>
      <c r="D5" s="6">
        <v>0</v>
      </c>
      <c r="E5" s="7">
        <v>37237289</v>
      </c>
      <c r="F5" s="8">
        <v>37237289</v>
      </c>
      <c r="G5" s="8">
        <v>3177438</v>
      </c>
      <c r="H5" s="8">
        <v>3307845</v>
      </c>
      <c r="I5" s="8">
        <v>3307845</v>
      </c>
      <c r="J5" s="8">
        <v>9793128</v>
      </c>
      <c r="K5" s="8">
        <v>3307845</v>
      </c>
      <c r="L5" s="8">
        <v>6615690</v>
      </c>
      <c r="M5" s="8">
        <v>3307845</v>
      </c>
      <c r="N5" s="8">
        <v>13231380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23024508</v>
      </c>
      <c r="X5" s="8">
        <v>18618642</v>
      </c>
      <c r="Y5" s="8">
        <v>4405866</v>
      </c>
      <c r="Z5" s="2">
        <v>23.66</v>
      </c>
      <c r="AA5" s="6">
        <v>37237289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149954</v>
      </c>
      <c r="D12" s="6">
        <v>0</v>
      </c>
      <c r="E12" s="7">
        <v>129675</v>
      </c>
      <c r="F12" s="8">
        <v>129675</v>
      </c>
      <c r="G12" s="8">
        <v>8180</v>
      </c>
      <c r="H12" s="8">
        <v>8180</v>
      </c>
      <c r="I12" s="8">
        <v>8507</v>
      </c>
      <c r="J12" s="8">
        <v>24867</v>
      </c>
      <c r="K12" s="8">
        <v>0</v>
      </c>
      <c r="L12" s="8">
        <v>15482</v>
      </c>
      <c r="M12" s="8">
        <v>0</v>
      </c>
      <c r="N12" s="8">
        <v>15482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40349</v>
      </c>
      <c r="X12" s="8">
        <v>56874</v>
      </c>
      <c r="Y12" s="8">
        <v>-16525</v>
      </c>
      <c r="Z12" s="2">
        <v>-29.06</v>
      </c>
      <c r="AA12" s="6">
        <v>129675</v>
      </c>
    </row>
    <row r="13" spans="1:27" ht="12.75">
      <c r="A13" s="27" t="s">
        <v>40</v>
      </c>
      <c r="B13" s="33"/>
      <c r="C13" s="6">
        <v>7828088</v>
      </c>
      <c r="D13" s="6">
        <v>0</v>
      </c>
      <c r="E13" s="7">
        <v>10234567</v>
      </c>
      <c r="F13" s="8">
        <v>10234567</v>
      </c>
      <c r="G13" s="8">
        <v>136610</v>
      </c>
      <c r="H13" s="8">
        <v>393215</v>
      </c>
      <c r="I13" s="8">
        <v>543865</v>
      </c>
      <c r="J13" s="8">
        <v>1073690</v>
      </c>
      <c r="K13" s="8">
        <v>80325</v>
      </c>
      <c r="L13" s="8">
        <v>231823</v>
      </c>
      <c r="M13" s="8">
        <v>0</v>
      </c>
      <c r="N13" s="8">
        <v>312148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1385838</v>
      </c>
      <c r="X13" s="8">
        <v>5295409</v>
      </c>
      <c r="Y13" s="8">
        <v>-3909571</v>
      </c>
      <c r="Z13" s="2">
        <v>-73.83</v>
      </c>
      <c r="AA13" s="6">
        <v>10234567</v>
      </c>
    </row>
    <row r="14" spans="1:27" ht="12.75">
      <c r="A14" s="27" t="s">
        <v>41</v>
      </c>
      <c r="B14" s="33"/>
      <c r="C14" s="6">
        <v>33999444</v>
      </c>
      <c r="D14" s="6">
        <v>0</v>
      </c>
      <c r="E14" s="7">
        <v>29342827</v>
      </c>
      <c r="F14" s="8">
        <v>29342827</v>
      </c>
      <c r="G14" s="8">
        <v>2470024</v>
      </c>
      <c r="H14" s="8">
        <v>2552272</v>
      </c>
      <c r="I14" s="8">
        <v>3319010</v>
      </c>
      <c r="J14" s="8">
        <v>8341306</v>
      </c>
      <c r="K14" s="8">
        <v>0</v>
      </c>
      <c r="L14" s="8">
        <v>0</v>
      </c>
      <c r="M14" s="8">
        <v>3680848</v>
      </c>
      <c r="N14" s="8">
        <v>3680848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12022154</v>
      </c>
      <c r="X14" s="8">
        <v>13495488</v>
      </c>
      <c r="Y14" s="8">
        <v>-1473334</v>
      </c>
      <c r="Z14" s="2">
        <v>-10.92</v>
      </c>
      <c r="AA14" s="6">
        <v>29342827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235500</v>
      </c>
      <c r="D16" s="6">
        <v>0</v>
      </c>
      <c r="E16" s="7">
        <v>150000</v>
      </c>
      <c r="F16" s="8">
        <v>150000</v>
      </c>
      <c r="G16" s="8">
        <v>200</v>
      </c>
      <c r="H16" s="8">
        <v>1100</v>
      </c>
      <c r="I16" s="8">
        <v>3000</v>
      </c>
      <c r="J16" s="8">
        <v>4300</v>
      </c>
      <c r="K16" s="8">
        <v>1200</v>
      </c>
      <c r="L16" s="8">
        <v>2000</v>
      </c>
      <c r="M16" s="8">
        <v>1000</v>
      </c>
      <c r="N16" s="8">
        <v>4200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8500</v>
      </c>
      <c r="X16" s="8">
        <v>123450</v>
      </c>
      <c r="Y16" s="8">
        <v>-114950</v>
      </c>
      <c r="Z16" s="2">
        <v>-93.11</v>
      </c>
      <c r="AA16" s="6">
        <v>150000</v>
      </c>
    </row>
    <row r="17" spans="1:27" ht="12.75">
      <c r="A17" s="27" t="s">
        <v>44</v>
      </c>
      <c r="B17" s="33"/>
      <c r="C17" s="6">
        <v>4943493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5584034</v>
      </c>
      <c r="F18" s="8">
        <v>5584034</v>
      </c>
      <c r="G18" s="8">
        <v>349986</v>
      </c>
      <c r="H18" s="8">
        <v>371296</v>
      </c>
      <c r="I18" s="8">
        <v>401810</v>
      </c>
      <c r="J18" s="8">
        <v>1123092</v>
      </c>
      <c r="K18" s="8">
        <v>412034</v>
      </c>
      <c r="L18" s="8">
        <v>464516</v>
      </c>
      <c r="M18" s="8">
        <v>0</v>
      </c>
      <c r="N18" s="8">
        <v>876550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1999642</v>
      </c>
      <c r="X18" s="8">
        <v>3065096</v>
      </c>
      <c r="Y18" s="8">
        <v>-1065454</v>
      </c>
      <c r="Z18" s="2">
        <v>-34.76</v>
      </c>
      <c r="AA18" s="6">
        <v>5584034</v>
      </c>
    </row>
    <row r="19" spans="1:27" ht="12.75">
      <c r="A19" s="27" t="s">
        <v>46</v>
      </c>
      <c r="B19" s="33"/>
      <c r="C19" s="6">
        <v>236246473</v>
      </c>
      <c r="D19" s="6">
        <v>0</v>
      </c>
      <c r="E19" s="7">
        <v>256837000</v>
      </c>
      <c r="F19" s="8">
        <v>256837000</v>
      </c>
      <c r="G19" s="8">
        <v>102633000</v>
      </c>
      <c r="H19" s="8">
        <v>2022000</v>
      </c>
      <c r="I19" s="8">
        <v>178474</v>
      </c>
      <c r="J19" s="8">
        <v>104833474</v>
      </c>
      <c r="K19" s="8">
        <v>777204</v>
      </c>
      <c r="L19" s="8">
        <v>1014948</v>
      </c>
      <c r="M19" s="8">
        <v>80506000</v>
      </c>
      <c r="N19" s="8">
        <v>82298152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187131626</v>
      </c>
      <c r="X19" s="8">
        <v>191212150</v>
      </c>
      <c r="Y19" s="8">
        <v>-4080524</v>
      </c>
      <c r="Z19" s="2">
        <v>-2.13</v>
      </c>
      <c r="AA19" s="6">
        <v>256837000</v>
      </c>
    </row>
    <row r="20" spans="1:27" ht="12.75">
      <c r="A20" s="27" t="s">
        <v>47</v>
      </c>
      <c r="B20" s="33"/>
      <c r="C20" s="6">
        <v>951087</v>
      </c>
      <c r="D20" s="6">
        <v>0</v>
      </c>
      <c r="E20" s="7">
        <v>682457</v>
      </c>
      <c r="F20" s="30">
        <v>682457</v>
      </c>
      <c r="G20" s="30">
        <v>60143</v>
      </c>
      <c r="H20" s="30">
        <v>25967</v>
      </c>
      <c r="I20" s="30">
        <v>25456</v>
      </c>
      <c r="J20" s="30">
        <v>111566</v>
      </c>
      <c r="K20" s="30">
        <v>85659</v>
      </c>
      <c r="L20" s="30">
        <v>46452</v>
      </c>
      <c r="M20" s="30">
        <v>3137049</v>
      </c>
      <c r="N20" s="30">
        <v>3269160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3380726</v>
      </c>
      <c r="X20" s="30">
        <v>361620</v>
      </c>
      <c r="Y20" s="30">
        <v>3019106</v>
      </c>
      <c r="Z20" s="31">
        <v>834.88</v>
      </c>
      <c r="AA20" s="32">
        <v>682457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322061789</v>
      </c>
      <c r="D22" s="37">
        <f>SUM(D5:D21)</f>
        <v>0</v>
      </c>
      <c r="E22" s="38">
        <f t="shared" si="0"/>
        <v>340197849</v>
      </c>
      <c r="F22" s="39">
        <f t="shared" si="0"/>
        <v>340197849</v>
      </c>
      <c r="G22" s="39">
        <f t="shared" si="0"/>
        <v>108835581</v>
      </c>
      <c r="H22" s="39">
        <f t="shared" si="0"/>
        <v>8681875</v>
      </c>
      <c r="I22" s="39">
        <f t="shared" si="0"/>
        <v>7787967</v>
      </c>
      <c r="J22" s="39">
        <f t="shared" si="0"/>
        <v>125305423</v>
      </c>
      <c r="K22" s="39">
        <f t="shared" si="0"/>
        <v>4664267</v>
      </c>
      <c r="L22" s="39">
        <f t="shared" si="0"/>
        <v>8390911</v>
      </c>
      <c r="M22" s="39">
        <f t="shared" si="0"/>
        <v>90632742</v>
      </c>
      <c r="N22" s="39">
        <f t="shared" si="0"/>
        <v>103687920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228993343</v>
      </c>
      <c r="X22" s="39">
        <f t="shared" si="0"/>
        <v>232228729</v>
      </c>
      <c r="Y22" s="39">
        <f t="shared" si="0"/>
        <v>-3235386</v>
      </c>
      <c r="Z22" s="40">
        <f>+IF(X22&lt;&gt;0,+(Y22/X22)*100,0)</f>
        <v>-1.3931893844193584</v>
      </c>
      <c r="AA22" s="37">
        <f>SUM(AA5:AA21)</f>
        <v>340197849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62121189</v>
      </c>
      <c r="D25" s="6">
        <v>0</v>
      </c>
      <c r="E25" s="7">
        <v>81995545</v>
      </c>
      <c r="F25" s="8">
        <v>81995545</v>
      </c>
      <c r="G25" s="8">
        <v>5457787</v>
      </c>
      <c r="H25" s="8">
        <v>6156145</v>
      </c>
      <c r="I25" s="8">
        <v>5797541</v>
      </c>
      <c r="J25" s="8">
        <v>17411473</v>
      </c>
      <c r="K25" s="8">
        <v>5859177</v>
      </c>
      <c r="L25" s="8">
        <v>5752694</v>
      </c>
      <c r="M25" s="8">
        <v>6024205</v>
      </c>
      <c r="N25" s="8">
        <v>17636076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35047549</v>
      </c>
      <c r="X25" s="8">
        <v>41178309</v>
      </c>
      <c r="Y25" s="8">
        <v>-6130760</v>
      </c>
      <c r="Z25" s="2">
        <v>-14.89</v>
      </c>
      <c r="AA25" s="6">
        <v>81995545</v>
      </c>
    </row>
    <row r="26" spans="1:27" ht="12.75">
      <c r="A26" s="29" t="s">
        <v>52</v>
      </c>
      <c r="B26" s="28"/>
      <c r="C26" s="6">
        <v>22111974</v>
      </c>
      <c r="D26" s="6">
        <v>0</v>
      </c>
      <c r="E26" s="7">
        <v>24909098</v>
      </c>
      <c r="F26" s="8">
        <v>24909098</v>
      </c>
      <c r="G26" s="8">
        <v>1821221</v>
      </c>
      <c r="H26" s="8">
        <v>1821221</v>
      </c>
      <c r="I26" s="8">
        <v>1834729</v>
      </c>
      <c r="J26" s="8">
        <v>5477171</v>
      </c>
      <c r="K26" s="8">
        <v>1830199</v>
      </c>
      <c r="L26" s="8">
        <v>1857185</v>
      </c>
      <c r="M26" s="8">
        <v>1821549</v>
      </c>
      <c r="N26" s="8">
        <v>5508933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10986104</v>
      </c>
      <c r="X26" s="8">
        <v>12454548</v>
      </c>
      <c r="Y26" s="8">
        <v>-1468444</v>
      </c>
      <c r="Z26" s="2">
        <v>-11.79</v>
      </c>
      <c r="AA26" s="6">
        <v>24909098</v>
      </c>
    </row>
    <row r="27" spans="1:27" ht="12.75">
      <c r="A27" s="29" t="s">
        <v>53</v>
      </c>
      <c r="B27" s="28"/>
      <c r="C27" s="6">
        <v>65756814</v>
      </c>
      <c r="D27" s="6">
        <v>0</v>
      </c>
      <c r="E27" s="7">
        <v>29342827</v>
      </c>
      <c r="F27" s="8">
        <v>29342827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29342827</v>
      </c>
    </row>
    <row r="28" spans="1:27" ht="12.75">
      <c r="A28" s="29" t="s">
        <v>54</v>
      </c>
      <c r="B28" s="28"/>
      <c r="C28" s="6">
        <v>26107544</v>
      </c>
      <c r="D28" s="6">
        <v>0</v>
      </c>
      <c r="E28" s="7">
        <v>22197873</v>
      </c>
      <c r="F28" s="8">
        <v>22197873</v>
      </c>
      <c r="G28" s="8">
        <v>1119823</v>
      </c>
      <c r="H28" s="8">
        <v>3036661</v>
      </c>
      <c r="I28" s="8">
        <v>2460241</v>
      </c>
      <c r="J28" s="8">
        <v>6616725</v>
      </c>
      <c r="K28" s="8">
        <v>2253358</v>
      </c>
      <c r="L28" s="8">
        <v>2247614</v>
      </c>
      <c r="M28" s="8">
        <v>2247614</v>
      </c>
      <c r="N28" s="8">
        <v>6748586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13365311</v>
      </c>
      <c r="X28" s="8">
        <v>7438938</v>
      </c>
      <c r="Y28" s="8">
        <v>5926373</v>
      </c>
      <c r="Z28" s="2">
        <v>79.67</v>
      </c>
      <c r="AA28" s="6">
        <v>22197873</v>
      </c>
    </row>
    <row r="29" spans="1:27" ht="12.75">
      <c r="A29" s="29" t="s">
        <v>55</v>
      </c>
      <c r="B29" s="28"/>
      <c r="C29" s="6">
        <v>403110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40629474</v>
      </c>
      <c r="D32" s="6">
        <v>0</v>
      </c>
      <c r="E32" s="7">
        <v>95199229</v>
      </c>
      <c r="F32" s="8">
        <v>95199229</v>
      </c>
      <c r="G32" s="8">
        <v>10029869</v>
      </c>
      <c r="H32" s="8">
        <v>14997406</v>
      </c>
      <c r="I32" s="8">
        <v>4920807</v>
      </c>
      <c r="J32" s="8">
        <v>29948082</v>
      </c>
      <c r="K32" s="8">
        <v>11491469</v>
      </c>
      <c r="L32" s="8">
        <v>7534962</v>
      </c>
      <c r="M32" s="8">
        <v>90030</v>
      </c>
      <c r="N32" s="8">
        <v>19116461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49064543</v>
      </c>
      <c r="X32" s="8">
        <v>45453136</v>
      </c>
      <c r="Y32" s="8">
        <v>3611407</v>
      </c>
      <c r="Z32" s="2">
        <v>7.95</v>
      </c>
      <c r="AA32" s="6">
        <v>95199229</v>
      </c>
    </row>
    <row r="33" spans="1:27" ht="12.75">
      <c r="A33" s="29" t="s">
        <v>59</v>
      </c>
      <c r="B33" s="28"/>
      <c r="C33" s="6">
        <v>4685022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253741075</v>
      </c>
      <c r="D34" s="6">
        <v>0</v>
      </c>
      <c r="E34" s="7">
        <v>64754973</v>
      </c>
      <c r="F34" s="8">
        <v>64754973</v>
      </c>
      <c r="G34" s="8">
        <v>3122709</v>
      </c>
      <c r="H34" s="8">
        <v>6604302</v>
      </c>
      <c r="I34" s="8">
        <v>3391076</v>
      </c>
      <c r="J34" s="8">
        <v>13118087</v>
      </c>
      <c r="K34" s="8">
        <v>2357525</v>
      </c>
      <c r="L34" s="8">
        <v>4499521</v>
      </c>
      <c r="M34" s="8">
        <v>3269433</v>
      </c>
      <c r="N34" s="8">
        <v>10126479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23244566</v>
      </c>
      <c r="X34" s="8">
        <v>35036126</v>
      </c>
      <c r="Y34" s="8">
        <v>-11791560</v>
      </c>
      <c r="Z34" s="2">
        <v>-33.66</v>
      </c>
      <c r="AA34" s="6">
        <v>64754973</v>
      </c>
    </row>
    <row r="35" spans="1:27" ht="12.75">
      <c r="A35" s="27" t="s">
        <v>61</v>
      </c>
      <c r="B35" s="33"/>
      <c r="C35" s="6">
        <v>13083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475569285</v>
      </c>
      <c r="D36" s="37">
        <f>SUM(D25:D35)</f>
        <v>0</v>
      </c>
      <c r="E36" s="38">
        <f t="shared" si="1"/>
        <v>318399545</v>
      </c>
      <c r="F36" s="39">
        <f t="shared" si="1"/>
        <v>318399545</v>
      </c>
      <c r="G36" s="39">
        <f t="shared" si="1"/>
        <v>21551409</v>
      </c>
      <c r="H36" s="39">
        <f t="shared" si="1"/>
        <v>32615735</v>
      </c>
      <c r="I36" s="39">
        <f t="shared" si="1"/>
        <v>18404394</v>
      </c>
      <c r="J36" s="39">
        <f t="shared" si="1"/>
        <v>72571538</v>
      </c>
      <c r="K36" s="39">
        <f t="shared" si="1"/>
        <v>23791728</v>
      </c>
      <c r="L36" s="39">
        <f t="shared" si="1"/>
        <v>21891976</v>
      </c>
      <c r="M36" s="39">
        <f t="shared" si="1"/>
        <v>13452831</v>
      </c>
      <c r="N36" s="39">
        <f t="shared" si="1"/>
        <v>59136535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131708073</v>
      </c>
      <c r="X36" s="39">
        <f t="shared" si="1"/>
        <v>141561057</v>
      </c>
      <c r="Y36" s="39">
        <f t="shared" si="1"/>
        <v>-9852984</v>
      </c>
      <c r="Z36" s="40">
        <f>+IF(X36&lt;&gt;0,+(Y36/X36)*100,0)</f>
        <v>-6.960236246328678</v>
      </c>
      <c r="AA36" s="37">
        <f>SUM(AA25:AA35)</f>
        <v>318399545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-153507496</v>
      </c>
      <c r="D38" s="50">
        <f>+D22-D36</f>
        <v>0</v>
      </c>
      <c r="E38" s="51">
        <f t="shared" si="2"/>
        <v>21798304</v>
      </c>
      <c r="F38" s="52">
        <f t="shared" si="2"/>
        <v>21798304</v>
      </c>
      <c r="G38" s="52">
        <f t="shared" si="2"/>
        <v>87284172</v>
      </c>
      <c r="H38" s="52">
        <f t="shared" si="2"/>
        <v>-23933860</v>
      </c>
      <c r="I38" s="52">
        <f t="shared" si="2"/>
        <v>-10616427</v>
      </c>
      <c r="J38" s="52">
        <f t="shared" si="2"/>
        <v>52733885</v>
      </c>
      <c r="K38" s="52">
        <f t="shared" si="2"/>
        <v>-19127461</v>
      </c>
      <c r="L38" s="52">
        <f t="shared" si="2"/>
        <v>-13501065</v>
      </c>
      <c r="M38" s="52">
        <f t="shared" si="2"/>
        <v>77179911</v>
      </c>
      <c r="N38" s="52">
        <f t="shared" si="2"/>
        <v>44551385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97285270</v>
      </c>
      <c r="X38" s="52">
        <f>IF(F22=F36,0,X22-X36)</f>
        <v>90667672</v>
      </c>
      <c r="Y38" s="52">
        <f t="shared" si="2"/>
        <v>6617598</v>
      </c>
      <c r="Z38" s="53">
        <f>+IF(X38&lt;&gt;0,+(Y38/X38)*100,0)</f>
        <v>7.298740393378579</v>
      </c>
      <c r="AA38" s="50">
        <f>+AA22-AA36</f>
        <v>21798304</v>
      </c>
    </row>
    <row r="39" spans="1:27" ht="12.75">
      <c r="A39" s="27" t="s">
        <v>64</v>
      </c>
      <c r="B39" s="33"/>
      <c r="C39" s="6">
        <v>85931725</v>
      </c>
      <c r="D39" s="6">
        <v>0</v>
      </c>
      <c r="E39" s="7">
        <v>66000000</v>
      </c>
      <c r="F39" s="8">
        <v>66000000</v>
      </c>
      <c r="G39" s="8">
        <v>32220404</v>
      </c>
      <c r="H39" s="8">
        <v>0</v>
      </c>
      <c r="I39" s="8">
        <v>0</v>
      </c>
      <c r="J39" s="8">
        <v>32220404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32220404</v>
      </c>
      <c r="X39" s="8">
        <v>48180000</v>
      </c>
      <c r="Y39" s="8">
        <v>-15959596</v>
      </c>
      <c r="Z39" s="2">
        <v>-33.12</v>
      </c>
      <c r="AA39" s="6">
        <v>66000000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-67575771</v>
      </c>
      <c r="D42" s="59">
        <f>SUM(D38:D41)</f>
        <v>0</v>
      </c>
      <c r="E42" s="60">
        <f t="shared" si="3"/>
        <v>87798304</v>
      </c>
      <c r="F42" s="61">
        <f t="shared" si="3"/>
        <v>87798304</v>
      </c>
      <c r="G42" s="61">
        <f t="shared" si="3"/>
        <v>119504576</v>
      </c>
      <c r="H42" s="61">
        <f t="shared" si="3"/>
        <v>-23933860</v>
      </c>
      <c r="I42" s="61">
        <f t="shared" si="3"/>
        <v>-10616427</v>
      </c>
      <c r="J42" s="61">
        <f t="shared" si="3"/>
        <v>84954289</v>
      </c>
      <c r="K42" s="61">
        <f t="shared" si="3"/>
        <v>-19127461</v>
      </c>
      <c r="L42" s="61">
        <f t="shared" si="3"/>
        <v>-13501065</v>
      </c>
      <c r="M42" s="61">
        <f t="shared" si="3"/>
        <v>77179911</v>
      </c>
      <c r="N42" s="61">
        <f t="shared" si="3"/>
        <v>44551385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129505674</v>
      </c>
      <c r="X42" s="61">
        <f t="shared" si="3"/>
        <v>138847672</v>
      </c>
      <c r="Y42" s="61">
        <f t="shared" si="3"/>
        <v>-9341998</v>
      </c>
      <c r="Z42" s="62">
        <f>+IF(X42&lt;&gt;0,+(Y42/X42)*100,0)</f>
        <v>-6.7282352418555496</v>
      </c>
      <c r="AA42" s="59">
        <f>SUM(AA38:AA41)</f>
        <v>87798304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-67575771</v>
      </c>
      <c r="D44" s="67">
        <f>+D42-D43</f>
        <v>0</v>
      </c>
      <c r="E44" s="68">
        <f t="shared" si="4"/>
        <v>87798304</v>
      </c>
      <c r="F44" s="69">
        <f t="shared" si="4"/>
        <v>87798304</v>
      </c>
      <c r="G44" s="69">
        <f t="shared" si="4"/>
        <v>119504576</v>
      </c>
      <c r="H44" s="69">
        <f t="shared" si="4"/>
        <v>-23933860</v>
      </c>
      <c r="I44" s="69">
        <f t="shared" si="4"/>
        <v>-10616427</v>
      </c>
      <c r="J44" s="69">
        <f t="shared" si="4"/>
        <v>84954289</v>
      </c>
      <c r="K44" s="69">
        <f t="shared" si="4"/>
        <v>-19127461</v>
      </c>
      <c r="L44" s="69">
        <f t="shared" si="4"/>
        <v>-13501065</v>
      </c>
      <c r="M44" s="69">
        <f t="shared" si="4"/>
        <v>77179911</v>
      </c>
      <c r="N44" s="69">
        <f t="shared" si="4"/>
        <v>44551385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129505674</v>
      </c>
      <c r="X44" s="69">
        <f t="shared" si="4"/>
        <v>138847672</v>
      </c>
      <c r="Y44" s="69">
        <f t="shared" si="4"/>
        <v>-9341998</v>
      </c>
      <c r="Z44" s="70">
        <f>+IF(X44&lt;&gt;0,+(Y44/X44)*100,0)</f>
        <v>-6.7282352418555496</v>
      </c>
      <c r="AA44" s="67">
        <f>+AA42-AA43</f>
        <v>87798304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-67575771</v>
      </c>
      <c r="D46" s="59">
        <f>SUM(D44:D45)</f>
        <v>0</v>
      </c>
      <c r="E46" s="60">
        <f t="shared" si="5"/>
        <v>87798304</v>
      </c>
      <c r="F46" s="61">
        <f t="shared" si="5"/>
        <v>87798304</v>
      </c>
      <c r="G46" s="61">
        <f t="shared" si="5"/>
        <v>119504576</v>
      </c>
      <c r="H46" s="61">
        <f t="shared" si="5"/>
        <v>-23933860</v>
      </c>
      <c r="I46" s="61">
        <f t="shared" si="5"/>
        <v>-10616427</v>
      </c>
      <c r="J46" s="61">
        <f t="shared" si="5"/>
        <v>84954289</v>
      </c>
      <c r="K46" s="61">
        <f t="shared" si="5"/>
        <v>-19127461</v>
      </c>
      <c r="L46" s="61">
        <f t="shared" si="5"/>
        <v>-13501065</v>
      </c>
      <c r="M46" s="61">
        <f t="shared" si="5"/>
        <v>77179911</v>
      </c>
      <c r="N46" s="61">
        <f t="shared" si="5"/>
        <v>44551385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129505674</v>
      </c>
      <c r="X46" s="61">
        <f t="shared" si="5"/>
        <v>138847672</v>
      </c>
      <c r="Y46" s="61">
        <f t="shared" si="5"/>
        <v>-9341998</v>
      </c>
      <c r="Z46" s="62">
        <f>+IF(X46&lt;&gt;0,+(Y46/X46)*100,0)</f>
        <v>-6.7282352418555496</v>
      </c>
      <c r="AA46" s="59">
        <f>SUM(AA44:AA45)</f>
        <v>87798304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-67575771</v>
      </c>
      <c r="D48" s="75">
        <f>SUM(D46:D47)</f>
        <v>0</v>
      </c>
      <c r="E48" s="76">
        <f t="shared" si="6"/>
        <v>87798304</v>
      </c>
      <c r="F48" s="77">
        <f t="shared" si="6"/>
        <v>87798304</v>
      </c>
      <c r="G48" s="77">
        <f t="shared" si="6"/>
        <v>119504576</v>
      </c>
      <c r="H48" s="78">
        <f t="shared" si="6"/>
        <v>-23933860</v>
      </c>
      <c r="I48" s="78">
        <f t="shared" si="6"/>
        <v>-10616427</v>
      </c>
      <c r="J48" s="78">
        <f t="shared" si="6"/>
        <v>84954289</v>
      </c>
      <c r="K48" s="78">
        <f t="shared" si="6"/>
        <v>-19127461</v>
      </c>
      <c r="L48" s="78">
        <f t="shared" si="6"/>
        <v>-13501065</v>
      </c>
      <c r="M48" s="77">
        <f t="shared" si="6"/>
        <v>77179911</v>
      </c>
      <c r="N48" s="77">
        <f t="shared" si="6"/>
        <v>44551385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129505674</v>
      </c>
      <c r="X48" s="78">
        <f t="shared" si="6"/>
        <v>138847672</v>
      </c>
      <c r="Y48" s="78">
        <f t="shared" si="6"/>
        <v>-9341998</v>
      </c>
      <c r="Z48" s="79">
        <f>+IF(X48&lt;&gt;0,+(Y48/X48)*100,0)</f>
        <v>-6.7282352418555496</v>
      </c>
      <c r="AA48" s="80">
        <f>SUM(AA46:AA47)</f>
        <v>87798304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129495292</v>
      </c>
      <c r="D5" s="6">
        <v>0</v>
      </c>
      <c r="E5" s="7">
        <v>144058244</v>
      </c>
      <c r="F5" s="8">
        <v>131287678</v>
      </c>
      <c r="G5" s="8">
        <v>22540568</v>
      </c>
      <c r="H5" s="8">
        <v>8195031</v>
      </c>
      <c r="I5" s="8">
        <v>8040410</v>
      </c>
      <c r="J5" s="8">
        <v>38776009</v>
      </c>
      <c r="K5" s="8">
        <v>14773346</v>
      </c>
      <c r="L5" s="8">
        <v>14773346</v>
      </c>
      <c r="M5" s="8">
        <v>8174113</v>
      </c>
      <c r="N5" s="8">
        <v>37720805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76496814</v>
      </c>
      <c r="X5" s="8">
        <v>72028998</v>
      </c>
      <c r="Y5" s="8">
        <v>4467816</v>
      </c>
      <c r="Z5" s="2">
        <v>6.2</v>
      </c>
      <c r="AA5" s="6">
        <v>131287678</v>
      </c>
    </row>
    <row r="6" spans="1:27" ht="12.75">
      <c r="A6" s="27" t="s">
        <v>33</v>
      </c>
      <c r="B6" s="28"/>
      <c r="C6" s="6">
        <v>19445730</v>
      </c>
      <c r="D6" s="6">
        <v>0</v>
      </c>
      <c r="E6" s="7">
        <v>0</v>
      </c>
      <c r="F6" s="8">
        <v>12770566</v>
      </c>
      <c r="G6" s="8">
        <v>0</v>
      </c>
      <c r="H6" s="8">
        <v>0</v>
      </c>
      <c r="I6" s="8">
        <v>0</v>
      </c>
      <c r="J6" s="8">
        <v>0</v>
      </c>
      <c r="K6" s="8">
        <v>2031741</v>
      </c>
      <c r="L6" s="8">
        <v>2031741</v>
      </c>
      <c r="M6" s="8">
        <v>2029714</v>
      </c>
      <c r="N6" s="8">
        <v>6093196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6093196</v>
      </c>
      <c r="X6" s="8"/>
      <c r="Y6" s="8">
        <v>6093196</v>
      </c>
      <c r="Z6" s="2">
        <v>0</v>
      </c>
      <c r="AA6" s="6">
        <v>12770566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17852067</v>
      </c>
      <c r="D10" s="6">
        <v>0</v>
      </c>
      <c r="E10" s="7">
        <v>11569768</v>
      </c>
      <c r="F10" s="30">
        <v>11479032</v>
      </c>
      <c r="G10" s="30">
        <v>1756385</v>
      </c>
      <c r="H10" s="30">
        <v>1756385</v>
      </c>
      <c r="I10" s="30">
        <v>1485709</v>
      </c>
      <c r="J10" s="30">
        <v>4998479</v>
      </c>
      <c r="K10" s="30">
        <v>1942342</v>
      </c>
      <c r="L10" s="30">
        <v>1942342</v>
      </c>
      <c r="M10" s="30">
        <v>1819344</v>
      </c>
      <c r="N10" s="30">
        <v>5704028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10702507</v>
      </c>
      <c r="X10" s="30">
        <v>5785002</v>
      </c>
      <c r="Y10" s="30">
        <v>4917505</v>
      </c>
      <c r="Z10" s="31">
        <v>85</v>
      </c>
      <c r="AA10" s="32">
        <v>11479032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374440</v>
      </c>
      <c r="D12" s="6">
        <v>0</v>
      </c>
      <c r="E12" s="7">
        <v>614633</v>
      </c>
      <c r="F12" s="8">
        <v>575125</v>
      </c>
      <c r="G12" s="8">
        <v>22923</v>
      </c>
      <c r="H12" s="8">
        <v>27353</v>
      </c>
      <c r="I12" s="8">
        <v>33328</v>
      </c>
      <c r="J12" s="8">
        <v>83604</v>
      </c>
      <c r="K12" s="8">
        <v>26333</v>
      </c>
      <c r="L12" s="8">
        <v>26333</v>
      </c>
      <c r="M12" s="8">
        <v>26828</v>
      </c>
      <c r="N12" s="8">
        <v>79494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163098</v>
      </c>
      <c r="X12" s="8">
        <v>307500</v>
      </c>
      <c r="Y12" s="8">
        <v>-144402</v>
      </c>
      <c r="Z12" s="2">
        <v>-46.96</v>
      </c>
      <c r="AA12" s="6">
        <v>575125</v>
      </c>
    </row>
    <row r="13" spans="1:27" ht="12.75">
      <c r="A13" s="27" t="s">
        <v>40</v>
      </c>
      <c r="B13" s="33"/>
      <c r="C13" s="6">
        <v>13944409</v>
      </c>
      <c r="D13" s="6">
        <v>0</v>
      </c>
      <c r="E13" s="7">
        <v>12209919</v>
      </c>
      <c r="F13" s="8">
        <v>12209919</v>
      </c>
      <c r="G13" s="8">
        <v>0</v>
      </c>
      <c r="H13" s="8">
        <v>15891</v>
      </c>
      <c r="I13" s="8">
        <v>19496</v>
      </c>
      <c r="J13" s="8">
        <v>35387</v>
      </c>
      <c r="K13" s="8">
        <v>22639</v>
      </c>
      <c r="L13" s="8">
        <v>22639</v>
      </c>
      <c r="M13" s="8">
        <v>0</v>
      </c>
      <c r="N13" s="8">
        <v>45278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80665</v>
      </c>
      <c r="X13" s="8">
        <v>6105000</v>
      </c>
      <c r="Y13" s="8">
        <v>-6024335</v>
      </c>
      <c r="Z13" s="2">
        <v>-98.68</v>
      </c>
      <c r="AA13" s="6">
        <v>12209919</v>
      </c>
    </row>
    <row r="14" spans="1:27" ht="12.75">
      <c r="A14" s="27" t="s">
        <v>41</v>
      </c>
      <c r="B14" s="33"/>
      <c r="C14" s="6">
        <v>134844</v>
      </c>
      <c r="D14" s="6">
        <v>0</v>
      </c>
      <c r="E14" s="7">
        <v>13477366</v>
      </c>
      <c r="F14" s="8">
        <v>13568102</v>
      </c>
      <c r="G14" s="8">
        <v>373623</v>
      </c>
      <c r="H14" s="8">
        <v>404026</v>
      </c>
      <c r="I14" s="8">
        <v>5945351</v>
      </c>
      <c r="J14" s="8">
        <v>6723000</v>
      </c>
      <c r="K14" s="8">
        <v>423455</v>
      </c>
      <c r="L14" s="8">
        <v>423455</v>
      </c>
      <c r="M14" s="8">
        <v>438985</v>
      </c>
      <c r="N14" s="8">
        <v>1285895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8008895</v>
      </c>
      <c r="X14" s="8">
        <v>6256500</v>
      </c>
      <c r="Y14" s="8">
        <v>1752395</v>
      </c>
      <c r="Z14" s="2">
        <v>28.01</v>
      </c>
      <c r="AA14" s="6">
        <v>13568102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2487728</v>
      </c>
      <c r="D16" s="6">
        <v>0</v>
      </c>
      <c r="E16" s="7">
        <v>2532980</v>
      </c>
      <c r="F16" s="8">
        <v>2532980</v>
      </c>
      <c r="G16" s="8">
        <v>1788885</v>
      </c>
      <c r="H16" s="8">
        <v>-1781343</v>
      </c>
      <c r="I16" s="8">
        <v>2673</v>
      </c>
      <c r="J16" s="8">
        <v>10215</v>
      </c>
      <c r="K16" s="8">
        <v>2401</v>
      </c>
      <c r="L16" s="8">
        <v>2401</v>
      </c>
      <c r="M16" s="8">
        <v>0</v>
      </c>
      <c r="N16" s="8">
        <v>4802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15017</v>
      </c>
      <c r="X16" s="8">
        <v>1266498</v>
      </c>
      <c r="Y16" s="8">
        <v>-1251481</v>
      </c>
      <c r="Z16" s="2">
        <v>-98.81</v>
      </c>
      <c r="AA16" s="6">
        <v>2532980</v>
      </c>
    </row>
    <row r="17" spans="1:27" ht="12.75">
      <c r="A17" s="27" t="s">
        <v>44</v>
      </c>
      <c r="B17" s="33"/>
      <c r="C17" s="6">
        <v>2810574</v>
      </c>
      <c r="D17" s="6">
        <v>0</v>
      </c>
      <c r="E17" s="7">
        <v>13197651</v>
      </c>
      <c r="F17" s="8">
        <v>13197651</v>
      </c>
      <c r="G17" s="8">
        <v>499692</v>
      </c>
      <c r="H17" s="8">
        <v>260228</v>
      </c>
      <c r="I17" s="8">
        <v>-4319</v>
      </c>
      <c r="J17" s="8">
        <v>755601</v>
      </c>
      <c r="K17" s="8">
        <v>244874</v>
      </c>
      <c r="L17" s="8">
        <v>244874</v>
      </c>
      <c r="M17" s="8">
        <v>0</v>
      </c>
      <c r="N17" s="8">
        <v>489748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1245349</v>
      </c>
      <c r="X17" s="8">
        <v>6598998</v>
      </c>
      <c r="Y17" s="8">
        <v>-5353649</v>
      </c>
      <c r="Z17" s="2">
        <v>-81.13</v>
      </c>
      <c r="AA17" s="6">
        <v>13197651</v>
      </c>
    </row>
    <row r="18" spans="1:27" ht="12.75">
      <c r="A18" s="29" t="s">
        <v>45</v>
      </c>
      <c r="B18" s="28"/>
      <c r="C18" s="6">
        <v>3603757</v>
      </c>
      <c r="D18" s="6">
        <v>0</v>
      </c>
      <c r="E18" s="7">
        <v>4530794</v>
      </c>
      <c r="F18" s="8">
        <v>4530794</v>
      </c>
      <c r="G18" s="8">
        <v>436065</v>
      </c>
      <c r="H18" s="8">
        <v>-127813</v>
      </c>
      <c r="I18" s="8">
        <v>587976</v>
      </c>
      <c r="J18" s="8">
        <v>896228</v>
      </c>
      <c r="K18" s="8">
        <v>83567</v>
      </c>
      <c r="L18" s="8">
        <v>83567</v>
      </c>
      <c r="M18" s="8">
        <v>0</v>
      </c>
      <c r="N18" s="8">
        <v>167134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1063362</v>
      </c>
      <c r="X18" s="8">
        <v>2265498</v>
      </c>
      <c r="Y18" s="8">
        <v>-1202136</v>
      </c>
      <c r="Z18" s="2">
        <v>-53.06</v>
      </c>
      <c r="AA18" s="6">
        <v>4530794</v>
      </c>
    </row>
    <row r="19" spans="1:27" ht="12.75">
      <c r="A19" s="27" t="s">
        <v>46</v>
      </c>
      <c r="B19" s="33"/>
      <c r="C19" s="6">
        <v>342846156</v>
      </c>
      <c r="D19" s="6">
        <v>0</v>
      </c>
      <c r="E19" s="7">
        <v>367663000</v>
      </c>
      <c r="F19" s="8">
        <v>382663000</v>
      </c>
      <c r="G19" s="8">
        <v>0</v>
      </c>
      <c r="H19" s="8">
        <v>150630000</v>
      </c>
      <c r="I19" s="8">
        <v>0</v>
      </c>
      <c r="J19" s="8">
        <v>150630000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150630000</v>
      </c>
      <c r="X19" s="8"/>
      <c r="Y19" s="8">
        <v>150630000</v>
      </c>
      <c r="Z19" s="2">
        <v>0</v>
      </c>
      <c r="AA19" s="6">
        <v>382663000</v>
      </c>
    </row>
    <row r="20" spans="1:27" ht="12.75">
      <c r="A20" s="27" t="s">
        <v>47</v>
      </c>
      <c r="B20" s="33"/>
      <c r="C20" s="6">
        <v>3460477</v>
      </c>
      <c r="D20" s="6">
        <v>0</v>
      </c>
      <c r="E20" s="7">
        <v>2767500</v>
      </c>
      <c r="F20" s="30">
        <v>3217806</v>
      </c>
      <c r="G20" s="30">
        <v>483933</v>
      </c>
      <c r="H20" s="30">
        <v>63328</v>
      </c>
      <c r="I20" s="30">
        <v>43898</v>
      </c>
      <c r="J20" s="30">
        <v>591159</v>
      </c>
      <c r="K20" s="30">
        <v>87789</v>
      </c>
      <c r="L20" s="30">
        <v>87789</v>
      </c>
      <c r="M20" s="30">
        <v>9383</v>
      </c>
      <c r="N20" s="30">
        <v>184961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776120</v>
      </c>
      <c r="X20" s="30">
        <v>3393498</v>
      </c>
      <c r="Y20" s="30">
        <v>-2617378</v>
      </c>
      <c r="Z20" s="31">
        <v>-77.13</v>
      </c>
      <c r="AA20" s="32">
        <v>3217806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536455474</v>
      </c>
      <c r="D22" s="37">
        <f>SUM(D5:D21)</f>
        <v>0</v>
      </c>
      <c r="E22" s="38">
        <f t="shared" si="0"/>
        <v>572621855</v>
      </c>
      <c r="F22" s="39">
        <f t="shared" si="0"/>
        <v>588032653</v>
      </c>
      <c r="G22" s="39">
        <f t="shared" si="0"/>
        <v>27902074</v>
      </c>
      <c r="H22" s="39">
        <f t="shared" si="0"/>
        <v>159443086</v>
      </c>
      <c r="I22" s="39">
        <f t="shared" si="0"/>
        <v>16154522</v>
      </c>
      <c r="J22" s="39">
        <f t="shared" si="0"/>
        <v>203499682</v>
      </c>
      <c r="K22" s="39">
        <f t="shared" si="0"/>
        <v>19638487</v>
      </c>
      <c r="L22" s="39">
        <f t="shared" si="0"/>
        <v>19638487</v>
      </c>
      <c r="M22" s="39">
        <f t="shared" si="0"/>
        <v>12498367</v>
      </c>
      <c r="N22" s="39">
        <f t="shared" si="0"/>
        <v>51775341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255275023</v>
      </c>
      <c r="X22" s="39">
        <f t="shared" si="0"/>
        <v>104007492</v>
      </c>
      <c r="Y22" s="39">
        <f t="shared" si="0"/>
        <v>151267531</v>
      </c>
      <c r="Z22" s="40">
        <f>+IF(X22&lt;&gt;0,+(Y22/X22)*100,0)</f>
        <v>145.43907183147923</v>
      </c>
      <c r="AA22" s="37">
        <f>SUM(AA5:AA21)</f>
        <v>588032653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165422342</v>
      </c>
      <c r="D25" s="6">
        <v>0</v>
      </c>
      <c r="E25" s="7">
        <v>179576003</v>
      </c>
      <c r="F25" s="8">
        <v>180099702</v>
      </c>
      <c r="G25" s="8">
        <v>13360704</v>
      </c>
      <c r="H25" s="8">
        <v>12022560</v>
      </c>
      <c r="I25" s="8">
        <v>16658735</v>
      </c>
      <c r="J25" s="8">
        <v>42041999</v>
      </c>
      <c r="K25" s="8">
        <v>13658588</v>
      </c>
      <c r="L25" s="8">
        <v>13658588</v>
      </c>
      <c r="M25" s="8">
        <v>13908767</v>
      </c>
      <c r="N25" s="8">
        <v>41225943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83267942</v>
      </c>
      <c r="X25" s="8">
        <v>88138002</v>
      </c>
      <c r="Y25" s="8">
        <v>-4870060</v>
      </c>
      <c r="Z25" s="2">
        <v>-5.53</v>
      </c>
      <c r="AA25" s="6">
        <v>180099702</v>
      </c>
    </row>
    <row r="26" spans="1:27" ht="12.75">
      <c r="A26" s="29" t="s">
        <v>52</v>
      </c>
      <c r="B26" s="28"/>
      <c r="C26" s="6">
        <v>31736899</v>
      </c>
      <c r="D26" s="6">
        <v>0</v>
      </c>
      <c r="E26" s="7">
        <v>31624971</v>
      </c>
      <c r="F26" s="8">
        <v>31624971</v>
      </c>
      <c r="G26" s="8">
        <v>2687623</v>
      </c>
      <c r="H26" s="8">
        <v>3010522</v>
      </c>
      <c r="I26" s="8">
        <v>2758557</v>
      </c>
      <c r="J26" s="8">
        <v>8456702</v>
      </c>
      <c r="K26" s="8">
        <v>2282710</v>
      </c>
      <c r="L26" s="8">
        <v>2282710</v>
      </c>
      <c r="M26" s="8">
        <v>2715226</v>
      </c>
      <c r="N26" s="8">
        <v>7280646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15737348</v>
      </c>
      <c r="X26" s="8">
        <v>16717002</v>
      </c>
      <c r="Y26" s="8">
        <v>-979654</v>
      </c>
      <c r="Z26" s="2">
        <v>-5.86</v>
      </c>
      <c r="AA26" s="6">
        <v>31624971</v>
      </c>
    </row>
    <row r="27" spans="1:27" ht="12.75">
      <c r="A27" s="29" t="s">
        <v>53</v>
      </c>
      <c r="B27" s="28"/>
      <c r="C27" s="6">
        <v>65064722</v>
      </c>
      <c r="D27" s="6">
        <v>0</v>
      </c>
      <c r="E27" s="7">
        <v>45000000</v>
      </c>
      <c r="F27" s="8">
        <v>45000000</v>
      </c>
      <c r="G27" s="8">
        <v>0</v>
      </c>
      <c r="H27" s="8">
        <v>0</v>
      </c>
      <c r="I27" s="8">
        <v>0</v>
      </c>
      <c r="J27" s="8">
        <v>0</v>
      </c>
      <c r="K27" s="8">
        <v>3367896</v>
      </c>
      <c r="L27" s="8">
        <v>3367896</v>
      </c>
      <c r="M27" s="8">
        <v>306442</v>
      </c>
      <c r="N27" s="8">
        <v>7042234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7042234</v>
      </c>
      <c r="X27" s="8">
        <v>22500000</v>
      </c>
      <c r="Y27" s="8">
        <v>-15457766</v>
      </c>
      <c r="Z27" s="2">
        <v>-68.7</v>
      </c>
      <c r="AA27" s="6">
        <v>45000000</v>
      </c>
    </row>
    <row r="28" spans="1:27" ht="12.75">
      <c r="A28" s="29" t="s">
        <v>54</v>
      </c>
      <c r="B28" s="28"/>
      <c r="C28" s="6">
        <v>113945083</v>
      </c>
      <c r="D28" s="6">
        <v>0</v>
      </c>
      <c r="E28" s="7">
        <v>68709000</v>
      </c>
      <c r="F28" s="8">
        <v>68759000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34354500</v>
      </c>
      <c r="Y28" s="8">
        <v>-34354500</v>
      </c>
      <c r="Z28" s="2">
        <v>-100</v>
      </c>
      <c r="AA28" s="6">
        <v>68759000</v>
      </c>
    </row>
    <row r="29" spans="1:27" ht="12.75">
      <c r="A29" s="29" t="s">
        <v>55</v>
      </c>
      <c r="B29" s="28"/>
      <c r="C29" s="6">
        <v>1204227</v>
      </c>
      <c r="D29" s="6">
        <v>0</v>
      </c>
      <c r="E29" s="7">
        <v>1846151</v>
      </c>
      <c r="F29" s="8">
        <v>1200000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923000</v>
      </c>
      <c r="Y29" s="8">
        <v>-923000</v>
      </c>
      <c r="Z29" s="2">
        <v>-100</v>
      </c>
      <c r="AA29" s="6">
        <v>1200000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96847088</v>
      </c>
      <c r="D31" s="6">
        <v>0</v>
      </c>
      <c r="E31" s="7">
        <v>22057781</v>
      </c>
      <c r="F31" s="8">
        <v>14605300</v>
      </c>
      <c r="G31" s="8">
        <v>870</v>
      </c>
      <c r="H31" s="8">
        <v>234599</v>
      </c>
      <c r="I31" s="8">
        <v>364531</v>
      </c>
      <c r="J31" s="8">
        <v>600000</v>
      </c>
      <c r="K31" s="8">
        <v>36048</v>
      </c>
      <c r="L31" s="8">
        <v>36048</v>
      </c>
      <c r="M31" s="8">
        <v>0</v>
      </c>
      <c r="N31" s="8">
        <v>72096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672096</v>
      </c>
      <c r="X31" s="8">
        <v>11029002</v>
      </c>
      <c r="Y31" s="8">
        <v>-10356906</v>
      </c>
      <c r="Z31" s="2">
        <v>-93.91</v>
      </c>
      <c r="AA31" s="6">
        <v>14605300</v>
      </c>
    </row>
    <row r="32" spans="1:27" ht="12.75">
      <c r="A32" s="29" t="s">
        <v>58</v>
      </c>
      <c r="B32" s="28"/>
      <c r="C32" s="6">
        <v>50758060</v>
      </c>
      <c r="D32" s="6">
        <v>0</v>
      </c>
      <c r="E32" s="7">
        <v>87755000</v>
      </c>
      <c r="F32" s="8">
        <v>73755500</v>
      </c>
      <c r="G32" s="8">
        <v>3215820</v>
      </c>
      <c r="H32" s="8">
        <v>8852530</v>
      </c>
      <c r="I32" s="8">
        <v>9615482</v>
      </c>
      <c r="J32" s="8">
        <v>21683832</v>
      </c>
      <c r="K32" s="8">
        <v>3378373</v>
      </c>
      <c r="L32" s="8">
        <v>3378373</v>
      </c>
      <c r="M32" s="8">
        <v>7128922</v>
      </c>
      <c r="N32" s="8">
        <v>13885668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35569500</v>
      </c>
      <c r="X32" s="8">
        <v>43877502</v>
      </c>
      <c r="Y32" s="8">
        <v>-8308002</v>
      </c>
      <c r="Z32" s="2">
        <v>-18.93</v>
      </c>
      <c r="AA32" s="6">
        <v>73755500</v>
      </c>
    </row>
    <row r="33" spans="1:27" ht="12.75">
      <c r="A33" s="29" t="s">
        <v>59</v>
      </c>
      <c r="B33" s="28"/>
      <c r="C33" s="6">
        <v>8086807</v>
      </c>
      <c r="D33" s="6">
        <v>0</v>
      </c>
      <c r="E33" s="7">
        <v>5000000</v>
      </c>
      <c r="F33" s="8">
        <v>5000000</v>
      </c>
      <c r="G33" s="8">
        <v>0</v>
      </c>
      <c r="H33" s="8">
        <v>1306284</v>
      </c>
      <c r="I33" s="8">
        <v>0</v>
      </c>
      <c r="J33" s="8">
        <v>1306284</v>
      </c>
      <c r="K33" s="8">
        <v>1316673</v>
      </c>
      <c r="L33" s="8">
        <v>1316673</v>
      </c>
      <c r="M33" s="8">
        <v>309994</v>
      </c>
      <c r="N33" s="8">
        <v>2943340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4249624</v>
      </c>
      <c r="X33" s="8">
        <v>2500002</v>
      </c>
      <c r="Y33" s="8">
        <v>1749622</v>
      </c>
      <c r="Z33" s="2">
        <v>69.98</v>
      </c>
      <c r="AA33" s="6">
        <v>5000000</v>
      </c>
    </row>
    <row r="34" spans="1:27" ht="12.75">
      <c r="A34" s="29" t="s">
        <v>60</v>
      </c>
      <c r="B34" s="28"/>
      <c r="C34" s="6">
        <v>130657415</v>
      </c>
      <c r="D34" s="6">
        <v>0</v>
      </c>
      <c r="E34" s="7">
        <v>193224959</v>
      </c>
      <c r="F34" s="8">
        <v>163519448</v>
      </c>
      <c r="G34" s="8">
        <v>4389458</v>
      </c>
      <c r="H34" s="8">
        <v>4302032</v>
      </c>
      <c r="I34" s="8">
        <v>6048511</v>
      </c>
      <c r="J34" s="8">
        <v>14740001</v>
      </c>
      <c r="K34" s="8">
        <v>2799791</v>
      </c>
      <c r="L34" s="8">
        <v>2799791</v>
      </c>
      <c r="M34" s="8">
        <v>7738973</v>
      </c>
      <c r="N34" s="8">
        <v>13338555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28078556</v>
      </c>
      <c r="X34" s="8">
        <v>97357998</v>
      </c>
      <c r="Y34" s="8">
        <v>-69279442</v>
      </c>
      <c r="Z34" s="2">
        <v>-71.16</v>
      </c>
      <c r="AA34" s="6">
        <v>163519448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663722643</v>
      </c>
      <c r="D36" s="37">
        <f>SUM(D25:D35)</f>
        <v>0</v>
      </c>
      <c r="E36" s="38">
        <f t="shared" si="1"/>
        <v>634793865</v>
      </c>
      <c r="F36" s="39">
        <f t="shared" si="1"/>
        <v>583563921</v>
      </c>
      <c r="G36" s="39">
        <f t="shared" si="1"/>
        <v>23654475</v>
      </c>
      <c r="H36" s="39">
        <f t="shared" si="1"/>
        <v>29728527</v>
      </c>
      <c r="I36" s="39">
        <f t="shared" si="1"/>
        <v>35445816</v>
      </c>
      <c r="J36" s="39">
        <f t="shared" si="1"/>
        <v>88828818</v>
      </c>
      <c r="K36" s="39">
        <f t="shared" si="1"/>
        <v>26840079</v>
      </c>
      <c r="L36" s="39">
        <f t="shared" si="1"/>
        <v>26840079</v>
      </c>
      <c r="M36" s="39">
        <f t="shared" si="1"/>
        <v>32108324</v>
      </c>
      <c r="N36" s="39">
        <f t="shared" si="1"/>
        <v>85788482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174617300</v>
      </c>
      <c r="X36" s="39">
        <f t="shared" si="1"/>
        <v>317397008</v>
      </c>
      <c r="Y36" s="39">
        <f t="shared" si="1"/>
        <v>-142779708</v>
      </c>
      <c r="Z36" s="40">
        <f>+IF(X36&lt;&gt;0,+(Y36/X36)*100,0)</f>
        <v>-44.984579060682265</v>
      </c>
      <c r="AA36" s="37">
        <f>SUM(AA25:AA35)</f>
        <v>583563921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-127267169</v>
      </c>
      <c r="D38" s="50">
        <f>+D22-D36</f>
        <v>0</v>
      </c>
      <c r="E38" s="51">
        <f t="shared" si="2"/>
        <v>-62172010</v>
      </c>
      <c r="F38" s="52">
        <f t="shared" si="2"/>
        <v>4468732</v>
      </c>
      <c r="G38" s="52">
        <f t="shared" si="2"/>
        <v>4247599</v>
      </c>
      <c r="H38" s="52">
        <f t="shared" si="2"/>
        <v>129714559</v>
      </c>
      <c r="I38" s="52">
        <f t="shared" si="2"/>
        <v>-19291294</v>
      </c>
      <c r="J38" s="52">
        <f t="shared" si="2"/>
        <v>114670864</v>
      </c>
      <c r="K38" s="52">
        <f t="shared" si="2"/>
        <v>-7201592</v>
      </c>
      <c r="L38" s="52">
        <f t="shared" si="2"/>
        <v>-7201592</v>
      </c>
      <c r="M38" s="52">
        <f t="shared" si="2"/>
        <v>-19609957</v>
      </c>
      <c r="N38" s="52">
        <f t="shared" si="2"/>
        <v>-34013141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80657723</v>
      </c>
      <c r="X38" s="52">
        <f>IF(F22=F36,0,X22-X36)</f>
        <v>-213389516</v>
      </c>
      <c r="Y38" s="52">
        <f t="shared" si="2"/>
        <v>294047239</v>
      </c>
      <c r="Z38" s="53">
        <f>+IF(X38&lt;&gt;0,+(Y38/X38)*100,0)</f>
        <v>-137.79835322368882</v>
      </c>
      <c r="AA38" s="50">
        <f>+AA22-AA36</f>
        <v>4468732</v>
      </c>
    </row>
    <row r="39" spans="1:27" ht="12.75">
      <c r="A39" s="27" t="s">
        <v>64</v>
      </c>
      <c r="B39" s="33"/>
      <c r="C39" s="6">
        <v>90886692</v>
      </c>
      <c r="D39" s="6">
        <v>0</v>
      </c>
      <c r="E39" s="7">
        <v>97638000</v>
      </c>
      <c r="F39" s="8">
        <v>82638000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48819000</v>
      </c>
      <c r="Y39" s="8">
        <v>-48819000</v>
      </c>
      <c r="Z39" s="2">
        <v>-100</v>
      </c>
      <c r="AA39" s="6">
        <v>82638000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-36380477</v>
      </c>
      <c r="D42" s="59">
        <f>SUM(D38:D41)</f>
        <v>0</v>
      </c>
      <c r="E42" s="60">
        <f t="shared" si="3"/>
        <v>35465990</v>
      </c>
      <c r="F42" s="61">
        <f t="shared" si="3"/>
        <v>87106732</v>
      </c>
      <c r="G42" s="61">
        <f t="shared" si="3"/>
        <v>4247599</v>
      </c>
      <c r="H42" s="61">
        <f t="shared" si="3"/>
        <v>129714559</v>
      </c>
      <c r="I42" s="61">
        <f t="shared" si="3"/>
        <v>-19291294</v>
      </c>
      <c r="J42" s="61">
        <f t="shared" si="3"/>
        <v>114670864</v>
      </c>
      <c r="K42" s="61">
        <f t="shared" si="3"/>
        <v>-7201592</v>
      </c>
      <c r="L42" s="61">
        <f t="shared" si="3"/>
        <v>-7201592</v>
      </c>
      <c r="M42" s="61">
        <f t="shared" si="3"/>
        <v>-19609957</v>
      </c>
      <c r="N42" s="61">
        <f t="shared" si="3"/>
        <v>-34013141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80657723</v>
      </c>
      <c r="X42" s="61">
        <f t="shared" si="3"/>
        <v>-164570516</v>
      </c>
      <c r="Y42" s="61">
        <f t="shared" si="3"/>
        <v>245228239</v>
      </c>
      <c r="Z42" s="62">
        <f>+IF(X42&lt;&gt;0,+(Y42/X42)*100,0)</f>
        <v>-149.01104095705696</v>
      </c>
      <c r="AA42" s="59">
        <f>SUM(AA38:AA41)</f>
        <v>87106732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-36380477</v>
      </c>
      <c r="D44" s="67">
        <f>+D42-D43</f>
        <v>0</v>
      </c>
      <c r="E44" s="68">
        <f t="shared" si="4"/>
        <v>35465990</v>
      </c>
      <c r="F44" s="69">
        <f t="shared" si="4"/>
        <v>87106732</v>
      </c>
      <c r="G44" s="69">
        <f t="shared" si="4"/>
        <v>4247599</v>
      </c>
      <c r="H44" s="69">
        <f t="shared" si="4"/>
        <v>129714559</v>
      </c>
      <c r="I44" s="69">
        <f t="shared" si="4"/>
        <v>-19291294</v>
      </c>
      <c r="J44" s="69">
        <f t="shared" si="4"/>
        <v>114670864</v>
      </c>
      <c r="K44" s="69">
        <f t="shared" si="4"/>
        <v>-7201592</v>
      </c>
      <c r="L44" s="69">
        <f t="shared" si="4"/>
        <v>-7201592</v>
      </c>
      <c r="M44" s="69">
        <f t="shared" si="4"/>
        <v>-19609957</v>
      </c>
      <c r="N44" s="69">
        <f t="shared" si="4"/>
        <v>-34013141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80657723</v>
      </c>
      <c r="X44" s="69">
        <f t="shared" si="4"/>
        <v>-164570516</v>
      </c>
      <c r="Y44" s="69">
        <f t="shared" si="4"/>
        <v>245228239</v>
      </c>
      <c r="Z44" s="70">
        <f>+IF(X44&lt;&gt;0,+(Y44/X44)*100,0)</f>
        <v>-149.01104095705696</v>
      </c>
      <c r="AA44" s="67">
        <f>+AA42-AA43</f>
        <v>87106732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-36380477</v>
      </c>
      <c r="D46" s="59">
        <f>SUM(D44:D45)</f>
        <v>0</v>
      </c>
      <c r="E46" s="60">
        <f t="shared" si="5"/>
        <v>35465990</v>
      </c>
      <c r="F46" s="61">
        <f t="shared" si="5"/>
        <v>87106732</v>
      </c>
      <c r="G46" s="61">
        <f t="shared" si="5"/>
        <v>4247599</v>
      </c>
      <c r="H46" s="61">
        <f t="shared" si="5"/>
        <v>129714559</v>
      </c>
      <c r="I46" s="61">
        <f t="shared" si="5"/>
        <v>-19291294</v>
      </c>
      <c r="J46" s="61">
        <f t="shared" si="5"/>
        <v>114670864</v>
      </c>
      <c r="K46" s="61">
        <f t="shared" si="5"/>
        <v>-7201592</v>
      </c>
      <c r="L46" s="61">
        <f t="shared" si="5"/>
        <v>-7201592</v>
      </c>
      <c r="M46" s="61">
        <f t="shared" si="5"/>
        <v>-19609957</v>
      </c>
      <c r="N46" s="61">
        <f t="shared" si="5"/>
        <v>-34013141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80657723</v>
      </c>
      <c r="X46" s="61">
        <f t="shared" si="5"/>
        <v>-164570516</v>
      </c>
      <c r="Y46" s="61">
        <f t="shared" si="5"/>
        <v>245228239</v>
      </c>
      <c r="Z46" s="62">
        <f>+IF(X46&lt;&gt;0,+(Y46/X46)*100,0)</f>
        <v>-149.01104095705696</v>
      </c>
      <c r="AA46" s="59">
        <f>SUM(AA44:AA45)</f>
        <v>87106732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-36380477</v>
      </c>
      <c r="D48" s="75">
        <f>SUM(D46:D47)</f>
        <v>0</v>
      </c>
      <c r="E48" s="76">
        <f t="shared" si="6"/>
        <v>35465990</v>
      </c>
      <c r="F48" s="77">
        <f t="shared" si="6"/>
        <v>87106732</v>
      </c>
      <c r="G48" s="77">
        <f t="shared" si="6"/>
        <v>4247599</v>
      </c>
      <c r="H48" s="78">
        <f t="shared" si="6"/>
        <v>129714559</v>
      </c>
      <c r="I48" s="78">
        <f t="shared" si="6"/>
        <v>-19291294</v>
      </c>
      <c r="J48" s="78">
        <f t="shared" si="6"/>
        <v>114670864</v>
      </c>
      <c r="K48" s="78">
        <f t="shared" si="6"/>
        <v>-7201592</v>
      </c>
      <c r="L48" s="78">
        <f t="shared" si="6"/>
        <v>-7201592</v>
      </c>
      <c r="M48" s="77">
        <f t="shared" si="6"/>
        <v>-19609957</v>
      </c>
      <c r="N48" s="77">
        <f t="shared" si="6"/>
        <v>-34013141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80657723</v>
      </c>
      <c r="X48" s="78">
        <f t="shared" si="6"/>
        <v>-164570516</v>
      </c>
      <c r="Y48" s="78">
        <f t="shared" si="6"/>
        <v>245228239</v>
      </c>
      <c r="Z48" s="79">
        <f>+IF(X48&lt;&gt;0,+(Y48/X48)*100,0)</f>
        <v>-149.01104095705696</v>
      </c>
      <c r="AA48" s="80">
        <f>SUM(AA46:AA47)</f>
        <v>87106732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69354926</v>
      </c>
      <c r="F8" s="8">
        <v>69354926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34677462</v>
      </c>
      <c r="Y8" s="8">
        <v>-34677462</v>
      </c>
      <c r="Z8" s="2">
        <v>-100</v>
      </c>
      <c r="AA8" s="6">
        <v>69354926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12952710</v>
      </c>
      <c r="F9" s="8">
        <v>12952710</v>
      </c>
      <c r="G9" s="8">
        <v>998895</v>
      </c>
      <c r="H9" s="8">
        <v>1035471</v>
      </c>
      <c r="I9" s="8">
        <v>1024044</v>
      </c>
      <c r="J9" s="8">
        <v>3058410</v>
      </c>
      <c r="K9" s="8">
        <v>601742</v>
      </c>
      <c r="L9" s="8">
        <v>0</v>
      </c>
      <c r="M9" s="8">
        <v>111</v>
      </c>
      <c r="N9" s="8">
        <v>601853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3660263</v>
      </c>
      <c r="X9" s="8">
        <v>6476352</v>
      </c>
      <c r="Y9" s="8">
        <v>-2816089</v>
      </c>
      <c r="Z9" s="2">
        <v>-43.48</v>
      </c>
      <c r="AA9" s="6">
        <v>12952710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72405138</v>
      </c>
      <c r="D11" s="6">
        <v>0</v>
      </c>
      <c r="E11" s="7">
        <v>0</v>
      </c>
      <c r="F11" s="8">
        <v>0</v>
      </c>
      <c r="G11" s="8">
        <v>6471277</v>
      </c>
      <c r="H11" s="8">
        <v>6159252</v>
      </c>
      <c r="I11" s="8">
        <v>7157801</v>
      </c>
      <c r="J11" s="8">
        <v>19788330</v>
      </c>
      <c r="K11" s="8">
        <v>7355592</v>
      </c>
      <c r="L11" s="8">
        <v>614023</v>
      </c>
      <c r="M11" s="8">
        <v>3561</v>
      </c>
      <c r="N11" s="8">
        <v>7973176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27761506</v>
      </c>
      <c r="X11" s="8"/>
      <c r="Y11" s="8">
        <v>27761506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11778640</v>
      </c>
      <c r="D13" s="6">
        <v>0</v>
      </c>
      <c r="E13" s="7">
        <v>12312608</v>
      </c>
      <c r="F13" s="8">
        <v>12312608</v>
      </c>
      <c r="G13" s="8">
        <v>841136</v>
      </c>
      <c r="H13" s="8">
        <v>901468</v>
      </c>
      <c r="I13" s="8">
        <v>0</v>
      </c>
      <c r="J13" s="8">
        <v>1742604</v>
      </c>
      <c r="K13" s="8">
        <v>1238196</v>
      </c>
      <c r="L13" s="8">
        <v>0</v>
      </c>
      <c r="M13" s="8">
        <v>0</v>
      </c>
      <c r="N13" s="8">
        <v>1238196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2980800</v>
      </c>
      <c r="X13" s="8">
        <v>6156306</v>
      </c>
      <c r="Y13" s="8">
        <v>-3175506</v>
      </c>
      <c r="Z13" s="2">
        <v>-51.58</v>
      </c>
      <c r="AA13" s="6">
        <v>12312608</v>
      </c>
    </row>
    <row r="14" spans="1:27" ht="12.75">
      <c r="A14" s="27" t="s">
        <v>41</v>
      </c>
      <c r="B14" s="33"/>
      <c r="C14" s="6">
        <v>8348404</v>
      </c>
      <c r="D14" s="6">
        <v>0</v>
      </c>
      <c r="E14" s="7">
        <v>6769830</v>
      </c>
      <c r="F14" s="8">
        <v>6769830</v>
      </c>
      <c r="G14" s="8">
        <v>919463</v>
      </c>
      <c r="H14" s="8">
        <v>1041290</v>
      </c>
      <c r="I14" s="8">
        <v>923792</v>
      </c>
      <c r="J14" s="8">
        <v>2884545</v>
      </c>
      <c r="K14" s="8">
        <v>953666</v>
      </c>
      <c r="L14" s="8">
        <v>0</v>
      </c>
      <c r="M14" s="8">
        <v>0</v>
      </c>
      <c r="N14" s="8">
        <v>953666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3838211</v>
      </c>
      <c r="X14" s="8">
        <v>3384996</v>
      </c>
      <c r="Y14" s="8">
        <v>453215</v>
      </c>
      <c r="Z14" s="2">
        <v>13.39</v>
      </c>
      <c r="AA14" s="6">
        <v>6769830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850211763</v>
      </c>
      <c r="F19" s="8">
        <v>850211763</v>
      </c>
      <c r="G19" s="8">
        <v>95280</v>
      </c>
      <c r="H19" s="8">
        <v>218226</v>
      </c>
      <c r="I19" s="8">
        <v>183474</v>
      </c>
      <c r="J19" s="8">
        <v>496980</v>
      </c>
      <c r="K19" s="8">
        <v>139998</v>
      </c>
      <c r="L19" s="8">
        <v>251713</v>
      </c>
      <c r="M19" s="8">
        <v>232008438</v>
      </c>
      <c r="N19" s="8">
        <v>232400149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232897129</v>
      </c>
      <c r="X19" s="8">
        <v>410105880</v>
      </c>
      <c r="Y19" s="8">
        <v>-177208751</v>
      </c>
      <c r="Z19" s="2">
        <v>-43.21</v>
      </c>
      <c r="AA19" s="6">
        <v>850211763</v>
      </c>
    </row>
    <row r="20" spans="1:27" ht="12.75">
      <c r="A20" s="27" t="s">
        <v>47</v>
      </c>
      <c r="B20" s="33"/>
      <c r="C20" s="6">
        <v>12265665</v>
      </c>
      <c r="D20" s="6">
        <v>0</v>
      </c>
      <c r="E20" s="7">
        <v>6710269</v>
      </c>
      <c r="F20" s="30">
        <v>6710269</v>
      </c>
      <c r="G20" s="30">
        <v>9485</v>
      </c>
      <c r="H20" s="30">
        <v>685599</v>
      </c>
      <c r="I20" s="30">
        <v>364828</v>
      </c>
      <c r="J20" s="30">
        <v>1059912</v>
      </c>
      <c r="K20" s="30">
        <v>314534</v>
      </c>
      <c r="L20" s="30">
        <v>263239</v>
      </c>
      <c r="M20" s="30">
        <v>105770</v>
      </c>
      <c r="N20" s="30">
        <v>683543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1743455</v>
      </c>
      <c r="X20" s="30">
        <v>3355134</v>
      </c>
      <c r="Y20" s="30">
        <v>-1611679</v>
      </c>
      <c r="Z20" s="31">
        <v>-48.04</v>
      </c>
      <c r="AA20" s="32">
        <v>6710269</v>
      </c>
    </row>
    <row r="21" spans="1:27" ht="12.75">
      <c r="A21" s="27" t="s">
        <v>48</v>
      </c>
      <c r="B21" s="33"/>
      <c r="C21" s="6">
        <v>2128061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106925908</v>
      </c>
      <c r="D22" s="37">
        <f>SUM(D5:D21)</f>
        <v>0</v>
      </c>
      <c r="E22" s="38">
        <f t="shared" si="0"/>
        <v>958312106</v>
      </c>
      <c r="F22" s="39">
        <f t="shared" si="0"/>
        <v>958312106</v>
      </c>
      <c r="G22" s="39">
        <f t="shared" si="0"/>
        <v>9335536</v>
      </c>
      <c r="H22" s="39">
        <f t="shared" si="0"/>
        <v>10041306</v>
      </c>
      <c r="I22" s="39">
        <f t="shared" si="0"/>
        <v>9653939</v>
      </c>
      <c r="J22" s="39">
        <f t="shared" si="0"/>
        <v>29030781</v>
      </c>
      <c r="K22" s="39">
        <f t="shared" si="0"/>
        <v>10603728</v>
      </c>
      <c r="L22" s="39">
        <f t="shared" si="0"/>
        <v>1128975</v>
      </c>
      <c r="M22" s="39">
        <f t="shared" si="0"/>
        <v>232117880</v>
      </c>
      <c r="N22" s="39">
        <f t="shared" si="0"/>
        <v>243850583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272881364</v>
      </c>
      <c r="X22" s="39">
        <f t="shared" si="0"/>
        <v>464156130</v>
      </c>
      <c r="Y22" s="39">
        <f t="shared" si="0"/>
        <v>-191274766</v>
      </c>
      <c r="Z22" s="40">
        <f>+IF(X22&lt;&gt;0,+(Y22/X22)*100,0)</f>
        <v>-41.2091435698587</v>
      </c>
      <c r="AA22" s="37">
        <f>SUM(AA5:AA21)</f>
        <v>958312106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327459725</v>
      </c>
      <c r="D25" s="6">
        <v>0</v>
      </c>
      <c r="E25" s="7">
        <v>339474435</v>
      </c>
      <c r="F25" s="8">
        <v>339474435</v>
      </c>
      <c r="G25" s="8">
        <v>28447016</v>
      </c>
      <c r="H25" s="8">
        <v>30835092</v>
      </c>
      <c r="I25" s="8">
        <v>31157209</v>
      </c>
      <c r="J25" s="8">
        <v>90439317</v>
      </c>
      <c r="K25" s="8">
        <v>35131872</v>
      </c>
      <c r="L25" s="8">
        <v>31052875</v>
      </c>
      <c r="M25" s="8">
        <v>28523478</v>
      </c>
      <c r="N25" s="8">
        <v>94708225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185147542</v>
      </c>
      <c r="X25" s="8">
        <v>169737216</v>
      </c>
      <c r="Y25" s="8">
        <v>15410326</v>
      </c>
      <c r="Z25" s="2">
        <v>9.08</v>
      </c>
      <c r="AA25" s="6">
        <v>339474435</v>
      </c>
    </row>
    <row r="26" spans="1:27" ht="12.75">
      <c r="A26" s="29" t="s">
        <v>52</v>
      </c>
      <c r="B26" s="28"/>
      <c r="C26" s="6">
        <v>17171151</v>
      </c>
      <c r="D26" s="6">
        <v>0</v>
      </c>
      <c r="E26" s="7">
        <v>17370380</v>
      </c>
      <c r="F26" s="8">
        <v>17370380</v>
      </c>
      <c r="G26" s="8">
        <v>1384020</v>
      </c>
      <c r="H26" s="8">
        <v>1338199</v>
      </c>
      <c r="I26" s="8">
        <v>1395114</v>
      </c>
      <c r="J26" s="8">
        <v>4117333</v>
      </c>
      <c r="K26" s="8">
        <v>1374754</v>
      </c>
      <c r="L26" s="8">
        <v>1349790</v>
      </c>
      <c r="M26" s="8">
        <v>1399773</v>
      </c>
      <c r="N26" s="8">
        <v>4124317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8241650</v>
      </c>
      <c r="X26" s="8">
        <v>8685000</v>
      </c>
      <c r="Y26" s="8">
        <v>-443350</v>
      </c>
      <c r="Z26" s="2">
        <v>-5.1</v>
      </c>
      <c r="AA26" s="6">
        <v>17370380</v>
      </c>
    </row>
    <row r="27" spans="1:27" ht="12.75">
      <c r="A27" s="29" t="s">
        <v>53</v>
      </c>
      <c r="B27" s="28"/>
      <c r="C27" s="6">
        <v>15754455</v>
      </c>
      <c r="D27" s="6">
        <v>0</v>
      </c>
      <c r="E27" s="7">
        <v>3422250</v>
      </c>
      <c r="F27" s="8">
        <v>3422250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1710996</v>
      </c>
      <c r="Y27" s="8">
        <v>-1710996</v>
      </c>
      <c r="Z27" s="2">
        <v>-100</v>
      </c>
      <c r="AA27" s="6">
        <v>3422250</v>
      </c>
    </row>
    <row r="28" spans="1:27" ht="12.75">
      <c r="A28" s="29" t="s">
        <v>54</v>
      </c>
      <c r="B28" s="28"/>
      <c r="C28" s="6">
        <v>76056101</v>
      </c>
      <c r="D28" s="6">
        <v>0</v>
      </c>
      <c r="E28" s="7">
        <v>64843740</v>
      </c>
      <c r="F28" s="8">
        <v>64843740</v>
      </c>
      <c r="G28" s="8">
        <v>0</v>
      </c>
      <c r="H28" s="8">
        <v>137405976</v>
      </c>
      <c r="I28" s="8">
        <v>120230230</v>
      </c>
      <c r="J28" s="8">
        <v>257636206</v>
      </c>
      <c r="K28" s="8">
        <v>5725248</v>
      </c>
      <c r="L28" s="8">
        <v>5725248</v>
      </c>
      <c r="M28" s="8">
        <v>5725248</v>
      </c>
      <c r="N28" s="8">
        <v>17175744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274811950</v>
      </c>
      <c r="X28" s="8">
        <v>32421870</v>
      </c>
      <c r="Y28" s="8">
        <v>242390080</v>
      </c>
      <c r="Z28" s="2">
        <v>747.61</v>
      </c>
      <c r="AA28" s="6">
        <v>64843740</v>
      </c>
    </row>
    <row r="29" spans="1:27" ht="12.75">
      <c r="A29" s="29" t="s">
        <v>55</v>
      </c>
      <c r="B29" s="28"/>
      <c r="C29" s="6">
        <v>3396521</v>
      </c>
      <c r="D29" s="6">
        <v>0</v>
      </c>
      <c r="E29" s="7">
        <v>1158300</v>
      </c>
      <c r="F29" s="8">
        <v>1158300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579150</v>
      </c>
      <c r="Y29" s="8">
        <v>-579150</v>
      </c>
      <c r="Z29" s="2">
        <v>-100</v>
      </c>
      <c r="AA29" s="6">
        <v>1158300</v>
      </c>
    </row>
    <row r="30" spans="1:27" ht="12.75">
      <c r="A30" s="29" t="s">
        <v>56</v>
      </c>
      <c r="B30" s="28"/>
      <c r="C30" s="6">
        <v>139111794</v>
      </c>
      <c r="D30" s="6">
        <v>0</v>
      </c>
      <c r="E30" s="7">
        <v>112542000</v>
      </c>
      <c r="F30" s="8">
        <v>112542000</v>
      </c>
      <c r="G30" s="8">
        <v>331648</v>
      </c>
      <c r="H30" s="8">
        <v>17772325</v>
      </c>
      <c r="I30" s="8">
        <v>13536303</v>
      </c>
      <c r="J30" s="8">
        <v>31640276</v>
      </c>
      <c r="K30" s="8">
        <v>469010</v>
      </c>
      <c r="L30" s="8">
        <v>11806432</v>
      </c>
      <c r="M30" s="8">
        <v>11393737</v>
      </c>
      <c r="N30" s="8">
        <v>23669179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55309455</v>
      </c>
      <c r="X30" s="8">
        <v>49491000</v>
      </c>
      <c r="Y30" s="8">
        <v>5818455</v>
      </c>
      <c r="Z30" s="2">
        <v>11.76</v>
      </c>
      <c r="AA30" s="6">
        <v>112542000</v>
      </c>
    </row>
    <row r="31" spans="1:27" ht="12.75">
      <c r="A31" s="29" t="s">
        <v>57</v>
      </c>
      <c r="B31" s="28"/>
      <c r="C31" s="6">
        <v>44332499</v>
      </c>
      <c r="D31" s="6">
        <v>0</v>
      </c>
      <c r="E31" s="7">
        <v>28774159</v>
      </c>
      <c r="F31" s="8">
        <v>28774159</v>
      </c>
      <c r="G31" s="8">
        <v>21300</v>
      </c>
      <c r="H31" s="8">
        <v>1199329</v>
      </c>
      <c r="I31" s="8">
        <v>4038724</v>
      </c>
      <c r="J31" s="8">
        <v>5259353</v>
      </c>
      <c r="K31" s="8">
        <v>6105580</v>
      </c>
      <c r="L31" s="8">
        <v>3691429</v>
      </c>
      <c r="M31" s="8">
        <v>4334397</v>
      </c>
      <c r="N31" s="8">
        <v>14131406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19390759</v>
      </c>
      <c r="X31" s="8">
        <v>15584496</v>
      </c>
      <c r="Y31" s="8">
        <v>3806263</v>
      </c>
      <c r="Z31" s="2">
        <v>24.42</v>
      </c>
      <c r="AA31" s="6">
        <v>28774159</v>
      </c>
    </row>
    <row r="32" spans="1:27" ht="12.75">
      <c r="A32" s="29" t="s">
        <v>58</v>
      </c>
      <c r="B32" s="28"/>
      <c r="C32" s="6">
        <v>76603384</v>
      </c>
      <c r="D32" s="6">
        <v>0</v>
      </c>
      <c r="E32" s="7">
        <v>249188214</v>
      </c>
      <c r="F32" s="8">
        <v>249188214</v>
      </c>
      <c r="G32" s="8">
        <v>7302601</v>
      </c>
      <c r="H32" s="8">
        <v>13318097</v>
      </c>
      <c r="I32" s="8">
        <v>12539358</v>
      </c>
      <c r="J32" s="8">
        <v>33160056</v>
      </c>
      <c r="K32" s="8">
        <v>19899139</v>
      </c>
      <c r="L32" s="8">
        <v>15780489</v>
      </c>
      <c r="M32" s="8">
        <v>20571061</v>
      </c>
      <c r="N32" s="8">
        <v>56250689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89410745</v>
      </c>
      <c r="X32" s="8">
        <v>136579986</v>
      </c>
      <c r="Y32" s="8">
        <v>-47169241</v>
      </c>
      <c r="Z32" s="2">
        <v>-34.54</v>
      </c>
      <c r="AA32" s="6">
        <v>249188214</v>
      </c>
    </row>
    <row r="33" spans="1:27" ht="12.75">
      <c r="A33" s="29" t="s">
        <v>59</v>
      </c>
      <c r="B33" s="28"/>
      <c r="C33" s="6">
        <v>1255196477</v>
      </c>
      <c r="D33" s="6">
        <v>0</v>
      </c>
      <c r="E33" s="7">
        <v>3952000</v>
      </c>
      <c r="F33" s="8">
        <v>3952000</v>
      </c>
      <c r="G33" s="8">
        <v>209655</v>
      </c>
      <c r="H33" s="8">
        <v>333544</v>
      </c>
      <c r="I33" s="8">
        <v>228170</v>
      </c>
      <c r="J33" s="8">
        <v>771369</v>
      </c>
      <c r="K33" s="8">
        <v>274002</v>
      </c>
      <c r="L33" s="8">
        <v>325077</v>
      </c>
      <c r="M33" s="8">
        <v>282620</v>
      </c>
      <c r="N33" s="8">
        <v>881699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1653068</v>
      </c>
      <c r="X33" s="8">
        <v>1975998</v>
      </c>
      <c r="Y33" s="8">
        <v>-322930</v>
      </c>
      <c r="Z33" s="2">
        <v>-16.34</v>
      </c>
      <c r="AA33" s="6">
        <v>3952000</v>
      </c>
    </row>
    <row r="34" spans="1:27" ht="12.75">
      <c r="A34" s="29" t="s">
        <v>60</v>
      </c>
      <c r="B34" s="28"/>
      <c r="C34" s="6">
        <v>272428120</v>
      </c>
      <c r="D34" s="6">
        <v>0</v>
      </c>
      <c r="E34" s="7">
        <v>118551779</v>
      </c>
      <c r="F34" s="8">
        <v>118551779</v>
      </c>
      <c r="G34" s="8">
        <v>8674688</v>
      </c>
      <c r="H34" s="8">
        <v>11654922</v>
      </c>
      <c r="I34" s="8">
        <v>10022821</v>
      </c>
      <c r="J34" s="8">
        <v>30352431</v>
      </c>
      <c r="K34" s="8">
        <v>10245108</v>
      </c>
      <c r="L34" s="8">
        <v>10016191</v>
      </c>
      <c r="M34" s="8">
        <v>8569726</v>
      </c>
      <c r="N34" s="8">
        <v>28831025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59183456</v>
      </c>
      <c r="X34" s="8">
        <v>40251774</v>
      </c>
      <c r="Y34" s="8">
        <v>18931682</v>
      </c>
      <c r="Z34" s="2">
        <v>47.03</v>
      </c>
      <c r="AA34" s="6">
        <v>118551779</v>
      </c>
    </row>
    <row r="35" spans="1:27" ht="12.75">
      <c r="A35" s="27" t="s">
        <v>61</v>
      </c>
      <c r="B35" s="33"/>
      <c r="C35" s="6">
        <v>5472410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2232982637</v>
      </c>
      <c r="D36" s="37">
        <f>SUM(D25:D35)</f>
        <v>0</v>
      </c>
      <c r="E36" s="38">
        <f t="shared" si="1"/>
        <v>939277257</v>
      </c>
      <c r="F36" s="39">
        <f t="shared" si="1"/>
        <v>939277257</v>
      </c>
      <c r="G36" s="39">
        <f t="shared" si="1"/>
        <v>46370928</v>
      </c>
      <c r="H36" s="39">
        <f t="shared" si="1"/>
        <v>213857484</v>
      </c>
      <c r="I36" s="39">
        <f t="shared" si="1"/>
        <v>193147929</v>
      </c>
      <c r="J36" s="39">
        <f t="shared" si="1"/>
        <v>453376341</v>
      </c>
      <c r="K36" s="39">
        <f t="shared" si="1"/>
        <v>79224713</v>
      </c>
      <c r="L36" s="39">
        <f t="shared" si="1"/>
        <v>79747531</v>
      </c>
      <c r="M36" s="39">
        <f t="shared" si="1"/>
        <v>80800040</v>
      </c>
      <c r="N36" s="39">
        <f t="shared" si="1"/>
        <v>239772284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693148625</v>
      </c>
      <c r="X36" s="39">
        <f t="shared" si="1"/>
        <v>457017486</v>
      </c>
      <c r="Y36" s="39">
        <f t="shared" si="1"/>
        <v>236131139</v>
      </c>
      <c r="Z36" s="40">
        <f>+IF(X36&lt;&gt;0,+(Y36/X36)*100,0)</f>
        <v>51.66785653361193</v>
      </c>
      <c r="AA36" s="37">
        <f>SUM(AA25:AA35)</f>
        <v>939277257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-2126056729</v>
      </c>
      <c r="D38" s="50">
        <f>+D22-D36</f>
        <v>0</v>
      </c>
      <c r="E38" s="51">
        <f t="shared" si="2"/>
        <v>19034849</v>
      </c>
      <c r="F38" s="52">
        <f t="shared" si="2"/>
        <v>19034849</v>
      </c>
      <c r="G38" s="52">
        <f t="shared" si="2"/>
        <v>-37035392</v>
      </c>
      <c r="H38" s="52">
        <f t="shared" si="2"/>
        <v>-203816178</v>
      </c>
      <c r="I38" s="52">
        <f t="shared" si="2"/>
        <v>-183493990</v>
      </c>
      <c r="J38" s="52">
        <f t="shared" si="2"/>
        <v>-424345560</v>
      </c>
      <c r="K38" s="52">
        <f t="shared" si="2"/>
        <v>-68620985</v>
      </c>
      <c r="L38" s="52">
        <f t="shared" si="2"/>
        <v>-78618556</v>
      </c>
      <c r="M38" s="52">
        <f t="shared" si="2"/>
        <v>151317840</v>
      </c>
      <c r="N38" s="52">
        <f t="shared" si="2"/>
        <v>4078299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-420267261</v>
      </c>
      <c r="X38" s="52">
        <f>IF(F22=F36,0,X22-X36)</f>
        <v>7138644</v>
      </c>
      <c r="Y38" s="52">
        <f t="shared" si="2"/>
        <v>-427405905</v>
      </c>
      <c r="Z38" s="53">
        <f>+IF(X38&lt;&gt;0,+(Y38/X38)*100,0)</f>
        <v>-5987.214168405092</v>
      </c>
      <c r="AA38" s="50">
        <f>+AA22-AA36</f>
        <v>19034849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651593237</v>
      </c>
      <c r="F39" s="8">
        <v>651593237</v>
      </c>
      <c r="G39" s="8">
        <v>0</v>
      </c>
      <c r="H39" s="8">
        <v>900160</v>
      </c>
      <c r="I39" s="8">
        <v>351572046</v>
      </c>
      <c r="J39" s="8">
        <v>352472206</v>
      </c>
      <c r="K39" s="8">
        <v>65057773</v>
      </c>
      <c r="L39" s="8">
        <v>58359969</v>
      </c>
      <c r="M39" s="8">
        <v>46500650</v>
      </c>
      <c r="N39" s="8">
        <v>169918392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522390598</v>
      </c>
      <c r="X39" s="8">
        <v>340796496</v>
      </c>
      <c r="Y39" s="8">
        <v>181594102</v>
      </c>
      <c r="Z39" s="2">
        <v>53.29</v>
      </c>
      <c r="AA39" s="6">
        <v>651593237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-2126056729</v>
      </c>
      <c r="D42" s="59">
        <f>SUM(D38:D41)</f>
        <v>0</v>
      </c>
      <c r="E42" s="60">
        <f t="shared" si="3"/>
        <v>670628086</v>
      </c>
      <c r="F42" s="61">
        <f t="shared" si="3"/>
        <v>670628086</v>
      </c>
      <c r="G42" s="61">
        <f t="shared" si="3"/>
        <v>-37035392</v>
      </c>
      <c r="H42" s="61">
        <f t="shared" si="3"/>
        <v>-202916018</v>
      </c>
      <c r="I42" s="61">
        <f t="shared" si="3"/>
        <v>168078056</v>
      </c>
      <c r="J42" s="61">
        <f t="shared" si="3"/>
        <v>-71873354</v>
      </c>
      <c r="K42" s="61">
        <f t="shared" si="3"/>
        <v>-3563212</v>
      </c>
      <c r="L42" s="61">
        <f t="shared" si="3"/>
        <v>-20258587</v>
      </c>
      <c r="M42" s="61">
        <f t="shared" si="3"/>
        <v>197818490</v>
      </c>
      <c r="N42" s="61">
        <f t="shared" si="3"/>
        <v>173996691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102123337</v>
      </c>
      <c r="X42" s="61">
        <f t="shared" si="3"/>
        <v>347935140</v>
      </c>
      <c r="Y42" s="61">
        <f t="shared" si="3"/>
        <v>-245811803</v>
      </c>
      <c r="Z42" s="62">
        <f>+IF(X42&lt;&gt;0,+(Y42/X42)*100,0)</f>
        <v>-70.64874303871693</v>
      </c>
      <c r="AA42" s="59">
        <f>SUM(AA38:AA41)</f>
        <v>670628086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-2126056729</v>
      </c>
      <c r="D44" s="67">
        <f>+D42-D43</f>
        <v>0</v>
      </c>
      <c r="E44" s="68">
        <f t="shared" si="4"/>
        <v>670628086</v>
      </c>
      <c r="F44" s="69">
        <f t="shared" si="4"/>
        <v>670628086</v>
      </c>
      <c r="G44" s="69">
        <f t="shared" si="4"/>
        <v>-37035392</v>
      </c>
      <c r="H44" s="69">
        <f t="shared" si="4"/>
        <v>-202916018</v>
      </c>
      <c r="I44" s="69">
        <f t="shared" si="4"/>
        <v>168078056</v>
      </c>
      <c r="J44" s="69">
        <f t="shared" si="4"/>
        <v>-71873354</v>
      </c>
      <c r="K44" s="69">
        <f t="shared" si="4"/>
        <v>-3563212</v>
      </c>
      <c r="L44" s="69">
        <f t="shared" si="4"/>
        <v>-20258587</v>
      </c>
      <c r="M44" s="69">
        <f t="shared" si="4"/>
        <v>197818490</v>
      </c>
      <c r="N44" s="69">
        <f t="shared" si="4"/>
        <v>173996691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102123337</v>
      </c>
      <c r="X44" s="69">
        <f t="shared" si="4"/>
        <v>347935140</v>
      </c>
      <c r="Y44" s="69">
        <f t="shared" si="4"/>
        <v>-245811803</v>
      </c>
      <c r="Z44" s="70">
        <f>+IF(X44&lt;&gt;0,+(Y44/X44)*100,0)</f>
        <v>-70.64874303871693</v>
      </c>
      <c r="AA44" s="67">
        <f>+AA42-AA43</f>
        <v>670628086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-2126056729</v>
      </c>
      <c r="D46" s="59">
        <f>SUM(D44:D45)</f>
        <v>0</v>
      </c>
      <c r="E46" s="60">
        <f t="shared" si="5"/>
        <v>670628086</v>
      </c>
      <c r="F46" s="61">
        <f t="shared" si="5"/>
        <v>670628086</v>
      </c>
      <c r="G46" s="61">
        <f t="shared" si="5"/>
        <v>-37035392</v>
      </c>
      <c r="H46" s="61">
        <f t="shared" si="5"/>
        <v>-202916018</v>
      </c>
      <c r="I46" s="61">
        <f t="shared" si="5"/>
        <v>168078056</v>
      </c>
      <c r="J46" s="61">
        <f t="shared" si="5"/>
        <v>-71873354</v>
      </c>
      <c r="K46" s="61">
        <f t="shared" si="5"/>
        <v>-3563212</v>
      </c>
      <c r="L46" s="61">
        <f t="shared" si="5"/>
        <v>-20258587</v>
      </c>
      <c r="M46" s="61">
        <f t="shared" si="5"/>
        <v>197818490</v>
      </c>
      <c r="N46" s="61">
        <f t="shared" si="5"/>
        <v>173996691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102123337</v>
      </c>
      <c r="X46" s="61">
        <f t="shared" si="5"/>
        <v>347935140</v>
      </c>
      <c r="Y46" s="61">
        <f t="shared" si="5"/>
        <v>-245811803</v>
      </c>
      <c r="Z46" s="62">
        <f>+IF(X46&lt;&gt;0,+(Y46/X46)*100,0)</f>
        <v>-70.64874303871693</v>
      </c>
      <c r="AA46" s="59">
        <f>SUM(AA44:AA45)</f>
        <v>670628086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-2126056729</v>
      </c>
      <c r="D48" s="75">
        <f>SUM(D46:D47)</f>
        <v>0</v>
      </c>
      <c r="E48" s="76">
        <f t="shared" si="6"/>
        <v>670628086</v>
      </c>
      <c r="F48" s="77">
        <f t="shared" si="6"/>
        <v>670628086</v>
      </c>
      <c r="G48" s="77">
        <f t="shared" si="6"/>
        <v>-37035392</v>
      </c>
      <c r="H48" s="78">
        <f t="shared" si="6"/>
        <v>-202916018</v>
      </c>
      <c r="I48" s="78">
        <f t="shared" si="6"/>
        <v>168078056</v>
      </c>
      <c r="J48" s="78">
        <f t="shared" si="6"/>
        <v>-71873354</v>
      </c>
      <c r="K48" s="78">
        <f t="shared" si="6"/>
        <v>-3563212</v>
      </c>
      <c r="L48" s="78">
        <f t="shared" si="6"/>
        <v>-20258587</v>
      </c>
      <c r="M48" s="77">
        <f t="shared" si="6"/>
        <v>197818490</v>
      </c>
      <c r="N48" s="77">
        <f t="shared" si="6"/>
        <v>173996691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102123337</v>
      </c>
      <c r="X48" s="78">
        <f t="shared" si="6"/>
        <v>347935140</v>
      </c>
      <c r="Y48" s="78">
        <f t="shared" si="6"/>
        <v>-245811803</v>
      </c>
      <c r="Z48" s="79">
        <f>+IF(X48&lt;&gt;0,+(Y48/X48)*100,0)</f>
        <v>-70.64874303871693</v>
      </c>
      <c r="AA48" s="80">
        <f>SUM(AA46:AA47)</f>
        <v>670628086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1299205585</v>
      </c>
      <c r="D5" s="6">
        <v>0</v>
      </c>
      <c r="E5" s="7">
        <v>1654345972</v>
      </c>
      <c r="F5" s="8">
        <v>1641575406</v>
      </c>
      <c r="G5" s="8">
        <v>148214672</v>
      </c>
      <c r="H5" s="8">
        <v>123617944</v>
      </c>
      <c r="I5" s="8">
        <v>126122498</v>
      </c>
      <c r="J5" s="8">
        <v>397955114</v>
      </c>
      <c r="K5" s="8">
        <v>117619944</v>
      </c>
      <c r="L5" s="8">
        <v>128731599</v>
      </c>
      <c r="M5" s="8">
        <v>131805541</v>
      </c>
      <c r="N5" s="8">
        <v>378157084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776112198</v>
      </c>
      <c r="X5" s="8">
        <v>842541585</v>
      </c>
      <c r="Y5" s="8">
        <v>-66429387</v>
      </c>
      <c r="Z5" s="2">
        <v>-7.88</v>
      </c>
      <c r="AA5" s="6">
        <v>1641575406</v>
      </c>
    </row>
    <row r="6" spans="1:27" ht="12.75">
      <c r="A6" s="27" t="s">
        <v>33</v>
      </c>
      <c r="B6" s="28"/>
      <c r="C6" s="6">
        <v>19445730</v>
      </c>
      <c r="D6" s="6">
        <v>0</v>
      </c>
      <c r="E6" s="7">
        <v>0</v>
      </c>
      <c r="F6" s="8">
        <v>12770566</v>
      </c>
      <c r="G6" s="8">
        <v>0</v>
      </c>
      <c r="H6" s="8">
        <v>0</v>
      </c>
      <c r="I6" s="8">
        <v>0</v>
      </c>
      <c r="J6" s="8">
        <v>0</v>
      </c>
      <c r="K6" s="8">
        <v>2031741</v>
      </c>
      <c r="L6" s="8">
        <v>2031741</v>
      </c>
      <c r="M6" s="8">
        <v>2029714</v>
      </c>
      <c r="N6" s="8">
        <v>6093196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6093196</v>
      </c>
      <c r="X6" s="8"/>
      <c r="Y6" s="8">
        <v>6093196</v>
      </c>
      <c r="Z6" s="2">
        <v>0</v>
      </c>
      <c r="AA6" s="6">
        <v>12770566</v>
      </c>
    </row>
    <row r="7" spans="1:27" ht="12.75">
      <c r="A7" s="29" t="s">
        <v>34</v>
      </c>
      <c r="B7" s="28"/>
      <c r="C7" s="6">
        <v>2492166015</v>
      </c>
      <c r="D7" s="6">
        <v>0</v>
      </c>
      <c r="E7" s="7">
        <v>3104777597</v>
      </c>
      <c r="F7" s="8">
        <v>3104777597</v>
      </c>
      <c r="G7" s="8">
        <v>225247672</v>
      </c>
      <c r="H7" s="8">
        <v>254619307</v>
      </c>
      <c r="I7" s="8">
        <v>225271234</v>
      </c>
      <c r="J7" s="8">
        <v>705138213</v>
      </c>
      <c r="K7" s="8">
        <v>195921205</v>
      </c>
      <c r="L7" s="8">
        <v>192128863</v>
      </c>
      <c r="M7" s="8">
        <v>251331336</v>
      </c>
      <c r="N7" s="8">
        <v>639381404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1344519617</v>
      </c>
      <c r="X7" s="8">
        <v>1554261330</v>
      </c>
      <c r="Y7" s="8">
        <v>-209741713</v>
      </c>
      <c r="Z7" s="2">
        <v>-13.49</v>
      </c>
      <c r="AA7" s="6">
        <v>3104777597</v>
      </c>
    </row>
    <row r="8" spans="1:27" ht="12.75">
      <c r="A8" s="29" t="s">
        <v>35</v>
      </c>
      <c r="B8" s="28"/>
      <c r="C8" s="6">
        <v>500099699</v>
      </c>
      <c r="D8" s="6">
        <v>0</v>
      </c>
      <c r="E8" s="7">
        <v>928981249</v>
      </c>
      <c r="F8" s="8">
        <v>928981249</v>
      </c>
      <c r="G8" s="8">
        <v>46999272</v>
      </c>
      <c r="H8" s="8">
        <v>75918842</v>
      </c>
      <c r="I8" s="8">
        <v>67152960</v>
      </c>
      <c r="J8" s="8">
        <v>190071074</v>
      </c>
      <c r="K8" s="8">
        <v>40548855</v>
      </c>
      <c r="L8" s="8">
        <v>64762929</v>
      </c>
      <c r="M8" s="8">
        <v>29998428</v>
      </c>
      <c r="N8" s="8">
        <v>135310212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325381286</v>
      </c>
      <c r="X8" s="8">
        <v>433618358</v>
      </c>
      <c r="Y8" s="8">
        <v>-108237072</v>
      </c>
      <c r="Z8" s="2">
        <v>-24.96</v>
      </c>
      <c r="AA8" s="6">
        <v>928981249</v>
      </c>
    </row>
    <row r="9" spans="1:27" ht="12.75">
      <c r="A9" s="29" t="s">
        <v>36</v>
      </c>
      <c r="B9" s="28"/>
      <c r="C9" s="6">
        <v>161164462</v>
      </c>
      <c r="D9" s="6">
        <v>0</v>
      </c>
      <c r="E9" s="7">
        <v>257915133</v>
      </c>
      <c r="F9" s="8">
        <v>257915133</v>
      </c>
      <c r="G9" s="8">
        <v>16303276</v>
      </c>
      <c r="H9" s="8">
        <v>23661575</v>
      </c>
      <c r="I9" s="8">
        <v>18001712</v>
      </c>
      <c r="J9" s="8">
        <v>57966563</v>
      </c>
      <c r="K9" s="8">
        <v>17706648</v>
      </c>
      <c r="L9" s="8">
        <v>13994526</v>
      </c>
      <c r="M9" s="8">
        <v>17558486</v>
      </c>
      <c r="N9" s="8">
        <v>49259660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107226223</v>
      </c>
      <c r="X9" s="8">
        <v>121157349</v>
      </c>
      <c r="Y9" s="8">
        <v>-13931126</v>
      </c>
      <c r="Z9" s="2">
        <v>-11.5</v>
      </c>
      <c r="AA9" s="6">
        <v>257915133</v>
      </c>
    </row>
    <row r="10" spans="1:27" ht="12.75">
      <c r="A10" s="29" t="s">
        <v>37</v>
      </c>
      <c r="B10" s="28"/>
      <c r="C10" s="6">
        <v>431908990</v>
      </c>
      <c r="D10" s="6">
        <v>0</v>
      </c>
      <c r="E10" s="7">
        <v>376552513</v>
      </c>
      <c r="F10" s="30">
        <v>376461777</v>
      </c>
      <c r="G10" s="30">
        <v>26201345</v>
      </c>
      <c r="H10" s="30">
        <v>30868992</v>
      </c>
      <c r="I10" s="30">
        <v>29772369</v>
      </c>
      <c r="J10" s="30">
        <v>86842706</v>
      </c>
      <c r="K10" s="30">
        <v>27000726</v>
      </c>
      <c r="L10" s="30">
        <v>25683049</v>
      </c>
      <c r="M10" s="30">
        <v>27539338</v>
      </c>
      <c r="N10" s="30">
        <v>80223113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167065819</v>
      </c>
      <c r="X10" s="30">
        <v>186474031</v>
      </c>
      <c r="Y10" s="30">
        <v>-19408212</v>
      </c>
      <c r="Z10" s="31">
        <v>-10.41</v>
      </c>
      <c r="AA10" s="32">
        <v>376461777</v>
      </c>
    </row>
    <row r="11" spans="1:27" ht="12.75">
      <c r="A11" s="29" t="s">
        <v>38</v>
      </c>
      <c r="B11" s="33"/>
      <c r="C11" s="6">
        <v>151617931</v>
      </c>
      <c r="D11" s="6">
        <v>0</v>
      </c>
      <c r="E11" s="7">
        <v>7800017</v>
      </c>
      <c r="F11" s="8">
        <v>7800017</v>
      </c>
      <c r="G11" s="8">
        <v>11204656</v>
      </c>
      <c r="H11" s="8">
        <v>9710592</v>
      </c>
      <c r="I11" s="8">
        <v>16879817</v>
      </c>
      <c r="J11" s="8">
        <v>37795065</v>
      </c>
      <c r="K11" s="8">
        <v>14358278</v>
      </c>
      <c r="L11" s="8">
        <v>6547511</v>
      </c>
      <c r="M11" s="8">
        <v>8139126</v>
      </c>
      <c r="N11" s="8">
        <v>29044915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66839980</v>
      </c>
      <c r="X11" s="8">
        <v>3294420</v>
      </c>
      <c r="Y11" s="8">
        <v>63545560</v>
      </c>
      <c r="Z11" s="2">
        <v>1928.88</v>
      </c>
      <c r="AA11" s="6">
        <v>7800017</v>
      </c>
    </row>
    <row r="12" spans="1:27" ht="12.75">
      <c r="A12" s="29" t="s">
        <v>39</v>
      </c>
      <c r="B12" s="33"/>
      <c r="C12" s="6">
        <v>41139178</v>
      </c>
      <c r="D12" s="6">
        <v>0</v>
      </c>
      <c r="E12" s="7">
        <v>54802842</v>
      </c>
      <c r="F12" s="8">
        <v>54763334</v>
      </c>
      <c r="G12" s="8">
        <v>1066531</v>
      </c>
      <c r="H12" s="8">
        <v>3192548</v>
      </c>
      <c r="I12" s="8">
        <v>3291104</v>
      </c>
      <c r="J12" s="8">
        <v>7550183</v>
      </c>
      <c r="K12" s="8">
        <v>1990860</v>
      </c>
      <c r="L12" s="8">
        <v>1755900</v>
      </c>
      <c r="M12" s="8">
        <v>1668928</v>
      </c>
      <c r="N12" s="8">
        <v>5415688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12965871</v>
      </c>
      <c r="X12" s="8">
        <v>28855522</v>
      </c>
      <c r="Y12" s="8">
        <v>-15889651</v>
      </c>
      <c r="Z12" s="2">
        <v>-55.07</v>
      </c>
      <c r="AA12" s="6">
        <v>54763334</v>
      </c>
    </row>
    <row r="13" spans="1:27" ht="12.75">
      <c r="A13" s="27" t="s">
        <v>40</v>
      </c>
      <c r="B13" s="33"/>
      <c r="C13" s="6">
        <v>286126147</v>
      </c>
      <c r="D13" s="6">
        <v>0</v>
      </c>
      <c r="E13" s="7">
        <v>314820278</v>
      </c>
      <c r="F13" s="8">
        <v>314820278</v>
      </c>
      <c r="G13" s="8">
        <v>8688504</v>
      </c>
      <c r="H13" s="8">
        <v>15908787</v>
      </c>
      <c r="I13" s="8">
        <v>13865279</v>
      </c>
      <c r="J13" s="8">
        <v>38462570</v>
      </c>
      <c r="K13" s="8">
        <v>11998332</v>
      </c>
      <c r="L13" s="8">
        <v>12795436</v>
      </c>
      <c r="M13" s="8">
        <v>13334273</v>
      </c>
      <c r="N13" s="8">
        <v>38128041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76590611</v>
      </c>
      <c r="X13" s="8">
        <v>155038828</v>
      </c>
      <c r="Y13" s="8">
        <v>-78448217</v>
      </c>
      <c r="Z13" s="2">
        <v>-50.6</v>
      </c>
      <c r="AA13" s="6">
        <v>314820278</v>
      </c>
    </row>
    <row r="14" spans="1:27" ht="12.75">
      <c r="A14" s="27" t="s">
        <v>41</v>
      </c>
      <c r="B14" s="33"/>
      <c r="C14" s="6">
        <v>358914320</v>
      </c>
      <c r="D14" s="6">
        <v>0</v>
      </c>
      <c r="E14" s="7">
        <v>441424508</v>
      </c>
      <c r="F14" s="8">
        <v>441515244</v>
      </c>
      <c r="G14" s="8">
        <v>26897207</v>
      </c>
      <c r="H14" s="8">
        <v>25099099</v>
      </c>
      <c r="I14" s="8">
        <v>34611758</v>
      </c>
      <c r="J14" s="8">
        <v>86608064</v>
      </c>
      <c r="K14" s="8">
        <v>28221743</v>
      </c>
      <c r="L14" s="8">
        <v>26164663</v>
      </c>
      <c r="M14" s="8">
        <v>35799631</v>
      </c>
      <c r="N14" s="8">
        <v>90186037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176794101</v>
      </c>
      <c r="X14" s="8">
        <v>203973016</v>
      </c>
      <c r="Y14" s="8">
        <v>-27178915</v>
      </c>
      <c r="Z14" s="2">
        <v>-13.32</v>
      </c>
      <c r="AA14" s="6">
        <v>441515244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2000000</v>
      </c>
      <c r="F15" s="8">
        <v>2000000</v>
      </c>
      <c r="G15" s="8">
        <v>53295</v>
      </c>
      <c r="H15" s="8">
        <v>55325</v>
      </c>
      <c r="I15" s="8">
        <v>99065</v>
      </c>
      <c r="J15" s="8">
        <v>207685</v>
      </c>
      <c r="K15" s="8">
        <v>146306</v>
      </c>
      <c r="L15" s="8">
        <v>622314</v>
      </c>
      <c r="M15" s="8">
        <v>84572</v>
      </c>
      <c r="N15" s="8">
        <v>853192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1060877</v>
      </c>
      <c r="X15" s="8">
        <v>1000002</v>
      </c>
      <c r="Y15" s="8">
        <v>60875</v>
      </c>
      <c r="Z15" s="2">
        <v>6.09</v>
      </c>
      <c r="AA15" s="6">
        <v>2000000</v>
      </c>
    </row>
    <row r="16" spans="1:27" ht="12.75">
      <c r="A16" s="27" t="s">
        <v>43</v>
      </c>
      <c r="B16" s="33"/>
      <c r="C16" s="6">
        <v>209779793</v>
      </c>
      <c r="D16" s="6">
        <v>0</v>
      </c>
      <c r="E16" s="7">
        <v>160304800</v>
      </c>
      <c r="F16" s="8">
        <v>160304800</v>
      </c>
      <c r="G16" s="8">
        <v>3808212</v>
      </c>
      <c r="H16" s="8">
        <v>4827321</v>
      </c>
      <c r="I16" s="8">
        <v>10274681</v>
      </c>
      <c r="J16" s="8">
        <v>18910214</v>
      </c>
      <c r="K16" s="8">
        <v>3956700</v>
      </c>
      <c r="L16" s="8">
        <v>2302388</v>
      </c>
      <c r="M16" s="8">
        <v>28476163</v>
      </c>
      <c r="N16" s="8">
        <v>34735251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53645465</v>
      </c>
      <c r="X16" s="8">
        <v>82378492</v>
      </c>
      <c r="Y16" s="8">
        <v>-28733027</v>
      </c>
      <c r="Z16" s="2">
        <v>-34.88</v>
      </c>
      <c r="AA16" s="6">
        <v>160304800</v>
      </c>
    </row>
    <row r="17" spans="1:27" ht="12.75">
      <c r="A17" s="27" t="s">
        <v>44</v>
      </c>
      <c r="B17" s="33"/>
      <c r="C17" s="6">
        <v>101282902</v>
      </c>
      <c r="D17" s="6">
        <v>0</v>
      </c>
      <c r="E17" s="7">
        <v>142987837</v>
      </c>
      <c r="F17" s="8">
        <v>142987837</v>
      </c>
      <c r="G17" s="8">
        <v>11749400</v>
      </c>
      <c r="H17" s="8">
        <v>8239272</v>
      </c>
      <c r="I17" s="8">
        <v>8952614</v>
      </c>
      <c r="J17" s="8">
        <v>28941286</v>
      </c>
      <c r="K17" s="8">
        <v>9226393</v>
      </c>
      <c r="L17" s="8">
        <v>9755135</v>
      </c>
      <c r="M17" s="8">
        <v>8279358</v>
      </c>
      <c r="N17" s="8">
        <v>27260886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56202172</v>
      </c>
      <c r="X17" s="8">
        <v>69901138</v>
      </c>
      <c r="Y17" s="8">
        <v>-13698966</v>
      </c>
      <c r="Z17" s="2">
        <v>-19.6</v>
      </c>
      <c r="AA17" s="6">
        <v>142987837</v>
      </c>
    </row>
    <row r="18" spans="1:27" ht="12.75">
      <c r="A18" s="29" t="s">
        <v>45</v>
      </c>
      <c r="B18" s="28"/>
      <c r="C18" s="6">
        <v>69950788</v>
      </c>
      <c r="D18" s="6">
        <v>0</v>
      </c>
      <c r="E18" s="7">
        <v>176236786</v>
      </c>
      <c r="F18" s="8">
        <v>176236786</v>
      </c>
      <c r="G18" s="8">
        <v>14259120</v>
      </c>
      <c r="H18" s="8">
        <v>14773034</v>
      </c>
      <c r="I18" s="8">
        <v>14277389</v>
      </c>
      <c r="J18" s="8">
        <v>43309543</v>
      </c>
      <c r="K18" s="8">
        <v>14785996</v>
      </c>
      <c r="L18" s="8">
        <v>80487155</v>
      </c>
      <c r="M18" s="8">
        <v>9385964</v>
      </c>
      <c r="N18" s="8">
        <v>104659115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147968658</v>
      </c>
      <c r="X18" s="8">
        <v>55725190</v>
      </c>
      <c r="Y18" s="8">
        <v>92243468</v>
      </c>
      <c r="Z18" s="2">
        <v>165.53</v>
      </c>
      <c r="AA18" s="6">
        <v>176236786</v>
      </c>
    </row>
    <row r="19" spans="1:27" ht="12.75">
      <c r="A19" s="27" t="s">
        <v>46</v>
      </c>
      <c r="B19" s="33"/>
      <c r="C19" s="6">
        <v>7743338614</v>
      </c>
      <c r="D19" s="6">
        <v>0</v>
      </c>
      <c r="E19" s="7">
        <v>9064849154</v>
      </c>
      <c r="F19" s="8">
        <v>9079849154</v>
      </c>
      <c r="G19" s="8">
        <v>2008094144</v>
      </c>
      <c r="H19" s="8">
        <v>305943236</v>
      </c>
      <c r="I19" s="8">
        <v>107763701</v>
      </c>
      <c r="J19" s="8">
        <v>2421801081</v>
      </c>
      <c r="K19" s="8">
        <v>98083763</v>
      </c>
      <c r="L19" s="8">
        <v>136535444</v>
      </c>
      <c r="M19" s="8">
        <v>1753232119</v>
      </c>
      <c r="N19" s="8">
        <v>1987851326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4409652407</v>
      </c>
      <c r="X19" s="8">
        <v>4994271971</v>
      </c>
      <c r="Y19" s="8">
        <v>-584619564</v>
      </c>
      <c r="Z19" s="2">
        <v>-11.71</v>
      </c>
      <c r="AA19" s="6">
        <v>9079849154</v>
      </c>
    </row>
    <row r="20" spans="1:27" ht="12.75">
      <c r="A20" s="27" t="s">
        <v>47</v>
      </c>
      <c r="B20" s="33"/>
      <c r="C20" s="6">
        <v>1212839311</v>
      </c>
      <c r="D20" s="6">
        <v>0</v>
      </c>
      <c r="E20" s="7">
        <v>941950752</v>
      </c>
      <c r="F20" s="30">
        <v>942401058</v>
      </c>
      <c r="G20" s="30">
        <v>17069125</v>
      </c>
      <c r="H20" s="30">
        <v>94472130</v>
      </c>
      <c r="I20" s="30">
        <v>50496382</v>
      </c>
      <c r="J20" s="30">
        <v>162037637</v>
      </c>
      <c r="K20" s="30">
        <v>11050033</v>
      </c>
      <c r="L20" s="30">
        <v>14046234</v>
      </c>
      <c r="M20" s="30">
        <v>21092001</v>
      </c>
      <c r="N20" s="30">
        <v>46188268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208225905</v>
      </c>
      <c r="X20" s="30">
        <v>488962156</v>
      </c>
      <c r="Y20" s="30">
        <v>-280736251</v>
      </c>
      <c r="Z20" s="31">
        <v>-57.41</v>
      </c>
      <c r="AA20" s="32">
        <v>942401058</v>
      </c>
    </row>
    <row r="21" spans="1:27" ht="12.75">
      <c r="A21" s="27" t="s">
        <v>48</v>
      </c>
      <c r="B21" s="33"/>
      <c r="C21" s="6">
        <v>16752713</v>
      </c>
      <c r="D21" s="6">
        <v>0</v>
      </c>
      <c r="E21" s="7">
        <v>41868561</v>
      </c>
      <c r="F21" s="8">
        <v>41868561</v>
      </c>
      <c r="G21" s="8">
        <v>2639514</v>
      </c>
      <c r="H21" s="8">
        <v>1126975</v>
      </c>
      <c r="I21" s="34">
        <v>1257306</v>
      </c>
      <c r="J21" s="8">
        <v>5023795</v>
      </c>
      <c r="K21" s="8">
        <v>1547070</v>
      </c>
      <c r="L21" s="8">
        <v>2747020</v>
      </c>
      <c r="M21" s="8">
        <v>1181366</v>
      </c>
      <c r="N21" s="8">
        <v>5475456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10499251</v>
      </c>
      <c r="X21" s="8">
        <v>10139340</v>
      </c>
      <c r="Y21" s="8">
        <v>359911</v>
      </c>
      <c r="Z21" s="2">
        <v>3.55</v>
      </c>
      <c r="AA21" s="6">
        <v>41868561</v>
      </c>
    </row>
    <row r="22" spans="1:27" ht="24.75" customHeight="1">
      <c r="A22" s="35" t="s">
        <v>49</v>
      </c>
      <c r="B22" s="36"/>
      <c r="C22" s="37">
        <f aca="true" t="shared" si="0" ref="C22:Y22">SUM(C5:C21)</f>
        <v>15095732178</v>
      </c>
      <c r="D22" s="37">
        <f>SUM(D5:D21)</f>
        <v>0</v>
      </c>
      <c r="E22" s="38">
        <f t="shared" si="0"/>
        <v>17671617999</v>
      </c>
      <c r="F22" s="39">
        <f t="shared" si="0"/>
        <v>17687028797</v>
      </c>
      <c r="G22" s="39">
        <f t="shared" si="0"/>
        <v>2568495945</v>
      </c>
      <c r="H22" s="39">
        <f t="shared" si="0"/>
        <v>992034979</v>
      </c>
      <c r="I22" s="39">
        <f t="shared" si="0"/>
        <v>728089869</v>
      </c>
      <c r="J22" s="39">
        <f t="shared" si="0"/>
        <v>4288620793</v>
      </c>
      <c r="K22" s="39">
        <f t="shared" si="0"/>
        <v>596194593</v>
      </c>
      <c r="L22" s="39">
        <f t="shared" si="0"/>
        <v>721091907</v>
      </c>
      <c r="M22" s="39">
        <f t="shared" si="0"/>
        <v>2340936344</v>
      </c>
      <c r="N22" s="39">
        <f t="shared" si="0"/>
        <v>3658222844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7946843637</v>
      </c>
      <c r="X22" s="39">
        <f t="shared" si="0"/>
        <v>9231592728</v>
      </c>
      <c r="Y22" s="39">
        <f t="shared" si="0"/>
        <v>-1284749091</v>
      </c>
      <c r="Z22" s="40">
        <f>+IF(X22&lt;&gt;0,+(Y22/X22)*100,0)</f>
        <v>-13.916873597589237</v>
      </c>
      <c r="AA22" s="37">
        <f>SUM(AA5:AA21)</f>
        <v>17687028797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4901009954</v>
      </c>
      <c r="D25" s="6">
        <v>0</v>
      </c>
      <c r="E25" s="7">
        <v>5875728865</v>
      </c>
      <c r="F25" s="8">
        <v>5876252564</v>
      </c>
      <c r="G25" s="8">
        <v>368823738</v>
      </c>
      <c r="H25" s="8">
        <v>415489017</v>
      </c>
      <c r="I25" s="8">
        <v>363652234</v>
      </c>
      <c r="J25" s="8">
        <v>1147964989</v>
      </c>
      <c r="K25" s="8">
        <v>458485263</v>
      </c>
      <c r="L25" s="8">
        <v>371428371</v>
      </c>
      <c r="M25" s="8">
        <v>395923438</v>
      </c>
      <c r="N25" s="8">
        <v>1225837072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2373802061</v>
      </c>
      <c r="X25" s="8">
        <v>2853452678</v>
      </c>
      <c r="Y25" s="8">
        <v>-479650617</v>
      </c>
      <c r="Z25" s="2">
        <v>-16.81</v>
      </c>
      <c r="AA25" s="6">
        <v>5876252564</v>
      </c>
    </row>
    <row r="26" spans="1:27" ht="12.75">
      <c r="A26" s="29" t="s">
        <v>52</v>
      </c>
      <c r="B26" s="28"/>
      <c r="C26" s="6">
        <v>401144844</v>
      </c>
      <c r="D26" s="6">
        <v>0</v>
      </c>
      <c r="E26" s="7">
        <v>517002825</v>
      </c>
      <c r="F26" s="8">
        <v>517002825</v>
      </c>
      <c r="G26" s="8">
        <v>33181780</v>
      </c>
      <c r="H26" s="8">
        <v>36717003</v>
      </c>
      <c r="I26" s="8">
        <v>36583859</v>
      </c>
      <c r="J26" s="8">
        <v>106482642</v>
      </c>
      <c r="K26" s="8">
        <v>37169782</v>
      </c>
      <c r="L26" s="8">
        <v>30233290</v>
      </c>
      <c r="M26" s="8">
        <v>30190890</v>
      </c>
      <c r="N26" s="8">
        <v>97593962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204076604</v>
      </c>
      <c r="X26" s="8">
        <v>251477420</v>
      </c>
      <c r="Y26" s="8">
        <v>-47400816</v>
      </c>
      <c r="Z26" s="2">
        <v>-18.85</v>
      </c>
      <c r="AA26" s="6">
        <v>517002825</v>
      </c>
    </row>
    <row r="27" spans="1:27" ht="12.75">
      <c r="A27" s="29" t="s">
        <v>53</v>
      </c>
      <c r="B27" s="28"/>
      <c r="C27" s="6">
        <v>1460507296</v>
      </c>
      <c r="D27" s="6">
        <v>0</v>
      </c>
      <c r="E27" s="7">
        <v>848216598</v>
      </c>
      <c r="F27" s="8">
        <v>848216598</v>
      </c>
      <c r="G27" s="8">
        <v>19594059</v>
      </c>
      <c r="H27" s="8">
        <v>19567685</v>
      </c>
      <c r="I27" s="8">
        <v>19677534</v>
      </c>
      <c r="J27" s="8">
        <v>58839278</v>
      </c>
      <c r="K27" s="8">
        <v>22934704</v>
      </c>
      <c r="L27" s="8">
        <v>22860445</v>
      </c>
      <c r="M27" s="8">
        <v>51094222</v>
      </c>
      <c r="N27" s="8">
        <v>96889371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155728649</v>
      </c>
      <c r="X27" s="8">
        <v>319798157</v>
      </c>
      <c r="Y27" s="8">
        <v>-164069508</v>
      </c>
      <c r="Z27" s="2">
        <v>-51.3</v>
      </c>
      <c r="AA27" s="6">
        <v>848216598</v>
      </c>
    </row>
    <row r="28" spans="1:27" ht="12.75">
      <c r="A28" s="29" t="s">
        <v>54</v>
      </c>
      <c r="B28" s="28"/>
      <c r="C28" s="6">
        <v>2665855913</v>
      </c>
      <c r="D28" s="6">
        <v>0</v>
      </c>
      <c r="E28" s="7">
        <v>1548743716</v>
      </c>
      <c r="F28" s="8">
        <v>1548793716</v>
      </c>
      <c r="G28" s="8">
        <v>26422781</v>
      </c>
      <c r="H28" s="8">
        <v>165763703</v>
      </c>
      <c r="I28" s="8">
        <v>147996398</v>
      </c>
      <c r="J28" s="8">
        <v>340182882</v>
      </c>
      <c r="K28" s="8">
        <v>53342956</v>
      </c>
      <c r="L28" s="8">
        <v>36544522</v>
      </c>
      <c r="M28" s="8">
        <v>81167816</v>
      </c>
      <c r="N28" s="8">
        <v>171055294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511238176</v>
      </c>
      <c r="X28" s="8">
        <v>635862078</v>
      </c>
      <c r="Y28" s="8">
        <v>-124623902</v>
      </c>
      <c r="Z28" s="2">
        <v>-19.6</v>
      </c>
      <c r="AA28" s="6">
        <v>1548793716</v>
      </c>
    </row>
    <row r="29" spans="1:27" ht="12.75">
      <c r="A29" s="29" t="s">
        <v>55</v>
      </c>
      <c r="B29" s="28"/>
      <c r="C29" s="6">
        <v>152124957</v>
      </c>
      <c r="D29" s="6">
        <v>0</v>
      </c>
      <c r="E29" s="7">
        <v>200945361</v>
      </c>
      <c r="F29" s="8">
        <v>200299210</v>
      </c>
      <c r="G29" s="8">
        <v>2858709</v>
      </c>
      <c r="H29" s="8">
        <v>2627510</v>
      </c>
      <c r="I29" s="8">
        <v>2293955</v>
      </c>
      <c r="J29" s="8">
        <v>7780174</v>
      </c>
      <c r="K29" s="8">
        <v>3743762</v>
      </c>
      <c r="L29" s="8">
        <v>2813979</v>
      </c>
      <c r="M29" s="8">
        <v>8867470</v>
      </c>
      <c r="N29" s="8">
        <v>15425211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23205385</v>
      </c>
      <c r="X29" s="8">
        <v>69345234</v>
      </c>
      <c r="Y29" s="8">
        <v>-46139849</v>
      </c>
      <c r="Z29" s="2">
        <v>-66.54</v>
      </c>
      <c r="AA29" s="6">
        <v>200299210</v>
      </c>
    </row>
    <row r="30" spans="1:27" ht="12.75">
      <c r="A30" s="29" t="s">
        <v>56</v>
      </c>
      <c r="B30" s="28"/>
      <c r="C30" s="6">
        <v>2602076206</v>
      </c>
      <c r="D30" s="6">
        <v>0</v>
      </c>
      <c r="E30" s="7">
        <v>3071482413</v>
      </c>
      <c r="F30" s="8">
        <v>3071482413</v>
      </c>
      <c r="G30" s="8">
        <v>171815400</v>
      </c>
      <c r="H30" s="8">
        <v>248512847</v>
      </c>
      <c r="I30" s="8">
        <v>189633839</v>
      </c>
      <c r="J30" s="8">
        <v>609962086</v>
      </c>
      <c r="K30" s="8">
        <v>420120120</v>
      </c>
      <c r="L30" s="8">
        <v>180058772</v>
      </c>
      <c r="M30" s="8">
        <v>265442175</v>
      </c>
      <c r="N30" s="8">
        <v>865621067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1475583153</v>
      </c>
      <c r="X30" s="8">
        <v>1491664919</v>
      </c>
      <c r="Y30" s="8">
        <v>-16081766</v>
      </c>
      <c r="Z30" s="2">
        <v>-1.08</v>
      </c>
      <c r="AA30" s="6">
        <v>3071482413</v>
      </c>
    </row>
    <row r="31" spans="1:27" ht="12.75">
      <c r="A31" s="29" t="s">
        <v>57</v>
      </c>
      <c r="B31" s="28"/>
      <c r="C31" s="6">
        <v>474926467</v>
      </c>
      <c r="D31" s="6">
        <v>0</v>
      </c>
      <c r="E31" s="7">
        <v>492210108</v>
      </c>
      <c r="F31" s="8">
        <v>484757627</v>
      </c>
      <c r="G31" s="8">
        <v>17012034</v>
      </c>
      <c r="H31" s="8">
        <v>29512741</v>
      </c>
      <c r="I31" s="8">
        <v>14028420</v>
      </c>
      <c r="J31" s="8">
        <v>60553195</v>
      </c>
      <c r="K31" s="8">
        <v>27277909</v>
      </c>
      <c r="L31" s="8">
        <v>30009998</v>
      </c>
      <c r="M31" s="8">
        <v>37835395</v>
      </c>
      <c r="N31" s="8">
        <v>95123302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155676497</v>
      </c>
      <c r="X31" s="8">
        <v>231117099</v>
      </c>
      <c r="Y31" s="8">
        <v>-75440602</v>
      </c>
      <c r="Z31" s="2">
        <v>-32.64</v>
      </c>
      <c r="AA31" s="6">
        <v>484757627</v>
      </c>
    </row>
    <row r="32" spans="1:27" ht="12.75">
      <c r="A32" s="29" t="s">
        <v>58</v>
      </c>
      <c r="B32" s="28"/>
      <c r="C32" s="6">
        <v>2189761864</v>
      </c>
      <c r="D32" s="6">
        <v>0</v>
      </c>
      <c r="E32" s="7">
        <v>2212836568</v>
      </c>
      <c r="F32" s="8">
        <v>2198837068</v>
      </c>
      <c r="G32" s="8">
        <v>68087211</v>
      </c>
      <c r="H32" s="8">
        <v>176607111</v>
      </c>
      <c r="I32" s="8">
        <v>193487658</v>
      </c>
      <c r="J32" s="8">
        <v>438181980</v>
      </c>
      <c r="K32" s="8">
        <v>217869988</v>
      </c>
      <c r="L32" s="8">
        <v>170483842</v>
      </c>
      <c r="M32" s="8">
        <v>241670251</v>
      </c>
      <c r="N32" s="8">
        <v>630024081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1068206061</v>
      </c>
      <c r="X32" s="8">
        <v>1086751991</v>
      </c>
      <c r="Y32" s="8">
        <v>-18545930</v>
      </c>
      <c r="Z32" s="2">
        <v>-1.71</v>
      </c>
      <c r="AA32" s="6">
        <v>2198837068</v>
      </c>
    </row>
    <row r="33" spans="1:27" ht="12.75">
      <c r="A33" s="29" t="s">
        <v>59</v>
      </c>
      <c r="B33" s="28"/>
      <c r="C33" s="6">
        <v>1421728432</v>
      </c>
      <c r="D33" s="6">
        <v>0</v>
      </c>
      <c r="E33" s="7">
        <v>68701117</v>
      </c>
      <c r="F33" s="8">
        <v>68701117</v>
      </c>
      <c r="G33" s="8">
        <v>705151</v>
      </c>
      <c r="H33" s="8">
        <v>3540540</v>
      </c>
      <c r="I33" s="8">
        <v>5598952</v>
      </c>
      <c r="J33" s="8">
        <v>9844643</v>
      </c>
      <c r="K33" s="8">
        <v>5868691</v>
      </c>
      <c r="L33" s="8">
        <v>5711120</v>
      </c>
      <c r="M33" s="8">
        <v>6673972</v>
      </c>
      <c r="N33" s="8">
        <v>18253783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28098426</v>
      </c>
      <c r="X33" s="8">
        <v>30591009</v>
      </c>
      <c r="Y33" s="8">
        <v>-2492583</v>
      </c>
      <c r="Z33" s="2">
        <v>-8.15</v>
      </c>
      <c r="AA33" s="6">
        <v>68701117</v>
      </c>
    </row>
    <row r="34" spans="1:27" ht="12.75">
      <c r="A34" s="29" t="s">
        <v>60</v>
      </c>
      <c r="B34" s="28"/>
      <c r="C34" s="6">
        <v>2543837995</v>
      </c>
      <c r="D34" s="6">
        <v>0</v>
      </c>
      <c r="E34" s="7">
        <v>2459005117</v>
      </c>
      <c r="F34" s="8">
        <v>2429299606</v>
      </c>
      <c r="G34" s="8">
        <v>120999152</v>
      </c>
      <c r="H34" s="8">
        <v>168931363</v>
      </c>
      <c r="I34" s="8">
        <v>185480680</v>
      </c>
      <c r="J34" s="8">
        <v>475411195</v>
      </c>
      <c r="K34" s="8">
        <v>178186358</v>
      </c>
      <c r="L34" s="8">
        <v>156475062</v>
      </c>
      <c r="M34" s="8">
        <v>147069008</v>
      </c>
      <c r="N34" s="8">
        <v>481730428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957141623</v>
      </c>
      <c r="X34" s="8">
        <v>1180738389</v>
      </c>
      <c r="Y34" s="8">
        <v>-223596766</v>
      </c>
      <c r="Z34" s="2">
        <v>-18.94</v>
      </c>
      <c r="AA34" s="6">
        <v>2429299606</v>
      </c>
    </row>
    <row r="35" spans="1:27" ht="12.75">
      <c r="A35" s="27" t="s">
        <v>61</v>
      </c>
      <c r="B35" s="33"/>
      <c r="C35" s="6">
        <v>117946420</v>
      </c>
      <c r="D35" s="6">
        <v>0</v>
      </c>
      <c r="E35" s="7">
        <v>2473907</v>
      </c>
      <c r="F35" s="8">
        <v>2473907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1175106</v>
      </c>
      <c r="Y35" s="8">
        <v>-1175106</v>
      </c>
      <c r="Z35" s="2">
        <v>-100</v>
      </c>
      <c r="AA35" s="6">
        <v>2473907</v>
      </c>
    </row>
    <row r="36" spans="1:27" ht="12.75">
      <c r="A36" s="44" t="s">
        <v>62</v>
      </c>
      <c r="B36" s="36"/>
      <c r="C36" s="37">
        <f aca="true" t="shared" si="1" ref="C36:Y36">SUM(C25:C35)</f>
        <v>18930920348</v>
      </c>
      <c r="D36" s="37">
        <f>SUM(D25:D35)</f>
        <v>0</v>
      </c>
      <c r="E36" s="38">
        <f t="shared" si="1"/>
        <v>17297346595</v>
      </c>
      <c r="F36" s="39">
        <f t="shared" si="1"/>
        <v>17246116651</v>
      </c>
      <c r="G36" s="39">
        <f t="shared" si="1"/>
        <v>829500015</v>
      </c>
      <c r="H36" s="39">
        <f t="shared" si="1"/>
        <v>1267269520</v>
      </c>
      <c r="I36" s="39">
        <f t="shared" si="1"/>
        <v>1158433529</v>
      </c>
      <c r="J36" s="39">
        <f t="shared" si="1"/>
        <v>3255203064</v>
      </c>
      <c r="K36" s="39">
        <f t="shared" si="1"/>
        <v>1424999533</v>
      </c>
      <c r="L36" s="39">
        <f t="shared" si="1"/>
        <v>1006619401</v>
      </c>
      <c r="M36" s="39">
        <f t="shared" si="1"/>
        <v>1265934637</v>
      </c>
      <c r="N36" s="39">
        <f t="shared" si="1"/>
        <v>3697553571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6952756635</v>
      </c>
      <c r="X36" s="39">
        <f t="shared" si="1"/>
        <v>8151974080</v>
      </c>
      <c r="Y36" s="39">
        <f t="shared" si="1"/>
        <v>-1199217445</v>
      </c>
      <c r="Z36" s="40">
        <f>+IF(X36&lt;&gt;0,+(Y36/X36)*100,0)</f>
        <v>-14.710761261399888</v>
      </c>
      <c r="AA36" s="37">
        <f>SUM(AA25:AA35)</f>
        <v>17246116651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-3835188170</v>
      </c>
      <c r="D38" s="50">
        <f>+D22-D36</f>
        <v>0</v>
      </c>
      <c r="E38" s="51">
        <f t="shared" si="2"/>
        <v>374271404</v>
      </c>
      <c r="F38" s="52">
        <f t="shared" si="2"/>
        <v>440912146</v>
      </c>
      <c r="G38" s="52">
        <f t="shared" si="2"/>
        <v>1738995930</v>
      </c>
      <c r="H38" s="52">
        <f t="shared" si="2"/>
        <v>-275234541</v>
      </c>
      <c r="I38" s="52">
        <f t="shared" si="2"/>
        <v>-430343660</v>
      </c>
      <c r="J38" s="52">
        <f t="shared" si="2"/>
        <v>1033417729</v>
      </c>
      <c r="K38" s="52">
        <f t="shared" si="2"/>
        <v>-828804940</v>
      </c>
      <c r="L38" s="52">
        <f t="shared" si="2"/>
        <v>-285527494</v>
      </c>
      <c r="M38" s="52">
        <f t="shared" si="2"/>
        <v>1075001707</v>
      </c>
      <c r="N38" s="52">
        <f t="shared" si="2"/>
        <v>-39330727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994087002</v>
      </c>
      <c r="X38" s="52">
        <f>IF(F22=F36,0,X22-X36)</f>
        <v>1079618648</v>
      </c>
      <c r="Y38" s="52">
        <f t="shared" si="2"/>
        <v>-85531646</v>
      </c>
      <c r="Z38" s="53">
        <f>+IF(X38&lt;&gt;0,+(Y38/X38)*100,0)</f>
        <v>-7.922394278613831</v>
      </c>
      <c r="AA38" s="50">
        <f>+AA22-AA36</f>
        <v>440912146</v>
      </c>
    </row>
    <row r="39" spans="1:27" ht="12.75">
      <c r="A39" s="27" t="s">
        <v>64</v>
      </c>
      <c r="B39" s="33"/>
      <c r="C39" s="6">
        <v>3361839235</v>
      </c>
      <c r="D39" s="6">
        <v>0</v>
      </c>
      <c r="E39" s="7">
        <v>4417735666</v>
      </c>
      <c r="F39" s="8">
        <v>4402735666</v>
      </c>
      <c r="G39" s="8">
        <v>304974650</v>
      </c>
      <c r="H39" s="8">
        <v>235148950</v>
      </c>
      <c r="I39" s="8">
        <v>495468384</v>
      </c>
      <c r="J39" s="8">
        <v>1035591984</v>
      </c>
      <c r="K39" s="8">
        <v>267136260</v>
      </c>
      <c r="L39" s="8">
        <v>259333847</v>
      </c>
      <c r="M39" s="8">
        <v>479644701</v>
      </c>
      <c r="N39" s="8">
        <v>1006114808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2041706792</v>
      </c>
      <c r="X39" s="8">
        <v>2701295885</v>
      </c>
      <c r="Y39" s="8">
        <v>-659589093</v>
      </c>
      <c r="Z39" s="2">
        <v>-24.42</v>
      </c>
      <c r="AA39" s="6">
        <v>4402735666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7851000</v>
      </c>
      <c r="Y40" s="30">
        <v>-7851000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1516000</v>
      </c>
      <c r="D41" s="54">
        <v>0</v>
      </c>
      <c r="E41" s="7">
        <v>28334977</v>
      </c>
      <c r="F41" s="8">
        <v>28334977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9467486</v>
      </c>
      <c r="Y41" s="55">
        <v>-9467486</v>
      </c>
      <c r="Z41" s="56">
        <v>-100</v>
      </c>
      <c r="AA41" s="57">
        <v>28334977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-471832935</v>
      </c>
      <c r="D42" s="59">
        <f>SUM(D38:D41)</f>
        <v>0</v>
      </c>
      <c r="E42" s="60">
        <f t="shared" si="3"/>
        <v>4820342047</v>
      </c>
      <c r="F42" s="61">
        <f t="shared" si="3"/>
        <v>4871982789</v>
      </c>
      <c r="G42" s="61">
        <f t="shared" si="3"/>
        <v>2043970580</v>
      </c>
      <c r="H42" s="61">
        <f t="shared" si="3"/>
        <v>-40085591</v>
      </c>
      <c r="I42" s="61">
        <f t="shared" si="3"/>
        <v>65124724</v>
      </c>
      <c r="J42" s="61">
        <f t="shared" si="3"/>
        <v>2069009713</v>
      </c>
      <c r="K42" s="61">
        <f t="shared" si="3"/>
        <v>-561668680</v>
      </c>
      <c r="L42" s="61">
        <f t="shared" si="3"/>
        <v>-26193647</v>
      </c>
      <c r="M42" s="61">
        <f t="shared" si="3"/>
        <v>1554646408</v>
      </c>
      <c r="N42" s="61">
        <f t="shared" si="3"/>
        <v>966784081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3035793794</v>
      </c>
      <c r="X42" s="61">
        <f t="shared" si="3"/>
        <v>3798233019</v>
      </c>
      <c r="Y42" s="61">
        <f t="shared" si="3"/>
        <v>-762439225</v>
      </c>
      <c r="Z42" s="62">
        <f>+IF(X42&lt;&gt;0,+(Y42/X42)*100,0)</f>
        <v>-20.073524219973613</v>
      </c>
      <c r="AA42" s="59">
        <f>SUM(AA38:AA41)</f>
        <v>4871982789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-471832935</v>
      </c>
      <c r="D44" s="67">
        <f>+D42-D43</f>
        <v>0</v>
      </c>
      <c r="E44" s="68">
        <f t="shared" si="4"/>
        <v>4820342047</v>
      </c>
      <c r="F44" s="69">
        <f t="shared" si="4"/>
        <v>4871982789</v>
      </c>
      <c r="G44" s="69">
        <f t="shared" si="4"/>
        <v>2043970580</v>
      </c>
      <c r="H44" s="69">
        <f t="shared" si="4"/>
        <v>-40085591</v>
      </c>
      <c r="I44" s="69">
        <f t="shared" si="4"/>
        <v>65124724</v>
      </c>
      <c r="J44" s="69">
        <f t="shared" si="4"/>
        <v>2069009713</v>
      </c>
      <c r="K44" s="69">
        <f t="shared" si="4"/>
        <v>-561668680</v>
      </c>
      <c r="L44" s="69">
        <f t="shared" si="4"/>
        <v>-26193647</v>
      </c>
      <c r="M44" s="69">
        <f t="shared" si="4"/>
        <v>1554646408</v>
      </c>
      <c r="N44" s="69">
        <f t="shared" si="4"/>
        <v>966784081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3035793794</v>
      </c>
      <c r="X44" s="69">
        <f t="shared" si="4"/>
        <v>3798233019</v>
      </c>
      <c r="Y44" s="69">
        <f t="shared" si="4"/>
        <v>-762439225</v>
      </c>
      <c r="Z44" s="70">
        <f>+IF(X44&lt;&gt;0,+(Y44/X44)*100,0)</f>
        <v>-20.073524219973613</v>
      </c>
      <c r="AA44" s="67">
        <f>+AA42-AA43</f>
        <v>4871982789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-471832935</v>
      </c>
      <c r="D46" s="59">
        <f>SUM(D44:D45)</f>
        <v>0</v>
      </c>
      <c r="E46" s="60">
        <f t="shared" si="5"/>
        <v>4820342047</v>
      </c>
      <c r="F46" s="61">
        <f t="shared" si="5"/>
        <v>4871982789</v>
      </c>
      <c r="G46" s="61">
        <f t="shared" si="5"/>
        <v>2043970580</v>
      </c>
      <c r="H46" s="61">
        <f t="shared" si="5"/>
        <v>-40085591</v>
      </c>
      <c r="I46" s="61">
        <f t="shared" si="5"/>
        <v>65124724</v>
      </c>
      <c r="J46" s="61">
        <f t="shared" si="5"/>
        <v>2069009713</v>
      </c>
      <c r="K46" s="61">
        <f t="shared" si="5"/>
        <v>-561668680</v>
      </c>
      <c r="L46" s="61">
        <f t="shared" si="5"/>
        <v>-26193647</v>
      </c>
      <c r="M46" s="61">
        <f t="shared" si="5"/>
        <v>1554646408</v>
      </c>
      <c r="N46" s="61">
        <f t="shared" si="5"/>
        <v>966784081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3035793794</v>
      </c>
      <c r="X46" s="61">
        <f t="shared" si="5"/>
        <v>3798233019</v>
      </c>
      <c r="Y46" s="61">
        <f t="shared" si="5"/>
        <v>-762439225</v>
      </c>
      <c r="Z46" s="62">
        <f>+IF(X46&lt;&gt;0,+(Y46/X46)*100,0)</f>
        <v>-20.073524219973613</v>
      </c>
      <c r="AA46" s="59">
        <f>SUM(AA44:AA45)</f>
        <v>4871982789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-471832935</v>
      </c>
      <c r="D48" s="75">
        <f>SUM(D46:D47)</f>
        <v>0</v>
      </c>
      <c r="E48" s="76">
        <f t="shared" si="6"/>
        <v>4820342047</v>
      </c>
      <c r="F48" s="77">
        <f t="shared" si="6"/>
        <v>4871982789</v>
      </c>
      <c r="G48" s="77">
        <f t="shared" si="6"/>
        <v>2043970580</v>
      </c>
      <c r="H48" s="78">
        <f t="shared" si="6"/>
        <v>-40085591</v>
      </c>
      <c r="I48" s="78">
        <f t="shared" si="6"/>
        <v>65124724</v>
      </c>
      <c r="J48" s="78">
        <f t="shared" si="6"/>
        <v>2069009713</v>
      </c>
      <c r="K48" s="78">
        <f t="shared" si="6"/>
        <v>-561668680</v>
      </c>
      <c r="L48" s="78">
        <f t="shared" si="6"/>
        <v>-26193647</v>
      </c>
      <c r="M48" s="77">
        <f t="shared" si="6"/>
        <v>1554646408</v>
      </c>
      <c r="N48" s="77">
        <f t="shared" si="6"/>
        <v>966784081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3035793794</v>
      </c>
      <c r="X48" s="78">
        <f t="shared" si="6"/>
        <v>3798233019</v>
      </c>
      <c r="Y48" s="78">
        <f t="shared" si="6"/>
        <v>-762439225</v>
      </c>
      <c r="Z48" s="79">
        <f>+IF(X48&lt;&gt;0,+(Y48/X48)*100,0)</f>
        <v>-20.073524219973613</v>
      </c>
      <c r="AA48" s="80">
        <f>SUM(AA46:AA47)</f>
        <v>4871982789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107493138</v>
      </c>
      <c r="D5" s="6">
        <v>0</v>
      </c>
      <c r="E5" s="7">
        <v>93800000</v>
      </c>
      <c r="F5" s="8">
        <v>93800000</v>
      </c>
      <c r="G5" s="8">
        <v>9903806</v>
      </c>
      <c r="H5" s="8">
        <v>9880766</v>
      </c>
      <c r="I5" s="8">
        <v>9753606</v>
      </c>
      <c r="J5" s="8">
        <v>29538178</v>
      </c>
      <c r="K5" s="8">
        <v>9848265</v>
      </c>
      <c r="L5" s="8">
        <v>9933035</v>
      </c>
      <c r="M5" s="8">
        <v>9992114</v>
      </c>
      <c r="N5" s="8">
        <v>29773414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59311592</v>
      </c>
      <c r="X5" s="8">
        <v>46197085</v>
      </c>
      <c r="Y5" s="8">
        <v>13114507</v>
      </c>
      <c r="Z5" s="2">
        <v>28.39</v>
      </c>
      <c r="AA5" s="6">
        <v>93800000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452023274</v>
      </c>
      <c r="D7" s="6">
        <v>0</v>
      </c>
      <c r="E7" s="7">
        <v>501351000</v>
      </c>
      <c r="F7" s="8">
        <v>501351000</v>
      </c>
      <c r="G7" s="8">
        <v>46836816</v>
      </c>
      <c r="H7" s="8">
        <v>50003858</v>
      </c>
      <c r="I7" s="8">
        <v>46837071</v>
      </c>
      <c r="J7" s="8">
        <v>143677745</v>
      </c>
      <c r="K7" s="8">
        <v>39311646</v>
      </c>
      <c r="L7" s="8">
        <v>46892388</v>
      </c>
      <c r="M7" s="8">
        <v>39279986</v>
      </c>
      <c r="N7" s="8">
        <v>125484020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269161765</v>
      </c>
      <c r="X7" s="8">
        <v>258814103</v>
      </c>
      <c r="Y7" s="8">
        <v>10347662</v>
      </c>
      <c r="Z7" s="2">
        <v>4</v>
      </c>
      <c r="AA7" s="6">
        <v>501351000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30990314</v>
      </c>
      <c r="D10" s="6">
        <v>0</v>
      </c>
      <c r="E10" s="7">
        <v>30432000</v>
      </c>
      <c r="F10" s="30">
        <v>30432000</v>
      </c>
      <c r="G10" s="30">
        <v>2911693</v>
      </c>
      <c r="H10" s="30">
        <v>2932468</v>
      </c>
      <c r="I10" s="30">
        <v>2769729</v>
      </c>
      <c r="J10" s="30">
        <v>8613890</v>
      </c>
      <c r="K10" s="30">
        <v>2677218</v>
      </c>
      <c r="L10" s="30">
        <v>2867455</v>
      </c>
      <c r="M10" s="30">
        <v>2679540</v>
      </c>
      <c r="N10" s="30">
        <v>8224213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16838103</v>
      </c>
      <c r="X10" s="30">
        <v>14579706</v>
      </c>
      <c r="Y10" s="30">
        <v>2258397</v>
      </c>
      <c r="Z10" s="31">
        <v>15.49</v>
      </c>
      <c r="AA10" s="32">
        <v>30432000</v>
      </c>
    </row>
    <row r="11" spans="1:27" ht="12.75">
      <c r="A11" s="29" t="s">
        <v>38</v>
      </c>
      <c r="B11" s="33"/>
      <c r="C11" s="6">
        <v>2046817</v>
      </c>
      <c r="D11" s="6">
        <v>0</v>
      </c>
      <c r="E11" s="7">
        <v>3150000</v>
      </c>
      <c r="F11" s="8">
        <v>3150000</v>
      </c>
      <c r="G11" s="8">
        <v>260577</v>
      </c>
      <c r="H11" s="8">
        <v>265171</v>
      </c>
      <c r="I11" s="8">
        <v>294442</v>
      </c>
      <c r="J11" s="8">
        <v>820190</v>
      </c>
      <c r="K11" s="8">
        <v>258715</v>
      </c>
      <c r="L11" s="8">
        <v>246999</v>
      </c>
      <c r="M11" s="8">
        <v>252834</v>
      </c>
      <c r="N11" s="8">
        <v>758548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1578738</v>
      </c>
      <c r="X11" s="8">
        <v>1108546</v>
      </c>
      <c r="Y11" s="8">
        <v>470192</v>
      </c>
      <c r="Z11" s="2">
        <v>42.42</v>
      </c>
      <c r="AA11" s="6">
        <v>3150000</v>
      </c>
    </row>
    <row r="12" spans="1:27" ht="12.75">
      <c r="A12" s="29" t="s">
        <v>39</v>
      </c>
      <c r="B12" s="33"/>
      <c r="C12" s="6">
        <v>1781896</v>
      </c>
      <c r="D12" s="6">
        <v>0</v>
      </c>
      <c r="E12" s="7">
        <v>1772100</v>
      </c>
      <c r="F12" s="8">
        <v>1772100</v>
      </c>
      <c r="G12" s="8">
        <v>154781</v>
      </c>
      <c r="H12" s="8">
        <v>165489</v>
      </c>
      <c r="I12" s="8">
        <v>150914</v>
      </c>
      <c r="J12" s="8">
        <v>471184</v>
      </c>
      <c r="K12" s="8">
        <v>406255</v>
      </c>
      <c r="L12" s="8">
        <v>149276</v>
      </c>
      <c r="M12" s="8">
        <v>194718</v>
      </c>
      <c r="N12" s="8">
        <v>750249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1221433</v>
      </c>
      <c r="X12" s="8">
        <v>851652</v>
      </c>
      <c r="Y12" s="8">
        <v>369781</v>
      </c>
      <c r="Z12" s="2">
        <v>43.42</v>
      </c>
      <c r="AA12" s="6">
        <v>1772100</v>
      </c>
    </row>
    <row r="13" spans="1:27" ht="12.75">
      <c r="A13" s="27" t="s">
        <v>40</v>
      </c>
      <c r="B13" s="33"/>
      <c r="C13" s="6">
        <v>4427275</v>
      </c>
      <c r="D13" s="6">
        <v>0</v>
      </c>
      <c r="E13" s="7">
        <v>3801000</v>
      </c>
      <c r="F13" s="8">
        <v>3801000</v>
      </c>
      <c r="G13" s="8">
        <v>35249</v>
      </c>
      <c r="H13" s="8">
        <v>505926</v>
      </c>
      <c r="I13" s="8">
        <v>468808</v>
      </c>
      <c r="J13" s="8">
        <v>1009983</v>
      </c>
      <c r="K13" s="8">
        <v>571350</v>
      </c>
      <c r="L13" s="8">
        <v>473756</v>
      </c>
      <c r="M13" s="8">
        <v>576321</v>
      </c>
      <c r="N13" s="8">
        <v>1621427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2631410</v>
      </c>
      <c r="X13" s="8">
        <v>1756163</v>
      </c>
      <c r="Y13" s="8">
        <v>875247</v>
      </c>
      <c r="Z13" s="2">
        <v>49.84</v>
      </c>
      <c r="AA13" s="6">
        <v>3801000</v>
      </c>
    </row>
    <row r="14" spans="1:27" ht="12.75">
      <c r="A14" s="27" t="s">
        <v>41</v>
      </c>
      <c r="B14" s="33"/>
      <c r="C14" s="6">
        <v>18445969</v>
      </c>
      <c r="D14" s="6">
        <v>0</v>
      </c>
      <c r="E14" s="7">
        <v>17000000</v>
      </c>
      <c r="F14" s="8">
        <v>17000000</v>
      </c>
      <c r="G14" s="8">
        <v>1710695</v>
      </c>
      <c r="H14" s="8">
        <v>2154476</v>
      </c>
      <c r="I14" s="8">
        <v>1644616</v>
      </c>
      <c r="J14" s="8">
        <v>5509787</v>
      </c>
      <c r="K14" s="8">
        <v>1861433</v>
      </c>
      <c r="L14" s="8">
        <v>1981059</v>
      </c>
      <c r="M14" s="8">
        <v>2226621</v>
      </c>
      <c r="N14" s="8">
        <v>6069113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11578900</v>
      </c>
      <c r="X14" s="8">
        <v>8455777</v>
      </c>
      <c r="Y14" s="8">
        <v>3123123</v>
      </c>
      <c r="Z14" s="2">
        <v>36.93</v>
      </c>
      <c r="AA14" s="6">
        <v>17000000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37986646</v>
      </c>
      <c r="D16" s="6">
        <v>0</v>
      </c>
      <c r="E16" s="7">
        <v>4501136</v>
      </c>
      <c r="F16" s="8">
        <v>4501136</v>
      </c>
      <c r="G16" s="8">
        <v>43609</v>
      </c>
      <c r="H16" s="8">
        <v>287862</v>
      </c>
      <c r="I16" s="8">
        <v>63825</v>
      </c>
      <c r="J16" s="8">
        <v>395296</v>
      </c>
      <c r="K16" s="8">
        <v>551230</v>
      </c>
      <c r="L16" s="8">
        <v>47454</v>
      </c>
      <c r="M16" s="8">
        <v>448336</v>
      </c>
      <c r="N16" s="8">
        <v>1047020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1442316</v>
      </c>
      <c r="X16" s="8">
        <v>2623974</v>
      </c>
      <c r="Y16" s="8">
        <v>-1181658</v>
      </c>
      <c r="Z16" s="2">
        <v>-45.03</v>
      </c>
      <c r="AA16" s="6">
        <v>4501136</v>
      </c>
    </row>
    <row r="17" spans="1:27" ht="12.75">
      <c r="A17" s="27" t="s">
        <v>44</v>
      </c>
      <c r="B17" s="33"/>
      <c r="C17" s="6">
        <v>1005867</v>
      </c>
      <c r="D17" s="6">
        <v>0</v>
      </c>
      <c r="E17" s="7">
        <v>771000</v>
      </c>
      <c r="F17" s="8">
        <v>771000</v>
      </c>
      <c r="G17" s="8">
        <v>91349</v>
      </c>
      <c r="H17" s="8">
        <v>61575</v>
      </c>
      <c r="I17" s="8">
        <v>91559</v>
      </c>
      <c r="J17" s="8">
        <v>244483</v>
      </c>
      <c r="K17" s="8">
        <v>134780</v>
      </c>
      <c r="L17" s="8">
        <v>136286</v>
      </c>
      <c r="M17" s="8">
        <v>33545</v>
      </c>
      <c r="N17" s="8">
        <v>304611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549094</v>
      </c>
      <c r="X17" s="8">
        <v>367889</v>
      </c>
      <c r="Y17" s="8">
        <v>181205</v>
      </c>
      <c r="Z17" s="2">
        <v>49.26</v>
      </c>
      <c r="AA17" s="6">
        <v>771000</v>
      </c>
    </row>
    <row r="18" spans="1:27" ht="12.75">
      <c r="A18" s="29" t="s">
        <v>45</v>
      </c>
      <c r="B18" s="28"/>
      <c r="C18" s="6">
        <v>7988115</v>
      </c>
      <c r="D18" s="6">
        <v>0</v>
      </c>
      <c r="E18" s="7">
        <v>51164291</v>
      </c>
      <c r="F18" s="8">
        <v>51164291</v>
      </c>
      <c r="G18" s="8">
        <v>4771562</v>
      </c>
      <c r="H18" s="8">
        <v>5272236</v>
      </c>
      <c r="I18" s="8">
        <v>5223229</v>
      </c>
      <c r="J18" s="8">
        <v>15267027</v>
      </c>
      <c r="K18" s="8">
        <v>4936438</v>
      </c>
      <c r="L18" s="8">
        <v>4477735</v>
      </c>
      <c r="M18" s="8">
        <v>3611575</v>
      </c>
      <c r="N18" s="8">
        <v>13025748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28292775</v>
      </c>
      <c r="X18" s="8">
        <v>22679044</v>
      </c>
      <c r="Y18" s="8">
        <v>5613731</v>
      </c>
      <c r="Z18" s="2">
        <v>24.75</v>
      </c>
      <c r="AA18" s="6">
        <v>51164291</v>
      </c>
    </row>
    <row r="19" spans="1:27" ht="12.75">
      <c r="A19" s="27" t="s">
        <v>46</v>
      </c>
      <c r="B19" s="33"/>
      <c r="C19" s="6">
        <v>406717685</v>
      </c>
      <c r="D19" s="6">
        <v>0</v>
      </c>
      <c r="E19" s="7">
        <v>366610750</v>
      </c>
      <c r="F19" s="8">
        <v>366610750</v>
      </c>
      <c r="G19" s="8">
        <v>143977000</v>
      </c>
      <c r="H19" s="8">
        <v>0</v>
      </c>
      <c r="I19" s="8">
        <v>0</v>
      </c>
      <c r="J19" s="8">
        <v>143977000</v>
      </c>
      <c r="K19" s="8">
        <v>10000000</v>
      </c>
      <c r="L19" s="8">
        <v>2529313</v>
      </c>
      <c r="M19" s="8">
        <v>111434000</v>
      </c>
      <c r="N19" s="8">
        <v>123963313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267940313</v>
      </c>
      <c r="X19" s="8">
        <v>250103867</v>
      </c>
      <c r="Y19" s="8">
        <v>17836446</v>
      </c>
      <c r="Z19" s="2">
        <v>7.13</v>
      </c>
      <c r="AA19" s="6">
        <v>366610750</v>
      </c>
    </row>
    <row r="20" spans="1:27" ht="12.75">
      <c r="A20" s="27" t="s">
        <v>47</v>
      </c>
      <c r="B20" s="33"/>
      <c r="C20" s="6">
        <v>44546108</v>
      </c>
      <c r="D20" s="6">
        <v>0</v>
      </c>
      <c r="E20" s="7">
        <v>12235046</v>
      </c>
      <c r="F20" s="30">
        <v>12235046</v>
      </c>
      <c r="G20" s="30">
        <v>203959</v>
      </c>
      <c r="H20" s="30">
        <v>112931</v>
      </c>
      <c r="I20" s="30">
        <v>39497</v>
      </c>
      <c r="J20" s="30">
        <v>356387</v>
      </c>
      <c r="K20" s="30">
        <v>116218</v>
      </c>
      <c r="L20" s="30">
        <v>816561</v>
      </c>
      <c r="M20" s="30">
        <v>85072</v>
      </c>
      <c r="N20" s="30">
        <v>1017851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1374238</v>
      </c>
      <c r="X20" s="30">
        <v>2759213</v>
      </c>
      <c r="Y20" s="30">
        <v>-1384975</v>
      </c>
      <c r="Z20" s="31">
        <v>-50.19</v>
      </c>
      <c r="AA20" s="32">
        <v>12235046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2500000</v>
      </c>
      <c r="F21" s="8">
        <v>2500000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1115453104</v>
      </c>
      <c r="D22" s="37">
        <f>SUM(D5:D21)</f>
        <v>0</v>
      </c>
      <c r="E22" s="38">
        <f t="shared" si="0"/>
        <v>1089088323</v>
      </c>
      <c r="F22" s="39">
        <f t="shared" si="0"/>
        <v>1089088323</v>
      </c>
      <c r="G22" s="39">
        <f t="shared" si="0"/>
        <v>210901096</v>
      </c>
      <c r="H22" s="39">
        <f t="shared" si="0"/>
        <v>71642758</v>
      </c>
      <c r="I22" s="39">
        <f t="shared" si="0"/>
        <v>67337296</v>
      </c>
      <c r="J22" s="39">
        <f t="shared" si="0"/>
        <v>349881150</v>
      </c>
      <c r="K22" s="39">
        <f t="shared" si="0"/>
        <v>70673548</v>
      </c>
      <c r="L22" s="39">
        <f t="shared" si="0"/>
        <v>70551317</v>
      </c>
      <c r="M22" s="39">
        <f t="shared" si="0"/>
        <v>170814662</v>
      </c>
      <c r="N22" s="39">
        <f t="shared" si="0"/>
        <v>312039527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661920677</v>
      </c>
      <c r="X22" s="39">
        <f t="shared" si="0"/>
        <v>610297019</v>
      </c>
      <c r="Y22" s="39">
        <f t="shared" si="0"/>
        <v>51623658</v>
      </c>
      <c r="Z22" s="40">
        <f>+IF(X22&lt;&gt;0,+(Y22/X22)*100,0)</f>
        <v>8.458776037377302</v>
      </c>
      <c r="AA22" s="37">
        <f>SUM(AA5:AA21)</f>
        <v>1089088323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285057091</v>
      </c>
      <c r="D25" s="6">
        <v>0</v>
      </c>
      <c r="E25" s="7">
        <v>347650836</v>
      </c>
      <c r="F25" s="8">
        <v>347650836</v>
      </c>
      <c r="G25" s="8">
        <v>24520035</v>
      </c>
      <c r="H25" s="8">
        <v>23528506</v>
      </c>
      <c r="I25" s="8">
        <v>27347771</v>
      </c>
      <c r="J25" s="8">
        <v>75396312</v>
      </c>
      <c r="K25" s="8">
        <v>24999324</v>
      </c>
      <c r="L25" s="8">
        <v>24340596</v>
      </c>
      <c r="M25" s="8">
        <v>24273140</v>
      </c>
      <c r="N25" s="8">
        <v>73613060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149009372</v>
      </c>
      <c r="X25" s="8">
        <v>166503268</v>
      </c>
      <c r="Y25" s="8">
        <v>-17493896</v>
      </c>
      <c r="Z25" s="2">
        <v>-10.51</v>
      </c>
      <c r="AA25" s="6">
        <v>347650836</v>
      </c>
    </row>
    <row r="26" spans="1:27" ht="12.75">
      <c r="A26" s="29" t="s">
        <v>52</v>
      </c>
      <c r="B26" s="28"/>
      <c r="C26" s="6">
        <v>25387967</v>
      </c>
      <c r="D26" s="6">
        <v>0</v>
      </c>
      <c r="E26" s="7">
        <v>27425152</v>
      </c>
      <c r="F26" s="8">
        <v>27425152</v>
      </c>
      <c r="G26" s="8">
        <v>2111379</v>
      </c>
      <c r="H26" s="8">
        <v>2110518</v>
      </c>
      <c r="I26" s="8">
        <v>2109694</v>
      </c>
      <c r="J26" s="8">
        <v>6331591</v>
      </c>
      <c r="K26" s="8">
        <v>2108917</v>
      </c>
      <c r="L26" s="8">
        <v>2109260</v>
      </c>
      <c r="M26" s="8">
        <v>2112675</v>
      </c>
      <c r="N26" s="8">
        <v>6330852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12662443</v>
      </c>
      <c r="X26" s="8">
        <v>13520598</v>
      </c>
      <c r="Y26" s="8">
        <v>-858155</v>
      </c>
      <c r="Z26" s="2">
        <v>-6.35</v>
      </c>
      <c r="AA26" s="6">
        <v>27425152</v>
      </c>
    </row>
    <row r="27" spans="1:27" ht="12.75">
      <c r="A27" s="29" t="s">
        <v>53</v>
      </c>
      <c r="B27" s="28"/>
      <c r="C27" s="6">
        <v>116939752</v>
      </c>
      <c r="D27" s="6">
        <v>0</v>
      </c>
      <c r="E27" s="7">
        <v>29400000</v>
      </c>
      <c r="F27" s="8">
        <v>29400000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29400000</v>
      </c>
    </row>
    <row r="28" spans="1:27" ht="12.75">
      <c r="A28" s="29" t="s">
        <v>54</v>
      </c>
      <c r="B28" s="28"/>
      <c r="C28" s="6">
        <v>129496185</v>
      </c>
      <c r="D28" s="6">
        <v>0</v>
      </c>
      <c r="E28" s="7">
        <v>133550583</v>
      </c>
      <c r="F28" s="8">
        <v>133550583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66737124</v>
      </c>
      <c r="Y28" s="8">
        <v>-66737124</v>
      </c>
      <c r="Z28" s="2">
        <v>-100</v>
      </c>
      <c r="AA28" s="6">
        <v>133550583</v>
      </c>
    </row>
    <row r="29" spans="1:27" ht="12.75">
      <c r="A29" s="29" t="s">
        <v>55</v>
      </c>
      <c r="B29" s="28"/>
      <c r="C29" s="6">
        <v>11013610</v>
      </c>
      <c r="D29" s="6">
        <v>0</v>
      </c>
      <c r="E29" s="7">
        <v>26448557</v>
      </c>
      <c r="F29" s="8">
        <v>26448557</v>
      </c>
      <c r="G29" s="8">
        <v>183810</v>
      </c>
      <c r="H29" s="8">
        <v>182913</v>
      </c>
      <c r="I29" s="8">
        <v>552090</v>
      </c>
      <c r="J29" s="8">
        <v>918813</v>
      </c>
      <c r="K29" s="8">
        <v>2009771</v>
      </c>
      <c r="L29" s="8">
        <v>0</v>
      </c>
      <c r="M29" s="8">
        <v>1752337</v>
      </c>
      <c r="N29" s="8">
        <v>3762108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4680921</v>
      </c>
      <c r="X29" s="8">
        <v>11891927</v>
      </c>
      <c r="Y29" s="8">
        <v>-7211006</v>
      </c>
      <c r="Z29" s="2">
        <v>-60.64</v>
      </c>
      <c r="AA29" s="6">
        <v>26448557</v>
      </c>
    </row>
    <row r="30" spans="1:27" ht="12.75">
      <c r="A30" s="29" t="s">
        <v>56</v>
      </c>
      <c r="B30" s="28"/>
      <c r="C30" s="6">
        <v>325455993</v>
      </c>
      <c r="D30" s="6">
        <v>0</v>
      </c>
      <c r="E30" s="7">
        <v>340000000</v>
      </c>
      <c r="F30" s="8">
        <v>340000000</v>
      </c>
      <c r="G30" s="8">
        <v>0</v>
      </c>
      <c r="H30" s="8">
        <v>38677952</v>
      </c>
      <c r="I30" s="8">
        <v>246081</v>
      </c>
      <c r="J30" s="8">
        <v>38924033</v>
      </c>
      <c r="K30" s="8">
        <v>14632486</v>
      </c>
      <c r="L30" s="8">
        <v>27051197</v>
      </c>
      <c r="M30" s="8">
        <v>69891649</v>
      </c>
      <c r="N30" s="8">
        <v>111575332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150499365</v>
      </c>
      <c r="X30" s="8">
        <v>152678500</v>
      </c>
      <c r="Y30" s="8">
        <v>-2179135</v>
      </c>
      <c r="Z30" s="2">
        <v>-1.43</v>
      </c>
      <c r="AA30" s="6">
        <v>340000000</v>
      </c>
    </row>
    <row r="31" spans="1:27" ht="12.75">
      <c r="A31" s="29" t="s">
        <v>57</v>
      </c>
      <c r="B31" s="28"/>
      <c r="C31" s="6">
        <v>45099410</v>
      </c>
      <c r="D31" s="6">
        <v>0</v>
      </c>
      <c r="E31" s="7">
        <v>51180124</v>
      </c>
      <c r="F31" s="8">
        <v>51180124</v>
      </c>
      <c r="G31" s="8">
        <v>681094</v>
      </c>
      <c r="H31" s="8">
        <v>3537632</v>
      </c>
      <c r="I31" s="8">
        <v>1453562</v>
      </c>
      <c r="J31" s="8">
        <v>5672288</v>
      </c>
      <c r="K31" s="8">
        <v>4237492</v>
      </c>
      <c r="L31" s="8">
        <v>3884204</v>
      </c>
      <c r="M31" s="8">
        <v>6276732</v>
      </c>
      <c r="N31" s="8">
        <v>14398428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20070716</v>
      </c>
      <c r="X31" s="8">
        <v>27734591</v>
      </c>
      <c r="Y31" s="8">
        <v>-7663875</v>
      </c>
      <c r="Z31" s="2">
        <v>-27.63</v>
      </c>
      <c r="AA31" s="6">
        <v>51180124</v>
      </c>
    </row>
    <row r="32" spans="1:27" ht="12.75">
      <c r="A32" s="29" t="s">
        <v>58</v>
      </c>
      <c r="B32" s="28"/>
      <c r="C32" s="6">
        <v>48050547</v>
      </c>
      <c r="D32" s="6">
        <v>0</v>
      </c>
      <c r="E32" s="7">
        <v>54569103</v>
      </c>
      <c r="F32" s="8">
        <v>54569103</v>
      </c>
      <c r="G32" s="8">
        <v>3974325</v>
      </c>
      <c r="H32" s="8">
        <v>4720059</v>
      </c>
      <c r="I32" s="8">
        <v>3370114</v>
      </c>
      <c r="J32" s="8">
        <v>12064498</v>
      </c>
      <c r="K32" s="8">
        <v>3485445</v>
      </c>
      <c r="L32" s="8">
        <v>2852893</v>
      </c>
      <c r="M32" s="8">
        <v>4354685</v>
      </c>
      <c r="N32" s="8">
        <v>10693023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22757521</v>
      </c>
      <c r="X32" s="8">
        <v>24366032</v>
      </c>
      <c r="Y32" s="8">
        <v>-1608511</v>
      </c>
      <c r="Z32" s="2">
        <v>-6.6</v>
      </c>
      <c r="AA32" s="6">
        <v>54569103</v>
      </c>
    </row>
    <row r="33" spans="1:27" ht="12.75">
      <c r="A33" s="29" t="s">
        <v>59</v>
      </c>
      <c r="B33" s="28"/>
      <c r="C33" s="6">
        <v>113263620</v>
      </c>
      <c r="D33" s="6">
        <v>0</v>
      </c>
      <c r="E33" s="7">
        <v>30804673</v>
      </c>
      <c r="F33" s="8">
        <v>30804673</v>
      </c>
      <c r="G33" s="8">
        <v>65453</v>
      </c>
      <c r="H33" s="8">
        <v>367562</v>
      </c>
      <c r="I33" s="8">
        <v>1414360</v>
      </c>
      <c r="J33" s="8">
        <v>1847375</v>
      </c>
      <c r="K33" s="8">
        <v>2124795</v>
      </c>
      <c r="L33" s="8">
        <v>1344127</v>
      </c>
      <c r="M33" s="8">
        <v>1054698</v>
      </c>
      <c r="N33" s="8">
        <v>4523620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6370995</v>
      </c>
      <c r="X33" s="8">
        <v>15124971</v>
      </c>
      <c r="Y33" s="8">
        <v>-8753976</v>
      </c>
      <c r="Z33" s="2">
        <v>-57.88</v>
      </c>
      <c r="AA33" s="6">
        <v>30804673</v>
      </c>
    </row>
    <row r="34" spans="1:27" ht="12.75">
      <c r="A34" s="29" t="s">
        <v>60</v>
      </c>
      <c r="B34" s="28"/>
      <c r="C34" s="6">
        <v>96966383</v>
      </c>
      <c r="D34" s="6">
        <v>0</v>
      </c>
      <c r="E34" s="7">
        <v>121442094</v>
      </c>
      <c r="F34" s="8">
        <v>121442094</v>
      </c>
      <c r="G34" s="8">
        <v>10170117</v>
      </c>
      <c r="H34" s="8">
        <v>17288918</v>
      </c>
      <c r="I34" s="8">
        <v>11323140</v>
      </c>
      <c r="J34" s="8">
        <v>38782175</v>
      </c>
      <c r="K34" s="8">
        <v>15584598</v>
      </c>
      <c r="L34" s="8">
        <v>12279444</v>
      </c>
      <c r="M34" s="8">
        <v>10047817</v>
      </c>
      <c r="N34" s="8">
        <v>37911859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76694034</v>
      </c>
      <c r="X34" s="8">
        <v>53726243</v>
      </c>
      <c r="Y34" s="8">
        <v>22967791</v>
      </c>
      <c r="Z34" s="2">
        <v>42.75</v>
      </c>
      <c r="AA34" s="6">
        <v>121442094</v>
      </c>
    </row>
    <row r="35" spans="1:27" ht="12.75">
      <c r="A35" s="27" t="s">
        <v>61</v>
      </c>
      <c r="B35" s="33"/>
      <c r="C35" s="6">
        <v>25924361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1222654919</v>
      </c>
      <c r="D36" s="37">
        <f>SUM(D25:D35)</f>
        <v>0</v>
      </c>
      <c r="E36" s="38">
        <f t="shared" si="1"/>
        <v>1162471122</v>
      </c>
      <c r="F36" s="39">
        <f t="shared" si="1"/>
        <v>1162471122</v>
      </c>
      <c r="G36" s="39">
        <f t="shared" si="1"/>
        <v>41706213</v>
      </c>
      <c r="H36" s="39">
        <f t="shared" si="1"/>
        <v>90414060</v>
      </c>
      <c r="I36" s="39">
        <f t="shared" si="1"/>
        <v>47816812</v>
      </c>
      <c r="J36" s="39">
        <f t="shared" si="1"/>
        <v>179937085</v>
      </c>
      <c r="K36" s="39">
        <f t="shared" si="1"/>
        <v>69182828</v>
      </c>
      <c r="L36" s="39">
        <f t="shared" si="1"/>
        <v>73861721</v>
      </c>
      <c r="M36" s="39">
        <f t="shared" si="1"/>
        <v>119763733</v>
      </c>
      <c r="N36" s="39">
        <f t="shared" si="1"/>
        <v>262808282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442745367</v>
      </c>
      <c r="X36" s="39">
        <f t="shared" si="1"/>
        <v>532283254</v>
      </c>
      <c r="Y36" s="39">
        <f t="shared" si="1"/>
        <v>-89537887</v>
      </c>
      <c r="Z36" s="40">
        <f>+IF(X36&lt;&gt;0,+(Y36/X36)*100,0)</f>
        <v>-16.821473590826137</v>
      </c>
      <c r="AA36" s="37">
        <f>SUM(AA25:AA35)</f>
        <v>1162471122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-107201815</v>
      </c>
      <c r="D38" s="50">
        <f>+D22-D36</f>
        <v>0</v>
      </c>
      <c r="E38" s="51">
        <f t="shared" si="2"/>
        <v>-73382799</v>
      </c>
      <c r="F38" s="52">
        <f t="shared" si="2"/>
        <v>-73382799</v>
      </c>
      <c r="G38" s="52">
        <f t="shared" si="2"/>
        <v>169194883</v>
      </c>
      <c r="H38" s="52">
        <f t="shared" si="2"/>
        <v>-18771302</v>
      </c>
      <c r="I38" s="52">
        <f t="shared" si="2"/>
        <v>19520484</v>
      </c>
      <c r="J38" s="52">
        <f t="shared" si="2"/>
        <v>169944065</v>
      </c>
      <c r="K38" s="52">
        <f t="shared" si="2"/>
        <v>1490720</v>
      </c>
      <c r="L38" s="52">
        <f t="shared" si="2"/>
        <v>-3310404</v>
      </c>
      <c r="M38" s="52">
        <f t="shared" si="2"/>
        <v>51050929</v>
      </c>
      <c r="N38" s="52">
        <f t="shared" si="2"/>
        <v>49231245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219175310</v>
      </c>
      <c r="X38" s="52">
        <f>IF(F22=F36,0,X22-X36)</f>
        <v>78013765</v>
      </c>
      <c r="Y38" s="52">
        <f t="shared" si="2"/>
        <v>141161545</v>
      </c>
      <c r="Z38" s="53">
        <f>+IF(X38&lt;&gt;0,+(Y38/X38)*100,0)</f>
        <v>180.94440769523172</v>
      </c>
      <c r="AA38" s="50">
        <f>+AA22-AA36</f>
        <v>-73382799</v>
      </c>
    </row>
    <row r="39" spans="1:27" ht="12.75">
      <c r="A39" s="27" t="s">
        <v>64</v>
      </c>
      <c r="B39" s="33"/>
      <c r="C39" s="6">
        <v>22023706</v>
      </c>
      <c r="D39" s="6">
        <v>0</v>
      </c>
      <c r="E39" s="7">
        <v>87699250</v>
      </c>
      <c r="F39" s="8">
        <v>87699250</v>
      </c>
      <c r="G39" s="8">
        <v>55389000</v>
      </c>
      <c r="H39" s="8">
        <v>0</v>
      </c>
      <c r="I39" s="8">
        <v>0</v>
      </c>
      <c r="J39" s="8">
        <v>55389000</v>
      </c>
      <c r="K39" s="8">
        <v>0</v>
      </c>
      <c r="L39" s="8">
        <v>0</v>
      </c>
      <c r="M39" s="8">
        <v>23078000</v>
      </c>
      <c r="N39" s="8">
        <v>23078000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78467000</v>
      </c>
      <c r="X39" s="8">
        <v>69080915</v>
      </c>
      <c r="Y39" s="8">
        <v>9386085</v>
      </c>
      <c r="Z39" s="2">
        <v>13.59</v>
      </c>
      <c r="AA39" s="6">
        <v>87699250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-85178109</v>
      </c>
      <c r="D42" s="59">
        <f>SUM(D38:D41)</f>
        <v>0</v>
      </c>
      <c r="E42" s="60">
        <f t="shared" si="3"/>
        <v>14316451</v>
      </c>
      <c r="F42" s="61">
        <f t="shared" si="3"/>
        <v>14316451</v>
      </c>
      <c r="G42" s="61">
        <f t="shared" si="3"/>
        <v>224583883</v>
      </c>
      <c r="H42" s="61">
        <f t="shared" si="3"/>
        <v>-18771302</v>
      </c>
      <c r="I42" s="61">
        <f t="shared" si="3"/>
        <v>19520484</v>
      </c>
      <c r="J42" s="61">
        <f t="shared" si="3"/>
        <v>225333065</v>
      </c>
      <c r="K42" s="61">
        <f t="shared" si="3"/>
        <v>1490720</v>
      </c>
      <c r="L42" s="61">
        <f t="shared" si="3"/>
        <v>-3310404</v>
      </c>
      <c r="M42" s="61">
        <f t="shared" si="3"/>
        <v>74128929</v>
      </c>
      <c r="N42" s="61">
        <f t="shared" si="3"/>
        <v>72309245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297642310</v>
      </c>
      <c r="X42" s="61">
        <f t="shared" si="3"/>
        <v>147094680</v>
      </c>
      <c r="Y42" s="61">
        <f t="shared" si="3"/>
        <v>150547630</v>
      </c>
      <c r="Z42" s="62">
        <f>+IF(X42&lt;&gt;0,+(Y42/X42)*100,0)</f>
        <v>102.34743363934031</v>
      </c>
      <c r="AA42" s="59">
        <f>SUM(AA38:AA41)</f>
        <v>14316451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-85178109</v>
      </c>
      <c r="D44" s="67">
        <f>+D42-D43</f>
        <v>0</v>
      </c>
      <c r="E44" s="68">
        <f t="shared" si="4"/>
        <v>14316451</v>
      </c>
      <c r="F44" s="69">
        <f t="shared" si="4"/>
        <v>14316451</v>
      </c>
      <c r="G44" s="69">
        <f t="shared" si="4"/>
        <v>224583883</v>
      </c>
      <c r="H44" s="69">
        <f t="shared" si="4"/>
        <v>-18771302</v>
      </c>
      <c r="I44" s="69">
        <f t="shared" si="4"/>
        <v>19520484</v>
      </c>
      <c r="J44" s="69">
        <f t="shared" si="4"/>
        <v>225333065</v>
      </c>
      <c r="K44" s="69">
        <f t="shared" si="4"/>
        <v>1490720</v>
      </c>
      <c r="L44" s="69">
        <f t="shared" si="4"/>
        <v>-3310404</v>
      </c>
      <c r="M44" s="69">
        <f t="shared" si="4"/>
        <v>74128929</v>
      </c>
      <c r="N44" s="69">
        <f t="shared" si="4"/>
        <v>72309245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297642310</v>
      </c>
      <c r="X44" s="69">
        <f t="shared" si="4"/>
        <v>147094680</v>
      </c>
      <c r="Y44" s="69">
        <f t="shared" si="4"/>
        <v>150547630</v>
      </c>
      <c r="Z44" s="70">
        <f>+IF(X44&lt;&gt;0,+(Y44/X44)*100,0)</f>
        <v>102.34743363934031</v>
      </c>
      <c r="AA44" s="67">
        <f>+AA42-AA43</f>
        <v>14316451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-85178109</v>
      </c>
      <c r="D46" s="59">
        <f>SUM(D44:D45)</f>
        <v>0</v>
      </c>
      <c r="E46" s="60">
        <f t="shared" si="5"/>
        <v>14316451</v>
      </c>
      <c r="F46" s="61">
        <f t="shared" si="5"/>
        <v>14316451</v>
      </c>
      <c r="G46" s="61">
        <f t="shared" si="5"/>
        <v>224583883</v>
      </c>
      <c r="H46" s="61">
        <f t="shared" si="5"/>
        <v>-18771302</v>
      </c>
      <c r="I46" s="61">
        <f t="shared" si="5"/>
        <v>19520484</v>
      </c>
      <c r="J46" s="61">
        <f t="shared" si="5"/>
        <v>225333065</v>
      </c>
      <c r="K46" s="61">
        <f t="shared" si="5"/>
        <v>1490720</v>
      </c>
      <c r="L46" s="61">
        <f t="shared" si="5"/>
        <v>-3310404</v>
      </c>
      <c r="M46" s="61">
        <f t="shared" si="5"/>
        <v>74128929</v>
      </c>
      <c r="N46" s="61">
        <f t="shared" si="5"/>
        <v>72309245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297642310</v>
      </c>
      <c r="X46" s="61">
        <f t="shared" si="5"/>
        <v>147094680</v>
      </c>
      <c r="Y46" s="61">
        <f t="shared" si="5"/>
        <v>150547630</v>
      </c>
      <c r="Z46" s="62">
        <f>+IF(X46&lt;&gt;0,+(Y46/X46)*100,0)</f>
        <v>102.34743363934031</v>
      </c>
      <c r="AA46" s="59">
        <f>SUM(AA44:AA45)</f>
        <v>14316451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-85178109</v>
      </c>
      <c r="D48" s="75">
        <f>SUM(D46:D47)</f>
        <v>0</v>
      </c>
      <c r="E48" s="76">
        <f t="shared" si="6"/>
        <v>14316451</v>
      </c>
      <c r="F48" s="77">
        <f t="shared" si="6"/>
        <v>14316451</v>
      </c>
      <c r="G48" s="77">
        <f t="shared" si="6"/>
        <v>224583883</v>
      </c>
      <c r="H48" s="78">
        <f t="shared" si="6"/>
        <v>-18771302</v>
      </c>
      <c r="I48" s="78">
        <f t="shared" si="6"/>
        <v>19520484</v>
      </c>
      <c r="J48" s="78">
        <f t="shared" si="6"/>
        <v>225333065</v>
      </c>
      <c r="K48" s="78">
        <f t="shared" si="6"/>
        <v>1490720</v>
      </c>
      <c r="L48" s="78">
        <f t="shared" si="6"/>
        <v>-3310404</v>
      </c>
      <c r="M48" s="77">
        <f t="shared" si="6"/>
        <v>74128929</v>
      </c>
      <c r="N48" s="77">
        <f t="shared" si="6"/>
        <v>72309245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297642310</v>
      </c>
      <c r="X48" s="78">
        <f t="shared" si="6"/>
        <v>147094680</v>
      </c>
      <c r="Y48" s="78">
        <f t="shared" si="6"/>
        <v>150547630</v>
      </c>
      <c r="Z48" s="79">
        <f>+IF(X48&lt;&gt;0,+(Y48/X48)*100,0)</f>
        <v>102.34743363934031</v>
      </c>
      <c r="AA48" s="80">
        <f>SUM(AA46:AA47)</f>
        <v>14316451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106413632</v>
      </c>
      <c r="D5" s="6">
        <v>0</v>
      </c>
      <c r="E5" s="7">
        <v>132629278</v>
      </c>
      <c r="F5" s="8">
        <v>132629278</v>
      </c>
      <c r="G5" s="8">
        <v>9795708</v>
      </c>
      <c r="H5" s="8">
        <v>9821975</v>
      </c>
      <c r="I5" s="8">
        <v>11130042</v>
      </c>
      <c r="J5" s="8">
        <v>30747725</v>
      </c>
      <c r="K5" s="8">
        <v>9793259</v>
      </c>
      <c r="L5" s="8">
        <v>9794750</v>
      </c>
      <c r="M5" s="8">
        <v>9788301</v>
      </c>
      <c r="N5" s="8">
        <v>29376310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60124035</v>
      </c>
      <c r="X5" s="8">
        <v>66314640</v>
      </c>
      <c r="Y5" s="8">
        <v>-6190605</v>
      </c>
      <c r="Z5" s="2">
        <v>-9.34</v>
      </c>
      <c r="AA5" s="6">
        <v>132629278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107991207</v>
      </c>
      <c r="D7" s="6">
        <v>0</v>
      </c>
      <c r="E7" s="7">
        <v>130699099</v>
      </c>
      <c r="F7" s="8">
        <v>130699099</v>
      </c>
      <c r="G7" s="8">
        <v>7659612</v>
      </c>
      <c r="H7" s="8">
        <v>8002314</v>
      </c>
      <c r="I7" s="8">
        <v>7898708</v>
      </c>
      <c r="J7" s="8">
        <v>23560634</v>
      </c>
      <c r="K7" s="8">
        <v>7308043</v>
      </c>
      <c r="L7" s="8">
        <v>8657941</v>
      </c>
      <c r="M7" s="8">
        <v>9335114</v>
      </c>
      <c r="N7" s="8">
        <v>25301098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48861732</v>
      </c>
      <c r="X7" s="8">
        <v>65349552</v>
      </c>
      <c r="Y7" s="8">
        <v>-16487820</v>
      </c>
      <c r="Z7" s="2">
        <v>-25.23</v>
      </c>
      <c r="AA7" s="6">
        <v>130699099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8405998</v>
      </c>
      <c r="D10" s="6">
        <v>0</v>
      </c>
      <c r="E10" s="7">
        <v>19078784</v>
      </c>
      <c r="F10" s="30">
        <v>19078784</v>
      </c>
      <c r="G10" s="30">
        <v>1308482</v>
      </c>
      <c r="H10" s="30">
        <v>1312829</v>
      </c>
      <c r="I10" s="30">
        <v>1306149</v>
      </c>
      <c r="J10" s="30">
        <v>3927460</v>
      </c>
      <c r="K10" s="30">
        <v>1285727</v>
      </c>
      <c r="L10" s="30">
        <v>1317519</v>
      </c>
      <c r="M10" s="30">
        <v>1318364</v>
      </c>
      <c r="N10" s="30">
        <v>3921610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7849070</v>
      </c>
      <c r="X10" s="30">
        <v>9539394</v>
      </c>
      <c r="Y10" s="30">
        <v>-1690324</v>
      </c>
      <c r="Z10" s="31">
        <v>-17.72</v>
      </c>
      <c r="AA10" s="32">
        <v>19078784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657020</v>
      </c>
      <c r="D12" s="6">
        <v>0</v>
      </c>
      <c r="E12" s="7">
        <v>526512</v>
      </c>
      <c r="F12" s="8">
        <v>526512</v>
      </c>
      <c r="G12" s="8">
        <v>116020</v>
      </c>
      <c r="H12" s="8">
        <v>100984</v>
      </c>
      <c r="I12" s="8">
        <v>77011</v>
      </c>
      <c r="J12" s="8">
        <v>294015</v>
      </c>
      <c r="K12" s="8">
        <v>27728</v>
      </c>
      <c r="L12" s="8">
        <v>39189</v>
      </c>
      <c r="M12" s="8">
        <v>33952</v>
      </c>
      <c r="N12" s="8">
        <v>100869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394884</v>
      </c>
      <c r="X12" s="8">
        <v>263256</v>
      </c>
      <c r="Y12" s="8">
        <v>131628</v>
      </c>
      <c r="Z12" s="2">
        <v>50</v>
      </c>
      <c r="AA12" s="6">
        <v>526512</v>
      </c>
    </row>
    <row r="13" spans="1:27" ht="12.75">
      <c r="A13" s="27" t="s">
        <v>40</v>
      </c>
      <c r="B13" s="33"/>
      <c r="C13" s="6">
        <v>26165524</v>
      </c>
      <c r="D13" s="6">
        <v>0</v>
      </c>
      <c r="E13" s="7">
        <v>1093285</v>
      </c>
      <c r="F13" s="8">
        <v>1093285</v>
      </c>
      <c r="G13" s="8">
        <v>152158</v>
      </c>
      <c r="H13" s="8">
        <v>285873</v>
      </c>
      <c r="I13" s="8">
        <v>231472</v>
      </c>
      <c r="J13" s="8">
        <v>669503</v>
      </c>
      <c r="K13" s="8">
        <v>177096</v>
      </c>
      <c r="L13" s="8">
        <v>110528</v>
      </c>
      <c r="M13" s="8">
        <v>215395</v>
      </c>
      <c r="N13" s="8">
        <v>503019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1172522</v>
      </c>
      <c r="X13" s="8">
        <v>546642</v>
      </c>
      <c r="Y13" s="8">
        <v>625880</v>
      </c>
      <c r="Z13" s="2">
        <v>114.5</v>
      </c>
      <c r="AA13" s="6">
        <v>1093285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75333940</v>
      </c>
      <c r="F14" s="8">
        <v>75333940</v>
      </c>
      <c r="G14" s="8">
        <v>1813014</v>
      </c>
      <c r="H14" s="8">
        <v>1728701</v>
      </c>
      <c r="I14" s="8">
        <v>1879653</v>
      </c>
      <c r="J14" s="8">
        <v>5421368</v>
      </c>
      <c r="K14" s="8">
        <v>1674151</v>
      </c>
      <c r="L14" s="8">
        <v>1871179</v>
      </c>
      <c r="M14" s="8">
        <v>1965567</v>
      </c>
      <c r="N14" s="8">
        <v>5510897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10932265</v>
      </c>
      <c r="X14" s="8">
        <v>37666968</v>
      </c>
      <c r="Y14" s="8">
        <v>-26734703</v>
      </c>
      <c r="Z14" s="2">
        <v>-70.98</v>
      </c>
      <c r="AA14" s="6">
        <v>75333940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2941693</v>
      </c>
      <c r="D16" s="6">
        <v>0</v>
      </c>
      <c r="E16" s="7">
        <v>474392</v>
      </c>
      <c r="F16" s="8">
        <v>474392</v>
      </c>
      <c r="G16" s="8">
        <v>24256</v>
      </c>
      <c r="H16" s="8">
        <v>1734562</v>
      </c>
      <c r="I16" s="8">
        <v>10313</v>
      </c>
      <c r="J16" s="8">
        <v>1769131</v>
      </c>
      <c r="K16" s="8">
        <v>103751</v>
      </c>
      <c r="L16" s="8">
        <v>12015</v>
      </c>
      <c r="M16" s="8">
        <v>13751</v>
      </c>
      <c r="N16" s="8">
        <v>129517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1898648</v>
      </c>
      <c r="X16" s="8">
        <v>237198</v>
      </c>
      <c r="Y16" s="8">
        <v>1661450</v>
      </c>
      <c r="Z16" s="2">
        <v>700.45</v>
      </c>
      <c r="AA16" s="6">
        <v>474392</v>
      </c>
    </row>
    <row r="17" spans="1:27" ht="12.75">
      <c r="A17" s="27" t="s">
        <v>44</v>
      </c>
      <c r="B17" s="33"/>
      <c r="C17" s="6">
        <v>2644777</v>
      </c>
      <c r="D17" s="6">
        <v>0</v>
      </c>
      <c r="E17" s="7">
        <v>12475342</v>
      </c>
      <c r="F17" s="8">
        <v>12475342</v>
      </c>
      <c r="G17" s="8">
        <v>867838</v>
      </c>
      <c r="H17" s="8">
        <v>861341</v>
      </c>
      <c r="I17" s="8">
        <v>808528</v>
      </c>
      <c r="J17" s="8">
        <v>2537707</v>
      </c>
      <c r="K17" s="8">
        <v>1220852</v>
      </c>
      <c r="L17" s="8">
        <v>850555</v>
      </c>
      <c r="M17" s="8">
        <v>451371</v>
      </c>
      <c r="N17" s="8">
        <v>2522778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5060485</v>
      </c>
      <c r="X17" s="8">
        <v>6237672</v>
      </c>
      <c r="Y17" s="8">
        <v>-1177187</v>
      </c>
      <c r="Z17" s="2">
        <v>-18.87</v>
      </c>
      <c r="AA17" s="6">
        <v>12475342</v>
      </c>
    </row>
    <row r="18" spans="1:27" ht="12.75">
      <c r="A18" s="29" t="s">
        <v>45</v>
      </c>
      <c r="B18" s="28"/>
      <c r="C18" s="6">
        <v>4767436</v>
      </c>
      <c r="D18" s="6">
        <v>0</v>
      </c>
      <c r="E18" s="7">
        <v>2844287</v>
      </c>
      <c r="F18" s="8">
        <v>2844287</v>
      </c>
      <c r="G18" s="8">
        <v>216960</v>
      </c>
      <c r="H18" s="8">
        <v>215335</v>
      </c>
      <c r="I18" s="8">
        <v>202132</v>
      </c>
      <c r="J18" s="8">
        <v>634427</v>
      </c>
      <c r="K18" s="8">
        <v>305213</v>
      </c>
      <c r="L18" s="8">
        <v>212639</v>
      </c>
      <c r="M18" s="8">
        <v>112843</v>
      </c>
      <c r="N18" s="8">
        <v>630695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1265122</v>
      </c>
      <c r="X18" s="8">
        <v>1422144</v>
      </c>
      <c r="Y18" s="8">
        <v>-157022</v>
      </c>
      <c r="Z18" s="2">
        <v>-11.04</v>
      </c>
      <c r="AA18" s="6">
        <v>2844287</v>
      </c>
    </row>
    <row r="19" spans="1:27" ht="12.75">
      <c r="A19" s="27" t="s">
        <v>46</v>
      </c>
      <c r="B19" s="33"/>
      <c r="C19" s="6">
        <v>176813074</v>
      </c>
      <c r="D19" s="6">
        <v>0</v>
      </c>
      <c r="E19" s="7">
        <v>137271850</v>
      </c>
      <c r="F19" s="8">
        <v>137271850</v>
      </c>
      <c r="G19" s="8">
        <v>55460846</v>
      </c>
      <c r="H19" s="8">
        <v>248683</v>
      </c>
      <c r="I19" s="8">
        <v>247351</v>
      </c>
      <c r="J19" s="8">
        <v>55956880</v>
      </c>
      <c r="K19" s="8">
        <v>350433</v>
      </c>
      <c r="L19" s="8">
        <v>1903447</v>
      </c>
      <c r="M19" s="8">
        <v>44503032</v>
      </c>
      <c r="N19" s="8">
        <v>46756912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102713792</v>
      </c>
      <c r="X19" s="8">
        <v>68635926</v>
      </c>
      <c r="Y19" s="8">
        <v>34077866</v>
      </c>
      <c r="Z19" s="2">
        <v>49.65</v>
      </c>
      <c r="AA19" s="6">
        <v>137271850</v>
      </c>
    </row>
    <row r="20" spans="1:27" ht="12.75">
      <c r="A20" s="27" t="s">
        <v>47</v>
      </c>
      <c r="B20" s="33"/>
      <c r="C20" s="6">
        <v>21617599</v>
      </c>
      <c r="D20" s="6">
        <v>0</v>
      </c>
      <c r="E20" s="7">
        <v>1899083</v>
      </c>
      <c r="F20" s="30">
        <v>1899083</v>
      </c>
      <c r="G20" s="30">
        <v>1145633</v>
      </c>
      <c r="H20" s="30">
        <v>142681</v>
      </c>
      <c r="I20" s="30">
        <v>69131</v>
      </c>
      <c r="J20" s="30">
        <v>1357445</v>
      </c>
      <c r="K20" s="30">
        <v>97830</v>
      </c>
      <c r="L20" s="30">
        <v>53874</v>
      </c>
      <c r="M20" s="30">
        <v>54640</v>
      </c>
      <c r="N20" s="30">
        <v>206344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1563789</v>
      </c>
      <c r="X20" s="30">
        <v>949542</v>
      </c>
      <c r="Y20" s="30">
        <v>614247</v>
      </c>
      <c r="Z20" s="31">
        <v>64.69</v>
      </c>
      <c r="AA20" s="32">
        <v>1899083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458417960</v>
      </c>
      <c r="D22" s="37">
        <f>SUM(D5:D21)</f>
        <v>0</v>
      </c>
      <c r="E22" s="38">
        <f t="shared" si="0"/>
        <v>514325852</v>
      </c>
      <c r="F22" s="39">
        <f t="shared" si="0"/>
        <v>514325852</v>
      </c>
      <c r="G22" s="39">
        <f t="shared" si="0"/>
        <v>78560527</v>
      </c>
      <c r="H22" s="39">
        <f t="shared" si="0"/>
        <v>24455278</v>
      </c>
      <c r="I22" s="39">
        <f t="shared" si="0"/>
        <v>23860490</v>
      </c>
      <c r="J22" s="39">
        <f t="shared" si="0"/>
        <v>126876295</v>
      </c>
      <c r="K22" s="39">
        <f t="shared" si="0"/>
        <v>22344083</v>
      </c>
      <c r="L22" s="39">
        <f t="shared" si="0"/>
        <v>24823636</v>
      </c>
      <c r="M22" s="39">
        <f t="shared" si="0"/>
        <v>67792330</v>
      </c>
      <c r="N22" s="39">
        <f t="shared" si="0"/>
        <v>114960049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241836344</v>
      </c>
      <c r="X22" s="39">
        <f t="shared" si="0"/>
        <v>257162934</v>
      </c>
      <c r="Y22" s="39">
        <f t="shared" si="0"/>
        <v>-15326590</v>
      </c>
      <c r="Z22" s="40">
        <f>+IF(X22&lt;&gt;0,+(Y22/X22)*100,0)</f>
        <v>-5.959875228363975</v>
      </c>
      <c r="AA22" s="37">
        <f>SUM(AA5:AA21)</f>
        <v>514325852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138034899</v>
      </c>
      <c r="D25" s="6">
        <v>0</v>
      </c>
      <c r="E25" s="7">
        <v>149972844</v>
      </c>
      <c r="F25" s="8">
        <v>149972844</v>
      </c>
      <c r="G25" s="8">
        <v>10479566</v>
      </c>
      <c r="H25" s="8">
        <v>10033621</v>
      </c>
      <c r="I25" s="8">
        <v>11609504</v>
      </c>
      <c r="J25" s="8">
        <v>32122691</v>
      </c>
      <c r="K25" s="8">
        <v>11252587</v>
      </c>
      <c r="L25" s="8">
        <v>10329058</v>
      </c>
      <c r="M25" s="8">
        <v>10912196</v>
      </c>
      <c r="N25" s="8">
        <v>32493841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64616532</v>
      </c>
      <c r="X25" s="8">
        <v>74986422</v>
      </c>
      <c r="Y25" s="8">
        <v>-10369890</v>
      </c>
      <c r="Z25" s="2">
        <v>-13.83</v>
      </c>
      <c r="AA25" s="6">
        <v>149972844</v>
      </c>
    </row>
    <row r="26" spans="1:27" ht="12.75">
      <c r="A26" s="29" t="s">
        <v>52</v>
      </c>
      <c r="B26" s="28"/>
      <c r="C26" s="6">
        <v>14354128</v>
      </c>
      <c r="D26" s="6">
        <v>0</v>
      </c>
      <c r="E26" s="7">
        <v>16683660</v>
      </c>
      <c r="F26" s="8">
        <v>16683660</v>
      </c>
      <c r="G26" s="8">
        <v>1171246</v>
      </c>
      <c r="H26" s="8">
        <v>1181663</v>
      </c>
      <c r="I26" s="8">
        <v>1269149</v>
      </c>
      <c r="J26" s="8">
        <v>3622058</v>
      </c>
      <c r="K26" s="8">
        <v>1288490</v>
      </c>
      <c r="L26" s="8">
        <v>1257692</v>
      </c>
      <c r="M26" s="8">
        <v>1207124</v>
      </c>
      <c r="N26" s="8">
        <v>3753306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7375364</v>
      </c>
      <c r="X26" s="8">
        <v>8341830</v>
      </c>
      <c r="Y26" s="8">
        <v>-966466</v>
      </c>
      <c r="Z26" s="2">
        <v>-11.59</v>
      </c>
      <c r="AA26" s="6">
        <v>16683660</v>
      </c>
    </row>
    <row r="27" spans="1:27" ht="12.75">
      <c r="A27" s="29" t="s">
        <v>53</v>
      </c>
      <c r="B27" s="28"/>
      <c r="C27" s="6">
        <v>135119172</v>
      </c>
      <c r="D27" s="6">
        <v>0</v>
      </c>
      <c r="E27" s="7">
        <v>38602011</v>
      </c>
      <c r="F27" s="8">
        <v>38602011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19301004</v>
      </c>
      <c r="Y27" s="8">
        <v>-19301004</v>
      </c>
      <c r="Z27" s="2">
        <v>-100</v>
      </c>
      <c r="AA27" s="6">
        <v>38602011</v>
      </c>
    </row>
    <row r="28" spans="1:27" ht="12.75">
      <c r="A28" s="29" t="s">
        <v>54</v>
      </c>
      <c r="B28" s="28"/>
      <c r="C28" s="6">
        <v>68744178</v>
      </c>
      <c r="D28" s="6">
        <v>0</v>
      </c>
      <c r="E28" s="7">
        <v>71633184</v>
      </c>
      <c r="F28" s="8">
        <v>71633184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35816592</v>
      </c>
      <c r="Y28" s="8">
        <v>-35816592</v>
      </c>
      <c r="Z28" s="2">
        <v>-100</v>
      </c>
      <c r="AA28" s="6">
        <v>71633184</v>
      </c>
    </row>
    <row r="29" spans="1:27" ht="12.75">
      <c r="A29" s="29" t="s">
        <v>55</v>
      </c>
      <c r="B29" s="28"/>
      <c r="C29" s="6">
        <v>15173208</v>
      </c>
      <c r="D29" s="6">
        <v>0</v>
      </c>
      <c r="E29" s="7">
        <v>744800</v>
      </c>
      <c r="F29" s="8">
        <v>744800</v>
      </c>
      <c r="G29" s="8">
        <v>23171</v>
      </c>
      <c r="H29" s="8">
        <v>21117</v>
      </c>
      <c r="I29" s="8">
        <v>20922</v>
      </c>
      <c r="J29" s="8">
        <v>65210</v>
      </c>
      <c r="K29" s="8">
        <v>25546</v>
      </c>
      <c r="L29" s="8">
        <v>20893</v>
      </c>
      <c r="M29" s="8">
        <v>23824</v>
      </c>
      <c r="N29" s="8">
        <v>70263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135473</v>
      </c>
      <c r="X29" s="8">
        <v>372402</v>
      </c>
      <c r="Y29" s="8">
        <v>-236929</v>
      </c>
      <c r="Z29" s="2">
        <v>-63.62</v>
      </c>
      <c r="AA29" s="6">
        <v>744800</v>
      </c>
    </row>
    <row r="30" spans="1:27" ht="12.75">
      <c r="A30" s="29" t="s">
        <v>56</v>
      </c>
      <c r="B30" s="28"/>
      <c r="C30" s="6">
        <v>75212677</v>
      </c>
      <c r="D30" s="6">
        <v>0</v>
      </c>
      <c r="E30" s="7">
        <v>96000000</v>
      </c>
      <c r="F30" s="8">
        <v>96000000</v>
      </c>
      <c r="G30" s="8">
        <v>1739130</v>
      </c>
      <c r="H30" s="8">
        <v>9305411</v>
      </c>
      <c r="I30" s="8">
        <v>5217391</v>
      </c>
      <c r="J30" s="8">
        <v>16261932</v>
      </c>
      <c r="K30" s="8">
        <v>7693568</v>
      </c>
      <c r="L30" s="8">
        <v>7196297</v>
      </c>
      <c r="M30" s="8">
        <v>3845900</v>
      </c>
      <c r="N30" s="8">
        <v>18735765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34997697</v>
      </c>
      <c r="X30" s="8">
        <v>51183078</v>
      </c>
      <c r="Y30" s="8">
        <v>-16185381</v>
      </c>
      <c r="Z30" s="2">
        <v>-31.62</v>
      </c>
      <c r="AA30" s="6">
        <v>96000000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24292163</v>
      </c>
      <c r="D32" s="6">
        <v>0</v>
      </c>
      <c r="E32" s="7">
        <v>48510965</v>
      </c>
      <c r="F32" s="8">
        <v>48510965</v>
      </c>
      <c r="G32" s="8">
        <v>2862282</v>
      </c>
      <c r="H32" s="8">
        <v>2359743</v>
      </c>
      <c r="I32" s="8">
        <v>2531896</v>
      </c>
      <c r="J32" s="8">
        <v>7753921</v>
      </c>
      <c r="K32" s="8">
        <v>4391879</v>
      </c>
      <c r="L32" s="8">
        <v>3475096</v>
      </c>
      <c r="M32" s="8">
        <v>2691784</v>
      </c>
      <c r="N32" s="8">
        <v>10558759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18312680</v>
      </c>
      <c r="X32" s="8">
        <v>24505482</v>
      </c>
      <c r="Y32" s="8">
        <v>-6192802</v>
      </c>
      <c r="Z32" s="2">
        <v>-25.27</v>
      </c>
      <c r="AA32" s="6">
        <v>48510965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69887465</v>
      </c>
      <c r="D34" s="6">
        <v>0</v>
      </c>
      <c r="E34" s="7">
        <v>92174088</v>
      </c>
      <c r="F34" s="8">
        <v>92174088</v>
      </c>
      <c r="G34" s="8">
        <v>4088481</v>
      </c>
      <c r="H34" s="8">
        <v>5008186</v>
      </c>
      <c r="I34" s="8">
        <v>4842391</v>
      </c>
      <c r="J34" s="8">
        <v>13939058</v>
      </c>
      <c r="K34" s="8">
        <v>6286352</v>
      </c>
      <c r="L34" s="8">
        <v>6192292</v>
      </c>
      <c r="M34" s="8">
        <v>5825407</v>
      </c>
      <c r="N34" s="8">
        <v>18304051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32243109</v>
      </c>
      <c r="X34" s="8">
        <v>46087044</v>
      </c>
      <c r="Y34" s="8">
        <v>-13843935</v>
      </c>
      <c r="Z34" s="2">
        <v>-30.04</v>
      </c>
      <c r="AA34" s="6">
        <v>92174088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540817890</v>
      </c>
      <c r="D36" s="37">
        <f>SUM(D25:D35)</f>
        <v>0</v>
      </c>
      <c r="E36" s="38">
        <f t="shared" si="1"/>
        <v>514321552</v>
      </c>
      <c r="F36" s="39">
        <f t="shared" si="1"/>
        <v>514321552</v>
      </c>
      <c r="G36" s="39">
        <f t="shared" si="1"/>
        <v>20363876</v>
      </c>
      <c r="H36" s="39">
        <f t="shared" si="1"/>
        <v>27909741</v>
      </c>
      <c r="I36" s="39">
        <f t="shared" si="1"/>
        <v>25491253</v>
      </c>
      <c r="J36" s="39">
        <f t="shared" si="1"/>
        <v>73764870</v>
      </c>
      <c r="K36" s="39">
        <f t="shared" si="1"/>
        <v>30938422</v>
      </c>
      <c r="L36" s="39">
        <f t="shared" si="1"/>
        <v>28471328</v>
      </c>
      <c r="M36" s="39">
        <f t="shared" si="1"/>
        <v>24506235</v>
      </c>
      <c r="N36" s="39">
        <f t="shared" si="1"/>
        <v>83915985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157680855</v>
      </c>
      <c r="X36" s="39">
        <f t="shared" si="1"/>
        <v>260593854</v>
      </c>
      <c r="Y36" s="39">
        <f t="shared" si="1"/>
        <v>-102912999</v>
      </c>
      <c r="Z36" s="40">
        <f>+IF(X36&lt;&gt;0,+(Y36/X36)*100,0)</f>
        <v>-39.4917214739838</v>
      </c>
      <c r="AA36" s="37">
        <f>SUM(AA25:AA35)</f>
        <v>514321552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-82399930</v>
      </c>
      <c r="D38" s="50">
        <f>+D22-D36</f>
        <v>0</v>
      </c>
      <c r="E38" s="51">
        <f t="shared" si="2"/>
        <v>4300</v>
      </c>
      <c r="F38" s="52">
        <f t="shared" si="2"/>
        <v>4300</v>
      </c>
      <c r="G38" s="52">
        <f t="shared" si="2"/>
        <v>58196651</v>
      </c>
      <c r="H38" s="52">
        <f t="shared" si="2"/>
        <v>-3454463</v>
      </c>
      <c r="I38" s="52">
        <f t="shared" si="2"/>
        <v>-1630763</v>
      </c>
      <c r="J38" s="52">
        <f t="shared" si="2"/>
        <v>53111425</v>
      </c>
      <c r="K38" s="52">
        <f t="shared" si="2"/>
        <v>-8594339</v>
      </c>
      <c r="L38" s="52">
        <f t="shared" si="2"/>
        <v>-3647692</v>
      </c>
      <c r="M38" s="52">
        <f t="shared" si="2"/>
        <v>43286095</v>
      </c>
      <c r="N38" s="52">
        <f t="shared" si="2"/>
        <v>31044064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84155489</v>
      </c>
      <c r="X38" s="52">
        <f>IF(F22=F36,0,X22-X36)</f>
        <v>-3430920</v>
      </c>
      <c r="Y38" s="52">
        <f t="shared" si="2"/>
        <v>87586409</v>
      </c>
      <c r="Z38" s="53">
        <f>+IF(X38&lt;&gt;0,+(Y38/X38)*100,0)</f>
        <v>-2552.8548902335233</v>
      </c>
      <c r="AA38" s="50">
        <f>+AA22-AA36</f>
        <v>4300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29865150</v>
      </c>
      <c r="F39" s="8">
        <v>29865150</v>
      </c>
      <c r="G39" s="8">
        <v>0</v>
      </c>
      <c r="H39" s="8">
        <v>5359433</v>
      </c>
      <c r="I39" s="8">
        <v>0</v>
      </c>
      <c r="J39" s="8">
        <v>5359433</v>
      </c>
      <c r="K39" s="8">
        <v>0</v>
      </c>
      <c r="L39" s="8">
        <v>2164168</v>
      </c>
      <c r="M39" s="8">
        <v>3184743</v>
      </c>
      <c r="N39" s="8">
        <v>5348911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10708344</v>
      </c>
      <c r="X39" s="8">
        <v>14932578</v>
      </c>
      <c r="Y39" s="8">
        <v>-4224234</v>
      </c>
      <c r="Z39" s="2">
        <v>-28.29</v>
      </c>
      <c r="AA39" s="6">
        <v>29865150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-82399930</v>
      </c>
      <c r="D42" s="59">
        <f>SUM(D38:D41)</f>
        <v>0</v>
      </c>
      <c r="E42" s="60">
        <f t="shared" si="3"/>
        <v>29869450</v>
      </c>
      <c r="F42" s="61">
        <f t="shared" si="3"/>
        <v>29869450</v>
      </c>
      <c r="G42" s="61">
        <f t="shared" si="3"/>
        <v>58196651</v>
      </c>
      <c r="H42" s="61">
        <f t="shared" si="3"/>
        <v>1904970</v>
      </c>
      <c r="I42" s="61">
        <f t="shared" si="3"/>
        <v>-1630763</v>
      </c>
      <c r="J42" s="61">
        <f t="shared" si="3"/>
        <v>58470858</v>
      </c>
      <c r="K42" s="61">
        <f t="shared" si="3"/>
        <v>-8594339</v>
      </c>
      <c r="L42" s="61">
        <f t="shared" si="3"/>
        <v>-1483524</v>
      </c>
      <c r="M42" s="61">
        <f t="shared" si="3"/>
        <v>46470838</v>
      </c>
      <c r="N42" s="61">
        <f t="shared" si="3"/>
        <v>36392975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94863833</v>
      </c>
      <c r="X42" s="61">
        <f t="shared" si="3"/>
        <v>11501658</v>
      </c>
      <c r="Y42" s="61">
        <f t="shared" si="3"/>
        <v>83362175</v>
      </c>
      <c r="Z42" s="62">
        <f>+IF(X42&lt;&gt;0,+(Y42/X42)*100,0)</f>
        <v>724.7839833178834</v>
      </c>
      <c r="AA42" s="59">
        <f>SUM(AA38:AA41)</f>
        <v>29869450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-82399930</v>
      </c>
      <c r="D44" s="67">
        <f>+D42-D43</f>
        <v>0</v>
      </c>
      <c r="E44" s="68">
        <f t="shared" si="4"/>
        <v>29869450</v>
      </c>
      <c r="F44" s="69">
        <f t="shared" si="4"/>
        <v>29869450</v>
      </c>
      <c r="G44" s="69">
        <f t="shared" si="4"/>
        <v>58196651</v>
      </c>
      <c r="H44" s="69">
        <f t="shared" si="4"/>
        <v>1904970</v>
      </c>
      <c r="I44" s="69">
        <f t="shared" si="4"/>
        <v>-1630763</v>
      </c>
      <c r="J44" s="69">
        <f t="shared" si="4"/>
        <v>58470858</v>
      </c>
      <c r="K44" s="69">
        <f t="shared" si="4"/>
        <v>-8594339</v>
      </c>
      <c r="L44" s="69">
        <f t="shared" si="4"/>
        <v>-1483524</v>
      </c>
      <c r="M44" s="69">
        <f t="shared" si="4"/>
        <v>46470838</v>
      </c>
      <c r="N44" s="69">
        <f t="shared" si="4"/>
        <v>36392975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94863833</v>
      </c>
      <c r="X44" s="69">
        <f t="shared" si="4"/>
        <v>11501658</v>
      </c>
      <c r="Y44" s="69">
        <f t="shared" si="4"/>
        <v>83362175</v>
      </c>
      <c r="Z44" s="70">
        <f>+IF(X44&lt;&gt;0,+(Y44/X44)*100,0)</f>
        <v>724.7839833178834</v>
      </c>
      <c r="AA44" s="67">
        <f>+AA42-AA43</f>
        <v>29869450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-82399930</v>
      </c>
      <c r="D46" s="59">
        <f>SUM(D44:D45)</f>
        <v>0</v>
      </c>
      <c r="E46" s="60">
        <f t="shared" si="5"/>
        <v>29869450</v>
      </c>
      <c r="F46" s="61">
        <f t="shared" si="5"/>
        <v>29869450</v>
      </c>
      <c r="G46" s="61">
        <f t="shared" si="5"/>
        <v>58196651</v>
      </c>
      <c r="H46" s="61">
        <f t="shared" si="5"/>
        <v>1904970</v>
      </c>
      <c r="I46" s="61">
        <f t="shared" si="5"/>
        <v>-1630763</v>
      </c>
      <c r="J46" s="61">
        <f t="shared" si="5"/>
        <v>58470858</v>
      </c>
      <c r="K46" s="61">
        <f t="shared" si="5"/>
        <v>-8594339</v>
      </c>
      <c r="L46" s="61">
        <f t="shared" si="5"/>
        <v>-1483524</v>
      </c>
      <c r="M46" s="61">
        <f t="shared" si="5"/>
        <v>46470838</v>
      </c>
      <c r="N46" s="61">
        <f t="shared" si="5"/>
        <v>36392975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94863833</v>
      </c>
      <c r="X46" s="61">
        <f t="shared" si="5"/>
        <v>11501658</v>
      </c>
      <c r="Y46" s="61">
        <f t="shared" si="5"/>
        <v>83362175</v>
      </c>
      <c r="Z46" s="62">
        <f>+IF(X46&lt;&gt;0,+(Y46/X46)*100,0)</f>
        <v>724.7839833178834</v>
      </c>
      <c r="AA46" s="59">
        <f>SUM(AA44:AA45)</f>
        <v>29869450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-82399930</v>
      </c>
      <c r="D48" s="75">
        <f>SUM(D46:D47)</f>
        <v>0</v>
      </c>
      <c r="E48" s="76">
        <f t="shared" si="6"/>
        <v>29869450</v>
      </c>
      <c r="F48" s="77">
        <f t="shared" si="6"/>
        <v>29869450</v>
      </c>
      <c r="G48" s="77">
        <f t="shared" si="6"/>
        <v>58196651</v>
      </c>
      <c r="H48" s="78">
        <f t="shared" si="6"/>
        <v>1904970</v>
      </c>
      <c r="I48" s="78">
        <f t="shared" si="6"/>
        <v>-1630763</v>
      </c>
      <c r="J48" s="78">
        <f t="shared" si="6"/>
        <v>58470858</v>
      </c>
      <c r="K48" s="78">
        <f t="shared" si="6"/>
        <v>-8594339</v>
      </c>
      <c r="L48" s="78">
        <f t="shared" si="6"/>
        <v>-1483524</v>
      </c>
      <c r="M48" s="77">
        <f t="shared" si="6"/>
        <v>46470838</v>
      </c>
      <c r="N48" s="77">
        <f t="shared" si="6"/>
        <v>36392975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94863833</v>
      </c>
      <c r="X48" s="78">
        <f t="shared" si="6"/>
        <v>11501658</v>
      </c>
      <c r="Y48" s="78">
        <f t="shared" si="6"/>
        <v>83362175</v>
      </c>
      <c r="Z48" s="79">
        <f>+IF(X48&lt;&gt;0,+(Y48/X48)*100,0)</f>
        <v>724.7839833178834</v>
      </c>
      <c r="AA48" s="80">
        <f>SUM(AA46:AA47)</f>
        <v>29869450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71728233</v>
      </c>
      <c r="D5" s="6">
        <v>0</v>
      </c>
      <c r="E5" s="7">
        <v>68756855</v>
      </c>
      <c r="F5" s="8">
        <v>68756855</v>
      </c>
      <c r="G5" s="8">
        <v>4391845</v>
      </c>
      <c r="H5" s="8">
        <v>4259681</v>
      </c>
      <c r="I5" s="8">
        <v>5963554</v>
      </c>
      <c r="J5" s="8">
        <v>14615080</v>
      </c>
      <c r="K5" s="8">
        <v>7748738</v>
      </c>
      <c r="L5" s="8">
        <v>4450318</v>
      </c>
      <c r="M5" s="8">
        <v>6758591</v>
      </c>
      <c r="N5" s="8">
        <v>18957647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33572727</v>
      </c>
      <c r="X5" s="8">
        <v>32499439</v>
      </c>
      <c r="Y5" s="8">
        <v>1073288</v>
      </c>
      <c r="Z5" s="2">
        <v>3.3</v>
      </c>
      <c r="AA5" s="6">
        <v>68756855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3336915</v>
      </c>
      <c r="F10" s="30">
        <v>3336915</v>
      </c>
      <c r="G10" s="30">
        <v>268064</v>
      </c>
      <c r="H10" s="30">
        <v>268064</v>
      </c>
      <c r="I10" s="30">
        <v>268064</v>
      </c>
      <c r="J10" s="30">
        <v>804192</v>
      </c>
      <c r="K10" s="30">
        <v>325590</v>
      </c>
      <c r="L10" s="30">
        <v>325590</v>
      </c>
      <c r="M10" s="30">
        <v>279919</v>
      </c>
      <c r="N10" s="30">
        <v>931099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1735291</v>
      </c>
      <c r="X10" s="30">
        <v>1528035</v>
      </c>
      <c r="Y10" s="30">
        <v>207256</v>
      </c>
      <c r="Z10" s="31">
        <v>13.56</v>
      </c>
      <c r="AA10" s="32">
        <v>3336915</v>
      </c>
    </row>
    <row r="11" spans="1:27" ht="12.75">
      <c r="A11" s="29" t="s">
        <v>38</v>
      </c>
      <c r="B11" s="33"/>
      <c r="C11" s="6">
        <v>3108378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224089</v>
      </c>
      <c r="D12" s="6">
        <v>0</v>
      </c>
      <c r="E12" s="7">
        <v>371395</v>
      </c>
      <c r="F12" s="8">
        <v>371395</v>
      </c>
      <c r="G12" s="8">
        <v>22974</v>
      </c>
      <c r="H12" s="8">
        <v>22974</v>
      </c>
      <c r="I12" s="8">
        <v>23181</v>
      </c>
      <c r="J12" s="8">
        <v>69129</v>
      </c>
      <c r="K12" s="8">
        <v>16982</v>
      </c>
      <c r="L12" s="8">
        <v>23333</v>
      </c>
      <c r="M12" s="8">
        <v>2062</v>
      </c>
      <c r="N12" s="8">
        <v>42377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111506</v>
      </c>
      <c r="X12" s="8">
        <v>176414</v>
      </c>
      <c r="Y12" s="8">
        <v>-64908</v>
      </c>
      <c r="Z12" s="2">
        <v>-36.79</v>
      </c>
      <c r="AA12" s="6">
        <v>371395</v>
      </c>
    </row>
    <row r="13" spans="1:27" ht="12.75">
      <c r="A13" s="27" t="s">
        <v>40</v>
      </c>
      <c r="B13" s="33"/>
      <c r="C13" s="6">
        <v>6748684</v>
      </c>
      <c r="D13" s="6">
        <v>0</v>
      </c>
      <c r="E13" s="7">
        <v>6500000</v>
      </c>
      <c r="F13" s="8">
        <v>6500000</v>
      </c>
      <c r="G13" s="8">
        <v>428365</v>
      </c>
      <c r="H13" s="8">
        <v>436933</v>
      </c>
      <c r="I13" s="8">
        <v>436933</v>
      </c>
      <c r="J13" s="8">
        <v>1302231</v>
      </c>
      <c r="K13" s="8">
        <v>680616</v>
      </c>
      <c r="L13" s="8">
        <v>673810</v>
      </c>
      <c r="M13" s="8">
        <v>701034</v>
      </c>
      <c r="N13" s="8">
        <v>2055460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3357691</v>
      </c>
      <c r="X13" s="8">
        <v>3087500</v>
      </c>
      <c r="Y13" s="8">
        <v>270191</v>
      </c>
      <c r="Z13" s="2">
        <v>8.75</v>
      </c>
      <c r="AA13" s="6">
        <v>6500000</v>
      </c>
    </row>
    <row r="14" spans="1:27" ht="12.75">
      <c r="A14" s="27" t="s">
        <v>41</v>
      </c>
      <c r="B14" s="33"/>
      <c r="C14" s="6">
        <v>3536984</v>
      </c>
      <c r="D14" s="6">
        <v>0</v>
      </c>
      <c r="E14" s="7">
        <v>5756751</v>
      </c>
      <c r="F14" s="8">
        <v>5756751</v>
      </c>
      <c r="G14" s="8">
        <v>11240</v>
      </c>
      <c r="H14" s="8">
        <v>8992</v>
      </c>
      <c r="I14" s="8">
        <v>8992</v>
      </c>
      <c r="J14" s="8">
        <v>29224</v>
      </c>
      <c r="K14" s="8">
        <v>1775518</v>
      </c>
      <c r="L14" s="8">
        <v>213062</v>
      </c>
      <c r="M14" s="8">
        <v>724056</v>
      </c>
      <c r="N14" s="8">
        <v>2712636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2741860</v>
      </c>
      <c r="X14" s="8">
        <v>2643222</v>
      </c>
      <c r="Y14" s="8">
        <v>98638</v>
      </c>
      <c r="Z14" s="2">
        <v>3.73</v>
      </c>
      <c r="AA14" s="6">
        <v>5756751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429628</v>
      </c>
      <c r="D16" s="6">
        <v>0</v>
      </c>
      <c r="E16" s="7">
        <v>371395</v>
      </c>
      <c r="F16" s="8">
        <v>371395</v>
      </c>
      <c r="G16" s="8">
        <v>10700</v>
      </c>
      <c r="H16" s="8">
        <v>9800</v>
      </c>
      <c r="I16" s="8">
        <v>9800</v>
      </c>
      <c r="J16" s="8">
        <v>30300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30300</v>
      </c>
      <c r="X16" s="8">
        <v>176414</v>
      </c>
      <c r="Y16" s="8">
        <v>-146114</v>
      </c>
      <c r="Z16" s="2">
        <v>-82.82</v>
      </c>
      <c r="AA16" s="6">
        <v>371395</v>
      </c>
    </row>
    <row r="17" spans="1:27" ht="12.75">
      <c r="A17" s="27" t="s">
        <v>44</v>
      </c>
      <c r="B17" s="33"/>
      <c r="C17" s="6">
        <v>2352447</v>
      </c>
      <c r="D17" s="6">
        <v>0</v>
      </c>
      <c r="E17" s="7">
        <v>3399714</v>
      </c>
      <c r="F17" s="8">
        <v>3399714</v>
      </c>
      <c r="G17" s="8">
        <v>308400</v>
      </c>
      <c r="H17" s="8">
        <v>364174</v>
      </c>
      <c r="I17" s="8">
        <v>364174</v>
      </c>
      <c r="J17" s="8">
        <v>1036748</v>
      </c>
      <c r="K17" s="8">
        <v>592611</v>
      </c>
      <c r="L17" s="8">
        <v>505324</v>
      </c>
      <c r="M17" s="8">
        <v>569857</v>
      </c>
      <c r="N17" s="8">
        <v>1667792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2704540</v>
      </c>
      <c r="X17" s="8">
        <v>1614864</v>
      </c>
      <c r="Y17" s="8">
        <v>1089676</v>
      </c>
      <c r="Z17" s="2">
        <v>67.48</v>
      </c>
      <c r="AA17" s="6">
        <v>3399714</v>
      </c>
    </row>
    <row r="18" spans="1:27" ht="12.75">
      <c r="A18" s="29" t="s">
        <v>45</v>
      </c>
      <c r="B18" s="28"/>
      <c r="C18" s="6">
        <v>2267457</v>
      </c>
      <c r="D18" s="6">
        <v>0</v>
      </c>
      <c r="E18" s="7">
        <v>2185136</v>
      </c>
      <c r="F18" s="8">
        <v>2185136</v>
      </c>
      <c r="G18" s="8">
        <v>48633</v>
      </c>
      <c r="H18" s="8">
        <v>48633</v>
      </c>
      <c r="I18" s="8">
        <v>58359</v>
      </c>
      <c r="J18" s="8">
        <v>155625</v>
      </c>
      <c r="K18" s="8">
        <v>545109</v>
      </c>
      <c r="L18" s="8">
        <v>0</v>
      </c>
      <c r="M18" s="8">
        <v>0</v>
      </c>
      <c r="N18" s="8">
        <v>545109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700734</v>
      </c>
      <c r="X18" s="8">
        <v>1037940</v>
      </c>
      <c r="Y18" s="8">
        <v>-337206</v>
      </c>
      <c r="Z18" s="2">
        <v>-32.49</v>
      </c>
      <c r="AA18" s="6">
        <v>2185136</v>
      </c>
    </row>
    <row r="19" spans="1:27" ht="12.75">
      <c r="A19" s="27" t="s">
        <v>46</v>
      </c>
      <c r="B19" s="33"/>
      <c r="C19" s="6">
        <v>102321808</v>
      </c>
      <c r="D19" s="6">
        <v>0</v>
      </c>
      <c r="E19" s="7">
        <v>112485000</v>
      </c>
      <c r="F19" s="8">
        <v>112485000</v>
      </c>
      <c r="G19" s="8">
        <v>47490000</v>
      </c>
      <c r="H19" s="8">
        <v>408584</v>
      </c>
      <c r="I19" s="8">
        <v>320451</v>
      </c>
      <c r="J19" s="8">
        <v>48219035</v>
      </c>
      <c r="K19" s="8">
        <v>551482</v>
      </c>
      <c r="L19" s="8">
        <v>676803</v>
      </c>
      <c r="M19" s="8">
        <v>36182000</v>
      </c>
      <c r="N19" s="8">
        <v>37410285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85629320</v>
      </c>
      <c r="X19" s="8">
        <v>53430375</v>
      </c>
      <c r="Y19" s="8">
        <v>32198945</v>
      </c>
      <c r="Z19" s="2">
        <v>60.26</v>
      </c>
      <c r="AA19" s="6">
        <v>112485000</v>
      </c>
    </row>
    <row r="20" spans="1:27" ht="12.75">
      <c r="A20" s="27" t="s">
        <v>47</v>
      </c>
      <c r="B20" s="33"/>
      <c r="C20" s="6">
        <v>3443954</v>
      </c>
      <c r="D20" s="6">
        <v>0</v>
      </c>
      <c r="E20" s="7">
        <v>3841933</v>
      </c>
      <c r="F20" s="30">
        <v>3841933</v>
      </c>
      <c r="G20" s="30">
        <v>4977517</v>
      </c>
      <c r="H20" s="30">
        <v>2820630</v>
      </c>
      <c r="I20" s="30">
        <v>1236048</v>
      </c>
      <c r="J20" s="30">
        <v>9034195</v>
      </c>
      <c r="K20" s="30">
        <v>162075</v>
      </c>
      <c r="L20" s="30">
        <v>1042185</v>
      </c>
      <c r="M20" s="30">
        <v>2801998</v>
      </c>
      <c r="N20" s="30">
        <v>4006258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13040453</v>
      </c>
      <c r="X20" s="30">
        <v>1824918</v>
      </c>
      <c r="Y20" s="30">
        <v>11215535</v>
      </c>
      <c r="Z20" s="31">
        <v>614.58</v>
      </c>
      <c r="AA20" s="32">
        <v>3841933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196161662</v>
      </c>
      <c r="D22" s="37">
        <f>SUM(D5:D21)</f>
        <v>0</v>
      </c>
      <c r="E22" s="38">
        <f t="shared" si="0"/>
        <v>207005094</v>
      </c>
      <c r="F22" s="39">
        <f t="shared" si="0"/>
        <v>207005094</v>
      </c>
      <c r="G22" s="39">
        <f t="shared" si="0"/>
        <v>57957738</v>
      </c>
      <c r="H22" s="39">
        <f t="shared" si="0"/>
        <v>8648465</v>
      </c>
      <c r="I22" s="39">
        <f t="shared" si="0"/>
        <v>8689556</v>
      </c>
      <c r="J22" s="39">
        <f t="shared" si="0"/>
        <v>75295759</v>
      </c>
      <c r="K22" s="39">
        <f t="shared" si="0"/>
        <v>12398721</v>
      </c>
      <c r="L22" s="39">
        <f t="shared" si="0"/>
        <v>7910425</v>
      </c>
      <c r="M22" s="39">
        <f t="shared" si="0"/>
        <v>48019517</v>
      </c>
      <c r="N22" s="39">
        <f t="shared" si="0"/>
        <v>68328663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143624422</v>
      </c>
      <c r="X22" s="39">
        <f t="shared" si="0"/>
        <v>98019121</v>
      </c>
      <c r="Y22" s="39">
        <f t="shared" si="0"/>
        <v>45605301</v>
      </c>
      <c r="Z22" s="40">
        <f>+IF(X22&lt;&gt;0,+(Y22/X22)*100,0)</f>
        <v>46.52694345218623</v>
      </c>
      <c r="AA22" s="37">
        <f>SUM(AA5:AA21)</f>
        <v>207005094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67375820</v>
      </c>
      <c r="D25" s="6">
        <v>0</v>
      </c>
      <c r="E25" s="7">
        <v>71865562</v>
      </c>
      <c r="F25" s="8">
        <v>71865562</v>
      </c>
      <c r="G25" s="8">
        <v>4651034</v>
      </c>
      <c r="H25" s="8">
        <v>5173374</v>
      </c>
      <c r="I25" s="8">
        <v>5208842</v>
      </c>
      <c r="J25" s="8">
        <v>15033250</v>
      </c>
      <c r="K25" s="8">
        <v>5397026</v>
      </c>
      <c r="L25" s="8">
        <v>5392168</v>
      </c>
      <c r="M25" s="8">
        <v>4604135</v>
      </c>
      <c r="N25" s="8">
        <v>15393329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30426579</v>
      </c>
      <c r="X25" s="8">
        <v>34136143</v>
      </c>
      <c r="Y25" s="8">
        <v>-3709564</v>
      </c>
      <c r="Z25" s="2">
        <v>-10.87</v>
      </c>
      <c r="AA25" s="6">
        <v>71865562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11188491</v>
      </c>
      <c r="F26" s="8">
        <v>11188491</v>
      </c>
      <c r="G26" s="8">
        <v>870551</v>
      </c>
      <c r="H26" s="8">
        <v>813365</v>
      </c>
      <c r="I26" s="8">
        <v>813803</v>
      </c>
      <c r="J26" s="8">
        <v>2497719</v>
      </c>
      <c r="K26" s="8">
        <v>813803</v>
      </c>
      <c r="L26" s="8">
        <v>870644</v>
      </c>
      <c r="M26" s="8">
        <v>813803</v>
      </c>
      <c r="N26" s="8">
        <v>2498250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4995969</v>
      </c>
      <c r="X26" s="8">
        <v>5314532</v>
      </c>
      <c r="Y26" s="8">
        <v>-318563</v>
      </c>
      <c r="Z26" s="2">
        <v>-5.99</v>
      </c>
      <c r="AA26" s="6">
        <v>11188491</v>
      </c>
    </row>
    <row r="27" spans="1:27" ht="12.75">
      <c r="A27" s="29" t="s">
        <v>53</v>
      </c>
      <c r="B27" s="28"/>
      <c r="C27" s="6">
        <v>8774365</v>
      </c>
      <c r="D27" s="6">
        <v>0</v>
      </c>
      <c r="E27" s="7">
        <v>24500000</v>
      </c>
      <c r="F27" s="8">
        <v>24500000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11637500</v>
      </c>
      <c r="Y27" s="8">
        <v>-11637500</v>
      </c>
      <c r="Z27" s="2">
        <v>-100</v>
      </c>
      <c r="AA27" s="6">
        <v>24500000</v>
      </c>
    </row>
    <row r="28" spans="1:27" ht="12.75">
      <c r="A28" s="29" t="s">
        <v>54</v>
      </c>
      <c r="B28" s="28"/>
      <c r="C28" s="6">
        <v>21255264</v>
      </c>
      <c r="D28" s="6">
        <v>0</v>
      </c>
      <c r="E28" s="7">
        <v>27589223</v>
      </c>
      <c r="F28" s="8">
        <v>27589223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13104880</v>
      </c>
      <c r="Y28" s="8">
        <v>-13104880</v>
      </c>
      <c r="Z28" s="2">
        <v>-100</v>
      </c>
      <c r="AA28" s="6">
        <v>27589223</v>
      </c>
    </row>
    <row r="29" spans="1:27" ht="12.75">
      <c r="A29" s="29" t="s">
        <v>55</v>
      </c>
      <c r="B29" s="28"/>
      <c r="C29" s="6">
        <v>25165</v>
      </c>
      <c r="D29" s="6">
        <v>0</v>
      </c>
      <c r="E29" s="7">
        <v>80000</v>
      </c>
      <c r="F29" s="8">
        <v>80000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38000</v>
      </c>
      <c r="Y29" s="8">
        <v>-38000</v>
      </c>
      <c r="Z29" s="2">
        <v>-100</v>
      </c>
      <c r="AA29" s="6">
        <v>80000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1567000</v>
      </c>
      <c r="F30" s="8">
        <v>1567000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744325</v>
      </c>
      <c r="Y30" s="8">
        <v>-744325</v>
      </c>
      <c r="Z30" s="2">
        <v>-100</v>
      </c>
      <c r="AA30" s="6">
        <v>1567000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3548500</v>
      </c>
      <c r="F31" s="8">
        <v>3548500</v>
      </c>
      <c r="G31" s="8">
        <v>0</v>
      </c>
      <c r="H31" s="8">
        <v>0</v>
      </c>
      <c r="I31" s="8">
        <v>0</v>
      </c>
      <c r="J31" s="8">
        <v>0</v>
      </c>
      <c r="K31" s="8">
        <v>380771</v>
      </c>
      <c r="L31" s="8">
        <v>418848</v>
      </c>
      <c r="M31" s="8">
        <v>282600</v>
      </c>
      <c r="N31" s="8">
        <v>1082219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1082219</v>
      </c>
      <c r="X31" s="8">
        <v>1685538</v>
      </c>
      <c r="Y31" s="8">
        <v>-603319</v>
      </c>
      <c r="Z31" s="2">
        <v>-35.79</v>
      </c>
      <c r="AA31" s="6">
        <v>3548500</v>
      </c>
    </row>
    <row r="32" spans="1:27" ht="12.75">
      <c r="A32" s="29" t="s">
        <v>58</v>
      </c>
      <c r="B32" s="28"/>
      <c r="C32" s="6">
        <v>9599233</v>
      </c>
      <c r="D32" s="6">
        <v>0</v>
      </c>
      <c r="E32" s="7">
        <v>10660000</v>
      </c>
      <c r="F32" s="8">
        <v>10660000</v>
      </c>
      <c r="G32" s="8">
        <v>931738</v>
      </c>
      <c r="H32" s="8">
        <v>707103</v>
      </c>
      <c r="I32" s="8">
        <v>1071499</v>
      </c>
      <c r="J32" s="8">
        <v>2710340</v>
      </c>
      <c r="K32" s="8">
        <v>357915</v>
      </c>
      <c r="L32" s="8">
        <v>584956</v>
      </c>
      <c r="M32" s="8">
        <v>584956</v>
      </c>
      <c r="N32" s="8">
        <v>1527827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4238167</v>
      </c>
      <c r="X32" s="8">
        <v>5063500</v>
      </c>
      <c r="Y32" s="8">
        <v>-825333</v>
      </c>
      <c r="Z32" s="2">
        <v>-16.3</v>
      </c>
      <c r="AA32" s="6">
        <v>10660000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43473044</v>
      </c>
      <c r="D34" s="6">
        <v>0</v>
      </c>
      <c r="E34" s="7">
        <v>51177735</v>
      </c>
      <c r="F34" s="8">
        <v>51177735</v>
      </c>
      <c r="G34" s="8">
        <v>4032458</v>
      </c>
      <c r="H34" s="8">
        <v>3492186</v>
      </c>
      <c r="I34" s="8">
        <v>8042202</v>
      </c>
      <c r="J34" s="8">
        <v>15566846</v>
      </c>
      <c r="K34" s="8">
        <v>2164321</v>
      </c>
      <c r="L34" s="8">
        <v>3915395</v>
      </c>
      <c r="M34" s="8">
        <v>7404225</v>
      </c>
      <c r="N34" s="8">
        <v>13483941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29050787</v>
      </c>
      <c r="X34" s="8">
        <v>23834423</v>
      </c>
      <c r="Y34" s="8">
        <v>5216364</v>
      </c>
      <c r="Z34" s="2">
        <v>21.89</v>
      </c>
      <c r="AA34" s="6">
        <v>51177735</v>
      </c>
    </row>
    <row r="35" spans="1:27" ht="12.75">
      <c r="A35" s="27" t="s">
        <v>61</v>
      </c>
      <c r="B35" s="33"/>
      <c r="C35" s="6">
        <v>354235</v>
      </c>
      <c r="D35" s="6">
        <v>0</v>
      </c>
      <c r="E35" s="7">
        <v>2473907</v>
      </c>
      <c r="F35" s="8">
        <v>2473907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1175106</v>
      </c>
      <c r="Y35" s="8">
        <v>-1175106</v>
      </c>
      <c r="Z35" s="2">
        <v>-100</v>
      </c>
      <c r="AA35" s="6">
        <v>2473907</v>
      </c>
    </row>
    <row r="36" spans="1:27" ht="12.75">
      <c r="A36" s="44" t="s">
        <v>62</v>
      </c>
      <c r="B36" s="36"/>
      <c r="C36" s="37">
        <f aca="true" t="shared" si="1" ref="C36:Y36">SUM(C25:C35)</f>
        <v>150857126</v>
      </c>
      <c r="D36" s="37">
        <f>SUM(D25:D35)</f>
        <v>0</v>
      </c>
      <c r="E36" s="38">
        <f t="shared" si="1"/>
        <v>204650418</v>
      </c>
      <c r="F36" s="39">
        <f t="shared" si="1"/>
        <v>204650418</v>
      </c>
      <c r="G36" s="39">
        <f t="shared" si="1"/>
        <v>10485781</v>
      </c>
      <c r="H36" s="39">
        <f t="shared" si="1"/>
        <v>10186028</v>
      </c>
      <c r="I36" s="39">
        <f t="shared" si="1"/>
        <v>15136346</v>
      </c>
      <c r="J36" s="39">
        <f t="shared" si="1"/>
        <v>35808155</v>
      </c>
      <c r="K36" s="39">
        <f t="shared" si="1"/>
        <v>9113836</v>
      </c>
      <c r="L36" s="39">
        <f t="shared" si="1"/>
        <v>11182011</v>
      </c>
      <c r="M36" s="39">
        <f t="shared" si="1"/>
        <v>13689719</v>
      </c>
      <c r="N36" s="39">
        <f t="shared" si="1"/>
        <v>33985566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69793721</v>
      </c>
      <c r="X36" s="39">
        <f t="shared" si="1"/>
        <v>96733947</v>
      </c>
      <c r="Y36" s="39">
        <f t="shared" si="1"/>
        <v>-26940226</v>
      </c>
      <c r="Z36" s="40">
        <f>+IF(X36&lt;&gt;0,+(Y36/X36)*100,0)</f>
        <v>-27.849815742554163</v>
      </c>
      <c r="AA36" s="37">
        <f>SUM(AA25:AA35)</f>
        <v>204650418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45304536</v>
      </c>
      <c r="D38" s="50">
        <f>+D22-D36</f>
        <v>0</v>
      </c>
      <c r="E38" s="51">
        <f t="shared" si="2"/>
        <v>2354676</v>
      </c>
      <c r="F38" s="52">
        <f t="shared" si="2"/>
        <v>2354676</v>
      </c>
      <c r="G38" s="52">
        <f t="shared" si="2"/>
        <v>47471957</v>
      </c>
      <c r="H38" s="52">
        <f t="shared" si="2"/>
        <v>-1537563</v>
      </c>
      <c r="I38" s="52">
        <f t="shared" si="2"/>
        <v>-6446790</v>
      </c>
      <c r="J38" s="52">
        <f t="shared" si="2"/>
        <v>39487604</v>
      </c>
      <c r="K38" s="52">
        <f t="shared" si="2"/>
        <v>3284885</v>
      </c>
      <c r="L38" s="52">
        <f t="shared" si="2"/>
        <v>-3271586</v>
      </c>
      <c r="M38" s="52">
        <f t="shared" si="2"/>
        <v>34329798</v>
      </c>
      <c r="N38" s="52">
        <f t="shared" si="2"/>
        <v>34343097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73830701</v>
      </c>
      <c r="X38" s="52">
        <f>IF(F22=F36,0,X22-X36)</f>
        <v>1285174</v>
      </c>
      <c r="Y38" s="52">
        <f t="shared" si="2"/>
        <v>72545527</v>
      </c>
      <c r="Z38" s="53">
        <f>+IF(X38&lt;&gt;0,+(Y38/X38)*100,0)</f>
        <v>5644.80194899679</v>
      </c>
      <c r="AA38" s="50">
        <f>+AA22-AA36</f>
        <v>2354676</v>
      </c>
    </row>
    <row r="39" spans="1:27" ht="12.75">
      <c r="A39" s="27" t="s">
        <v>64</v>
      </c>
      <c r="B39" s="33"/>
      <c r="C39" s="6">
        <v>27222902</v>
      </c>
      <c r="D39" s="6">
        <v>0</v>
      </c>
      <c r="E39" s="7">
        <v>26337000</v>
      </c>
      <c r="F39" s="8">
        <v>26337000</v>
      </c>
      <c r="G39" s="8">
        <v>89598</v>
      </c>
      <c r="H39" s="8">
        <v>5697117</v>
      </c>
      <c r="I39" s="8">
        <v>95946</v>
      </c>
      <c r="J39" s="8">
        <v>5882661</v>
      </c>
      <c r="K39" s="8">
        <v>1825846</v>
      </c>
      <c r="L39" s="8">
        <v>6294955</v>
      </c>
      <c r="M39" s="8">
        <v>6294955</v>
      </c>
      <c r="N39" s="8">
        <v>14415756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20298417</v>
      </c>
      <c r="X39" s="8">
        <v>12510075</v>
      </c>
      <c r="Y39" s="8">
        <v>7788342</v>
      </c>
      <c r="Z39" s="2">
        <v>62.26</v>
      </c>
      <c r="AA39" s="6">
        <v>26337000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72527438</v>
      </c>
      <c r="D42" s="59">
        <f>SUM(D38:D41)</f>
        <v>0</v>
      </c>
      <c r="E42" s="60">
        <f t="shared" si="3"/>
        <v>28691676</v>
      </c>
      <c r="F42" s="61">
        <f t="shared" si="3"/>
        <v>28691676</v>
      </c>
      <c r="G42" s="61">
        <f t="shared" si="3"/>
        <v>47561555</v>
      </c>
      <c r="H42" s="61">
        <f t="shared" si="3"/>
        <v>4159554</v>
      </c>
      <c r="I42" s="61">
        <f t="shared" si="3"/>
        <v>-6350844</v>
      </c>
      <c r="J42" s="61">
        <f t="shared" si="3"/>
        <v>45370265</v>
      </c>
      <c r="K42" s="61">
        <f t="shared" si="3"/>
        <v>5110731</v>
      </c>
      <c r="L42" s="61">
        <f t="shared" si="3"/>
        <v>3023369</v>
      </c>
      <c r="M42" s="61">
        <f t="shared" si="3"/>
        <v>40624753</v>
      </c>
      <c r="N42" s="61">
        <f t="shared" si="3"/>
        <v>48758853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94129118</v>
      </c>
      <c r="X42" s="61">
        <f t="shared" si="3"/>
        <v>13795249</v>
      </c>
      <c r="Y42" s="61">
        <f t="shared" si="3"/>
        <v>80333869</v>
      </c>
      <c r="Z42" s="62">
        <f>+IF(X42&lt;&gt;0,+(Y42/X42)*100,0)</f>
        <v>582.3299673677511</v>
      </c>
      <c r="AA42" s="59">
        <f>SUM(AA38:AA41)</f>
        <v>28691676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72527438</v>
      </c>
      <c r="D44" s="67">
        <f>+D42-D43</f>
        <v>0</v>
      </c>
      <c r="E44" s="68">
        <f t="shared" si="4"/>
        <v>28691676</v>
      </c>
      <c r="F44" s="69">
        <f t="shared" si="4"/>
        <v>28691676</v>
      </c>
      <c r="G44" s="69">
        <f t="shared" si="4"/>
        <v>47561555</v>
      </c>
      <c r="H44" s="69">
        <f t="shared" si="4"/>
        <v>4159554</v>
      </c>
      <c r="I44" s="69">
        <f t="shared" si="4"/>
        <v>-6350844</v>
      </c>
      <c r="J44" s="69">
        <f t="shared" si="4"/>
        <v>45370265</v>
      </c>
      <c r="K44" s="69">
        <f t="shared" si="4"/>
        <v>5110731</v>
      </c>
      <c r="L44" s="69">
        <f t="shared" si="4"/>
        <v>3023369</v>
      </c>
      <c r="M44" s="69">
        <f t="shared" si="4"/>
        <v>40624753</v>
      </c>
      <c r="N44" s="69">
        <f t="shared" si="4"/>
        <v>48758853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94129118</v>
      </c>
      <c r="X44" s="69">
        <f t="shared" si="4"/>
        <v>13795249</v>
      </c>
      <c r="Y44" s="69">
        <f t="shared" si="4"/>
        <v>80333869</v>
      </c>
      <c r="Z44" s="70">
        <f>+IF(X44&lt;&gt;0,+(Y44/X44)*100,0)</f>
        <v>582.3299673677511</v>
      </c>
      <c r="AA44" s="67">
        <f>+AA42-AA43</f>
        <v>28691676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72527438</v>
      </c>
      <c r="D46" s="59">
        <f>SUM(D44:D45)</f>
        <v>0</v>
      </c>
      <c r="E46" s="60">
        <f t="shared" si="5"/>
        <v>28691676</v>
      </c>
      <c r="F46" s="61">
        <f t="shared" si="5"/>
        <v>28691676</v>
      </c>
      <c r="G46" s="61">
        <f t="shared" si="5"/>
        <v>47561555</v>
      </c>
      <c r="H46" s="61">
        <f t="shared" si="5"/>
        <v>4159554</v>
      </c>
      <c r="I46" s="61">
        <f t="shared" si="5"/>
        <v>-6350844</v>
      </c>
      <c r="J46" s="61">
        <f t="shared" si="5"/>
        <v>45370265</v>
      </c>
      <c r="K46" s="61">
        <f t="shared" si="5"/>
        <v>5110731</v>
      </c>
      <c r="L46" s="61">
        <f t="shared" si="5"/>
        <v>3023369</v>
      </c>
      <c r="M46" s="61">
        <f t="shared" si="5"/>
        <v>40624753</v>
      </c>
      <c r="N46" s="61">
        <f t="shared" si="5"/>
        <v>48758853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94129118</v>
      </c>
      <c r="X46" s="61">
        <f t="shared" si="5"/>
        <v>13795249</v>
      </c>
      <c r="Y46" s="61">
        <f t="shared" si="5"/>
        <v>80333869</v>
      </c>
      <c r="Z46" s="62">
        <f>+IF(X46&lt;&gt;0,+(Y46/X46)*100,0)</f>
        <v>582.3299673677511</v>
      </c>
      <c r="AA46" s="59">
        <f>SUM(AA44:AA45)</f>
        <v>28691676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72527438</v>
      </c>
      <c r="D48" s="75">
        <f>SUM(D46:D47)</f>
        <v>0</v>
      </c>
      <c r="E48" s="76">
        <f t="shared" si="6"/>
        <v>28691676</v>
      </c>
      <c r="F48" s="77">
        <f t="shared" si="6"/>
        <v>28691676</v>
      </c>
      <c r="G48" s="77">
        <f t="shared" si="6"/>
        <v>47561555</v>
      </c>
      <c r="H48" s="78">
        <f t="shared" si="6"/>
        <v>4159554</v>
      </c>
      <c r="I48" s="78">
        <f t="shared" si="6"/>
        <v>-6350844</v>
      </c>
      <c r="J48" s="78">
        <f t="shared" si="6"/>
        <v>45370265</v>
      </c>
      <c r="K48" s="78">
        <f t="shared" si="6"/>
        <v>5110731</v>
      </c>
      <c r="L48" s="78">
        <f t="shared" si="6"/>
        <v>3023369</v>
      </c>
      <c r="M48" s="77">
        <f t="shared" si="6"/>
        <v>40624753</v>
      </c>
      <c r="N48" s="77">
        <f t="shared" si="6"/>
        <v>48758853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94129118</v>
      </c>
      <c r="X48" s="78">
        <f t="shared" si="6"/>
        <v>13795249</v>
      </c>
      <c r="Y48" s="78">
        <f t="shared" si="6"/>
        <v>80333869</v>
      </c>
      <c r="Z48" s="79">
        <f>+IF(X48&lt;&gt;0,+(Y48/X48)*100,0)</f>
        <v>582.3299673677511</v>
      </c>
      <c r="AA48" s="80">
        <f>SUM(AA46:AA47)</f>
        <v>28691676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165531593</v>
      </c>
      <c r="D8" s="6">
        <v>0</v>
      </c>
      <c r="E8" s="7">
        <v>176774819</v>
      </c>
      <c r="F8" s="8">
        <v>176774819</v>
      </c>
      <c r="G8" s="8">
        <v>11138633</v>
      </c>
      <c r="H8" s="8">
        <v>33088559</v>
      </c>
      <c r="I8" s="8">
        <v>23569994</v>
      </c>
      <c r="J8" s="8">
        <v>67797186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67797186</v>
      </c>
      <c r="X8" s="8">
        <v>60474193</v>
      </c>
      <c r="Y8" s="8">
        <v>7322993</v>
      </c>
      <c r="Z8" s="2">
        <v>12.11</v>
      </c>
      <c r="AA8" s="6">
        <v>176774819</v>
      </c>
    </row>
    <row r="9" spans="1:27" ht="12.75">
      <c r="A9" s="29" t="s">
        <v>36</v>
      </c>
      <c r="B9" s="28"/>
      <c r="C9" s="6">
        <v>13318501</v>
      </c>
      <c r="D9" s="6">
        <v>0</v>
      </c>
      <c r="E9" s="7">
        <v>36517769</v>
      </c>
      <c r="F9" s="8">
        <v>36517769</v>
      </c>
      <c r="G9" s="8">
        <v>2687237</v>
      </c>
      <c r="H9" s="8">
        <v>5737687</v>
      </c>
      <c r="I9" s="8">
        <v>0</v>
      </c>
      <c r="J9" s="8">
        <v>8424924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8424924</v>
      </c>
      <c r="X9" s="8">
        <v>8882042</v>
      </c>
      <c r="Y9" s="8">
        <v>-457118</v>
      </c>
      <c r="Z9" s="2">
        <v>-5.15</v>
      </c>
      <c r="AA9" s="6">
        <v>36517769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1000000</v>
      </c>
      <c r="F11" s="8">
        <v>1000000</v>
      </c>
      <c r="G11" s="8">
        <v>12455</v>
      </c>
      <c r="H11" s="8">
        <v>23810</v>
      </c>
      <c r="I11" s="8">
        <v>30709</v>
      </c>
      <c r="J11" s="8">
        <v>66974</v>
      </c>
      <c r="K11" s="8">
        <v>14852</v>
      </c>
      <c r="L11" s="8">
        <v>25261</v>
      </c>
      <c r="M11" s="8">
        <v>18046</v>
      </c>
      <c r="N11" s="8">
        <v>58159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125133</v>
      </c>
      <c r="X11" s="8">
        <v>565654</v>
      </c>
      <c r="Y11" s="8">
        <v>-440521</v>
      </c>
      <c r="Z11" s="2">
        <v>-77.88</v>
      </c>
      <c r="AA11" s="6">
        <v>1000000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23989</v>
      </c>
      <c r="M12" s="8">
        <v>0</v>
      </c>
      <c r="N12" s="8">
        <v>23989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23989</v>
      </c>
      <c r="X12" s="8"/>
      <c r="Y12" s="8">
        <v>23989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5437907</v>
      </c>
      <c r="D13" s="6">
        <v>0</v>
      </c>
      <c r="E13" s="7">
        <v>6500000</v>
      </c>
      <c r="F13" s="8">
        <v>6500000</v>
      </c>
      <c r="G13" s="8">
        <v>108386</v>
      </c>
      <c r="H13" s="8">
        <v>1026964</v>
      </c>
      <c r="I13" s="8">
        <v>344898</v>
      </c>
      <c r="J13" s="8">
        <v>1480248</v>
      </c>
      <c r="K13" s="8">
        <v>138793</v>
      </c>
      <c r="L13" s="8">
        <v>0</v>
      </c>
      <c r="M13" s="8">
        <v>85454</v>
      </c>
      <c r="N13" s="8">
        <v>224247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1704495</v>
      </c>
      <c r="X13" s="8">
        <v>924345</v>
      </c>
      <c r="Y13" s="8">
        <v>780150</v>
      </c>
      <c r="Z13" s="2">
        <v>84.4</v>
      </c>
      <c r="AA13" s="6">
        <v>6500000</v>
      </c>
    </row>
    <row r="14" spans="1:27" ht="12.75">
      <c r="A14" s="27" t="s">
        <v>41</v>
      </c>
      <c r="B14" s="33"/>
      <c r="C14" s="6">
        <v>39628665</v>
      </c>
      <c r="D14" s="6">
        <v>0</v>
      </c>
      <c r="E14" s="7">
        <v>31580600</v>
      </c>
      <c r="F14" s="8">
        <v>31580600</v>
      </c>
      <c r="G14" s="8">
        <v>2261337</v>
      </c>
      <c r="H14" s="8">
        <v>0</v>
      </c>
      <c r="I14" s="8">
        <v>0</v>
      </c>
      <c r="J14" s="8">
        <v>2261337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2261337</v>
      </c>
      <c r="X14" s="8">
        <v>6629624</v>
      </c>
      <c r="Y14" s="8">
        <v>-4368287</v>
      </c>
      <c r="Z14" s="2">
        <v>-65.89</v>
      </c>
      <c r="AA14" s="6">
        <v>31580600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772495042</v>
      </c>
      <c r="D19" s="6">
        <v>0</v>
      </c>
      <c r="E19" s="7">
        <v>858918000</v>
      </c>
      <c r="F19" s="8">
        <v>858918000</v>
      </c>
      <c r="G19" s="8">
        <v>273274000</v>
      </c>
      <c r="H19" s="8">
        <v>1968389</v>
      </c>
      <c r="I19" s="8">
        <v>7023752</v>
      </c>
      <c r="J19" s="8">
        <v>282266141</v>
      </c>
      <c r="K19" s="8">
        <v>3486279</v>
      </c>
      <c r="L19" s="8">
        <v>777758</v>
      </c>
      <c r="M19" s="8">
        <v>236476000</v>
      </c>
      <c r="N19" s="8">
        <v>240740037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523006178</v>
      </c>
      <c r="X19" s="8">
        <v>600798583</v>
      </c>
      <c r="Y19" s="8">
        <v>-77792405</v>
      </c>
      <c r="Z19" s="2">
        <v>-12.95</v>
      </c>
      <c r="AA19" s="6">
        <v>858918000</v>
      </c>
    </row>
    <row r="20" spans="1:27" ht="12.75">
      <c r="A20" s="27" t="s">
        <v>47</v>
      </c>
      <c r="B20" s="33"/>
      <c r="C20" s="6">
        <v>6522398</v>
      </c>
      <c r="D20" s="6">
        <v>0</v>
      </c>
      <c r="E20" s="7">
        <v>87336393</v>
      </c>
      <c r="F20" s="30">
        <v>87336393</v>
      </c>
      <c r="G20" s="30">
        <v>686272</v>
      </c>
      <c r="H20" s="30">
        <v>3851830</v>
      </c>
      <c r="I20" s="30">
        <v>43252023</v>
      </c>
      <c r="J20" s="30">
        <v>47790125</v>
      </c>
      <c r="K20" s="30">
        <v>0</v>
      </c>
      <c r="L20" s="30">
        <v>43260</v>
      </c>
      <c r="M20" s="30">
        <v>9800</v>
      </c>
      <c r="N20" s="30">
        <v>53060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47843185</v>
      </c>
      <c r="X20" s="30">
        <v>43198441</v>
      </c>
      <c r="Y20" s="30">
        <v>4644744</v>
      </c>
      <c r="Z20" s="31">
        <v>10.75</v>
      </c>
      <c r="AA20" s="32">
        <v>87336393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1002934106</v>
      </c>
      <c r="D22" s="37">
        <f>SUM(D5:D21)</f>
        <v>0</v>
      </c>
      <c r="E22" s="38">
        <f t="shared" si="0"/>
        <v>1198627581</v>
      </c>
      <c r="F22" s="39">
        <f t="shared" si="0"/>
        <v>1198627581</v>
      </c>
      <c r="G22" s="39">
        <f t="shared" si="0"/>
        <v>290168320</v>
      </c>
      <c r="H22" s="39">
        <f t="shared" si="0"/>
        <v>45697239</v>
      </c>
      <c r="I22" s="39">
        <f t="shared" si="0"/>
        <v>74221376</v>
      </c>
      <c r="J22" s="39">
        <f t="shared" si="0"/>
        <v>410086935</v>
      </c>
      <c r="K22" s="39">
        <f t="shared" si="0"/>
        <v>3639924</v>
      </c>
      <c r="L22" s="39">
        <f t="shared" si="0"/>
        <v>870268</v>
      </c>
      <c r="M22" s="39">
        <f t="shared" si="0"/>
        <v>236589300</v>
      </c>
      <c r="N22" s="39">
        <f t="shared" si="0"/>
        <v>241099492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651186427</v>
      </c>
      <c r="X22" s="39">
        <f t="shared" si="0"/>
        <v>721472882</v>
      </c>
      <c r="Y22" s="39">
        <f t="shared" si="0"/>
        <v>-70286455</v>
      </c>
      <c r="Z22" s="40">
        <f>+IF(X22&lt;&gt;0,+(Y22/X22)*100,0)</f>
        <v>-9.742078566440144</v>
      </c>
      <c r="AA22" s="37">
        <f>SUM(AA5:AA21)</f>
        <v>1198627581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376318320</v>
      </c>
      <c r="D25" s="6">
        <v>0</v>
      </c>
      <c r="E25" s="7">
        <v>411622859</v>
      </c>
      <c r="F25" s="8">
        <v>411622859</v>
      </c>
      <c r="G25" s="8">
        <v>32135467</v>
      </c>
      <c r="H25" s="8">
        <v>35396337</v>
      </c>
      <c r="I25" s="8">
        <v>26437474</v>
      </c>
      <c r="J25" s="8">
        <v>93969278</v>
      </c>
      <c r="K25" s="8">
        <v>25307540</v>
      </c>
      <c r="L25" s="8">
        <v>32986597</v>
      </c>
      <c r="M25" s="8">
        <v>25613431</v>
      </c>
      <c r="N25" s="8">
        <v>83907568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177876846</v>
      </c>
      <c r="X25" s="8">
        <v>168465603</v>
      </c>
      <c r="Y25" s="8">
        <v>9411243</v>
      </c>
      <c r="Z25" s="2">
        <v>5.59</v>
      </c>
      <c r="AA25" s="6">
        <v>411622859</v>
      </c>
    </row>
    <row r="26" spans="1:27" ht="12.75">
      <c r="A26" s="29" t="s">
        <v>52</v>
      </c>
      <c r="B26" s="28"/>
      <c r="C26" s="6">
        <v>13179128</v>
      </c>
      <c r="D26" s="6">
        <v>0</v>
      </c>
      <c r="E26" s="7">
        <v>12307750</v>
      </c>
      <c r="F26" s="8">
        <v>12307750</v>
      </c>
      <c r="G26" s="8">
        <v>967530</v>
      </c>
      <c r="H26" s="8">
        <v>1066253</v>
      </c>
      <c r="I26" s="8">
        <v>1087676</v>
      </c>
      <c r="J26" s="8">
        <v>3121459</v>
      </c>
      <c r="K26" s="8">
        <v>1071353</v>
      </c>
      <c r="L26" s="8">
        <v>1118699</v>
      </c>
      <c r="M26" s="8">
        <v>1087196</v>
      </c>
      <c r="N26" s="8">
        <v>3277248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6398707</v>
      </c>
      <c r="X26" s="8">
        <v>5604462</v>
      </c>
      <c r="Y26" s="8">
        <v>794245</v>
      </c>
      <c r="Z26" s="2">
        <v>14.17</v>
      </c>
      <c r="AA26" s="6">
        <v>12307750</v>
      </c>
    </row>
    <row r="27" spans="1:27" ht="12.75">
      <c r="A27" s="29" t="s">
        <v>53</v>
      </c>
      <c r="B27" s="28"/>
      <c r="C27" s="6">
        <v>65967708</v>
      </c>
      <c r="D27" s="6">
        <v>0</v>
      </c>
      <c r="E27" s="7">
        <v>24121785</v>
      </c>
      <c r="F27" s="8">
        <v>24121785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24121785</v>
      </c>
    </row>
    <row r="28" spans="1:27" ht="12.75">
      <c r="A28" s="29" t="s">
        <v>54</v>
      </c>
      <c r="B28" s="28"/>
      <c r="C28" s="6">
        <v>177883700</v>
      </c>
      <c r="D28" s="6">
        <v>0</v>
      </c>
      <c r="E28" s="7">
        <v>184687757</v>
      </c>
      <c r="F28" s="8">
        <v>184687757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71196989</v>
      </c>
      <c r="Y28" s="8">
        <v>-71196989</v>
      </c>
      <c r="Z28" s="2">
        <v>-100</v>
      </c>
      <c r="AA28" s="6">
        <v>184687757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288788796</v>
      </c>
      <c r="D30" s="6">
        <v>0</v>
      </c>
      <c r="E30" s="7">
        <v>272840000</v>
      </c>
      <c r="F30" s="8">
        <v>272840000</v>
      </c>
      <c r="G30" s="8">
        <v>11900</v>
      </c>
      <c r="H30" s="8">
        <v>3828255</v>
      </c>
      <c r="I30" s="8">
        <v>0</v>
      </c>
      <c r="J30" s="8">
        <v>3840155</v>
      </c>
      <c r="K30" s="8">
        <v>0</v>
      </c>
      <c r="L30" s="8">
        <v>3217391</v>
      </c>
      <c r="M30" s="8">
        <v>0</v>
      </c>
      <c r="N30" s="8">
        <v>3217391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7057546</v>
      </c>
      <c r="X30" s="8">
        <v>167000000</v>
      </c>
      <c r="Y30" s="8">
        <v>-159942454</v>
      </c>
      <c r="Z30" s="2">
        <v>-95.77</v>
      </c>
      <c r="AA30" s="6">
        <v>272840000</v>
      </c>
    </row>
    <row r="31" spans="1:27" ht="12.75">
      <c r="A31" s="29" t="s">
        <v>57</v>
      </c>
      <c r="B31" s="28"/>
      <c r="C31" s="6">
        <v>64406800</v>
      </c>
      <c r="D31" s="6">
        <v>0</v>
      </c>
      <c r="E31" s="7">
        <v>96468824</v>
      </c>
      <c r="F31" s="8">
        <v>96468824</v>
      </c>
      <c r="G31" s="8">
        <v>2306832</v>
      </c>
      <c r="H31" s="8">
        <v>9198187</v>
      </c>
      <c r="I31" s="8">
        <v>1576668</v>
      </c>
      <c r="J31" s="8">
        <v>13081687</v>
      </c>
      <c r="K31" s="8">
        <v>5238522</v>
      </c>
      <c r="L31" s="8">
        <v>5079858</v>
      </c>
      <c r="M31" s="8">
        <v>17305121</v>
      </c>
      <c r="N31" s="8">
        <v>27623501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40705188</v>
      </c>
      <c r="X31" s="8">
        <v>33861853</v>
      </c>
      <c r="Y31" s="8">
        <v>6843335</v>
      </c>
      <c r="Z31" s="2">
        <v>20.21</v>
      </c>
      <c r="AA31" s="6">
        <v>96468824</v>
      </c>
    </row>
    <row r="32" spans="1:27" ht="12.75">
      <c r="A32" s="29" t="s">
        <v>58</v>
      </c>
      <c r="B32" s="28"/>
      <c r="C32" s="6">
        <v>68498688</v>
      </c>
      <c r="D32" s="6">
        <v>0</v>
      </c>
      <c r="E32" s="7">
        <v>18376660</v>
      </c>
      <c r="F32" s="8">
        <v>18376660</v>
      </c>
      <c r="G32" s="8">
        <v>3686635</v>
      </c>
      <c r="H32" s="8">
        <v>1417625</v>
      </c>
      <c r="I32" s="8">
        <v>230444</v>
      </c>
      <c r="J32" s="8">
        <v>5334704</v>
      </c>
      <c r="K32" s="8">
        <v>1924969</v>
      </c>
      <c r="L32" s="8">
        <v>982099</v>
      </c>
      <c r="M32" s="8">
        <v>4220409</v>
      </c>
      <c r="N32" s="8">
        <v>7127477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12462181</v>
      </c>
      <c r="X32" s="8">
        <v>6718644</v>
      </c>
      <c r="Y32" s="8">
        <v>5743537</v>
      </c>
      <c r="Z32" s="2">
        <v>85.49</v>
      </c>
      <c r="AA32" s="6">
        <v>18376660</v>
      </c>
    </row>
    <row r="33" spans="1:27" ht="12.75">
      <c r="A33" s="29" t="s">
        <v>59</v>
      </c>
      <c r="B33" s="28"/>
      <c r="C33" s="6">
        <v>1325647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144675628</v>
      </c>
      <c r="D34" s="6">
        <v>0</v>
      </c>
      <c r="E34" s="7">
        <v>204444030</v>
      </c>
      <c r="F34" s="8">
        <v>204444030</v>
      </c>
      <c r="G34" s="8">
        <v>3550284</v>
      </c>
      <c r="H34" s="8">
        <v>12411580</v>
      </c>
      <c r="I34" s="8">
        <v>17198777</v>
      </c>
      <c r="J34" s="8">
        <v>33160641</v>
      </c>
      <c r="K34" s="8">
        <v>16708540</v>
      </c>
      <c r="L34" s="8">
        <v>14610714</v>
      </c>
      <c r="M34" s="8">
        <v>11801193</v>
      </c>
      <c r="N34" s="8">
        <v>43120447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76281088</v>
      </c>
      <c r="X34" s="8">
        <v>109004325</v>
      </c>
      <c r="Y34" s="8">
        <v>-32723237</v>
      </c>
      <c r="Z34" s="2">
        <v>-30.02</v>
      </c>
      <c r="AA34" s="6">
        <v>204444030</v>
      </c>
    </row>
    <row r="35" spans="1:27" ht="12.75">
      <c r="A35" s="27" t="s">
        <v>61</v>
      </c>
      <c r="B35" s="33"/>
      <c r="C35" s="6">
        <v>26304809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1227349224</v>
      </c>
      <c r="D36" s="37">
        <f>SUM(D25:D35)</f>
        <v>0</v>
      </c>
      <c r="E36" s="38">
        <f t="shared" si="1"/>
        <v>1224869665</v>
      </c>
      <c r="F36" s="39">
        <f t="shared" si="1"/>
        <v>1224869665</v>
      </c>
      <c r="G36" s="39">
        <f t="shared" si="1"/>
        <v>42658648</v>
      </c>
      <c r="H36" s="39">
        <f t="shared" si="1"/>
        <v>63318237</v>
      </c>
      <c r="I36" s="39">
        <f t="shared" si="1"/>
        <v>46531039</v>
      </c>
      <c r="J36" s="39">
        <f t="shared" si="1"/>
        <v>152507924</v>
      </c>
      <c r="K36" s="39">
        <f t="shared" si="1"/>
        <v>50250924</v>
      </c>
      <c r="L36" s="39">
        <f t="shared" si="1"/>
        <v>57995358</v>
      </c>
      <c r="M36" s="39">
        <f t="shared" si="1"/>
        <v>60027350</v>
      </c>
      <c r="N36" s="39">
        <f t="shared" si="1"/>
        <v>168273632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320781556</v>
      </c>
      <c r="X36" s="39">
        <f t="shared" si="1"/>
        <v>561851876</v>
      </c>
      <c r="Y36" s="39">
        <f t="shared" si="1"/>
        <v>-241070320</v>
      </c>
      <c r="Z36" s="40">
        <f>+IF(X36&lt;&gt;0,+(Y36/X36)*100,0)</f>
        <v>-42.90638338991681</v>
      </c>
      <c r="AA36" s="37">
        <f>SUM(AA25:AA35)</f>
        <v>1224869665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-224415118</v>
      </c>
      <c r="D38" s="50">
        <f>+D22-D36</f>
        <v>0</v>
      </c>
      <c r="E38" s="51">
        <f t="shared" si="2"/>
        <v>-26242084</v>
      </c>
      <c r="F38" s="52">
        <f t="shared" si="2"/>
        <v>-26242084</v>
      </c>
      <c r="G38" s="52">
        <f t="shared" si="2"/>
        <v>247509672</v>
      </c>
      <c r="H38" s="52">
        <f t="shared" si="2"/>
        <v>-17620998</v>
      </c>
      <c r="I38" s="52">
        <f t="shared" si="2"/>
        <v>27690337</v>
      </c>
      <c r="J38" s="52">
        <f t="shared" si="2"/>
        <v>257579011</v>
      </c>
      <c r="K38" s="52">
        <f t="shared" si="2"/>
        <v>-46611000</v>
      </c>
      <c r="L38" s="52">
        <f t="shared" si="2"/>
        <v>-57125090</v>
      </c>
      <c r="M38" s="52">
        <f t="shared" si="2"/>
        <v>176561950</v>
      </c>
      <c r="N38" s="52">
        <f t="shared" si="2"/>
        <v>72825860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330404871</v>
      </c>
      <c r="X38" s="52">
        <f>IF(F22=F36,0,X22-X36)</f>
        <v>159621006</v>
      </c>
      <c r="Y38" s="52">
        <f t="shared" si="2"/>
        <v>170783865</v>
      </c>
      <c r="Z38" s="53">
        <f>+IF(X38&lt;&gt;0,+(Y38/X38)*100,0)</f>
        <v>106.99335211557306</v>
      </c>
      <c r="AA38" s="50">
        <f>+AA22-AA36</f>
        <v>-26242084</v>
      </c>
    </row>
    <row r="39" spans="1:27" ht="12.75">
      <c r="A39" s="27" t="s">
        <v>64</v>
      </c>
      <c r="B39" s="33"/>
      <c r="C39" s="6">
        <v>481695081</v>
      </c>
      <c r="D39" s="6">
        <v>0</v>
      </c>
      <c r="E39" s="7">
        <v>553699000</v>
      </c>
      <c r="F39" s="8">
        <v>553699000</v>
      </c>
      <c r="G39" s="8">
        <v>0</v>
      </c>
      <c r="H39" s="8">
        <v>10699413</v>
      </c>
      <c r="I39" s="8">
        <v>15390141</v>
      </c>
      <c r="J39" s="8">
        <v>26089554</v>
      </c>
      <c r="K39" s="8">
        <v>76211534</v>
      </c>
      <c r="L39" s="8">
        <v>59161250</v>
      </c>
      <c r="M39" s="8">
        <v>84021772</v>
      </c>
      <c r="N39" s="8">
        <v>219394556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245484110</v>
      </c>
      <c r="X39" s="8">
        <v>421775000</v>
      </c>
      <c r="Y39" s="8">
        <v>-176290890</v>
      </c>
      <c r="Z39" s="2">
        <v>-41.8</v>
      </c>
      <c r="AA39" s="6">
        <v>553699000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257279963</v>
      </c>
      <c r="D42" s="59">
        <f>SUM(D38:D41)</f>
        <v>0</v>
      </c>
      <c r="E42" s="60">
        <f t="shared" si="3"/>
        <v>527456916</v>
      </c>
      <c r="F42" s="61">
        <f t="shared" si="3"/>
        <v>527456916</v>
      </c>
      <c r="G42" s="61">
        <f t="shared" si="3"/>
        <v>247509672</v>
      </c>
      <c r="H42" s="61">
        <f t="shared" si="3"/>
        <v>-6921585</v>
      </c>
      <c r="I42" s="61">
        <f t="shared" si="3"/>
        <v>43080478</v>
      </c>
      <c r="J42" s="61">
        <f t="shared" si="3"/>
        <v>283668565</v>
      </c>
      <c r="K42" s="61">
        <f t="shared" si="3"/>
        <v>29600534</v>
      </c>
      <c r="L42" s="61">
        <f t="shared" si="3"/>
        <v>2036160</v>
      </c>
      <c r="M42" s="61">
        <f t="shared" si="3"/>
        <v>260583722</v>
      </c>
      <c r="N42" s="61">
        <f t="shared" si="3"/>
        <v>292220416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575888981</v>
      </c>
      <c r="X42" s="61">
        <f t="shared" si="3"/>
        <v>581396006</v>
      </c>
      <c r="Y42" s="61">
        <f t="shared" si="3"/>
        <v>-5507025</v>
      </c>
      <c r="Z42" s="62">
        <f>+IF(X42&lt;&gt;0,+(Y42/X42)*100,0)</f>
        <v>-0.9472072293527246</v>
      </c>
      <c r="AA42" s="59">
        <f>SUM(AA38:AA41)</f>
        <v>527456916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257279963</v>
      </c>
      <c r="D44" s="67">
        <f>+D42-D43</f>
        <v>0</v>
      </c>
      <c r="E44" s="68">
        <f t="shared" si="4"/>
        <v>527456916</v>
      </c>
      <c r="F44" s="69">
        <f t="shared" si="4"/>
        <v>527456916</v>
      </c>
      <c r="G44" s="69">
        <f t="shared" si="4"/>
        <v>247509672</v>
      </c>
      <c r="H44" s="69">
        <f t="shared" si="4"/>
        <v>-6921585</v>
      </c>
      <c r="I44" s="69">
        <f t="shared" si="4"/>
        <v>43080478</v>
      </c>
      <c r="J44" s="69">
        <f t="shared" si="4"/>
        <v>283668565</v>
      </c>
      <c r="K44" s="69">
        <f t="shared" si="4"/>
        <v>29600534</v>
      </c>
      <c r="L44" s="69">
        <f t="shared" si="4"/>
        <v>2036160</v>
      </c>
      <c r="M44" s="69">
        <f t="shared" si="4"/>
        <v>260583722</v>
      </c>
      <c r="N44" s="69">
        <f t="shared" si="4"/>
        <v>292220416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575888981</v>
      </c>
      <c r="X44" s="69">
        <f t="shared" si="4"/>
        <v>581396006</v>
      </c>
      <c r="Y44" s="69">
        <f t="shared" si="4"/>
        <v>-5507025</v>
      </c>
      <c r="Z44" s="70">
        <f>+IF(X44&lt;&gt;0,+(Y44/X44)*100,0)</f>
        <v>-0.9472072293527246</v>
      </c>
      <c r="AA44" s="67">
        <f>+AA42-AA43</f>
        <v>527456916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257279963</v>
      </c>
      <c r="D46" s="59">
        <f>SUM(D44:D45)</f>
        <v>0</v>
      </c>
      <c r="E46" s="60">
        <f t="shared" si="5"/>
        <v>527456916</v>
      </c>
      <c r="F46" s="61">
        <f t="shared" si="5"/>
        <v>527456916</v>
      </c>
      <c r="G46" s="61">
        <f t="shared" si="5"/>
        <v>247509672</v>
      </c>
      <c r="H46" s="61">
        <f t="shared" si="5"/>
        <v>-6921585</v>
      </c>
      <c r="I46" s="61">
        <f t="shared" si="5"/>
        <v>43080478</v>
      </c>
      <c r="J46" s="61">
        <f t="shared" si="5"/>
        <v>283668565</v>
      </c>
      <c r="K46" s="61">
        <f t="shared" si="5"/>
        <v>29600534</v>
      </c>
      <c r="L46" s="61">
        <f t="shared" si="5"/>
        <v>2036160</v>
      </c>
      <c r="M46" s="61">
        <f t="shared" si="5"/>
        <v>260583722</v>
      </c>
      <c r="N46" s="61">
        <f t="shared" si="5"/>
        <v>292220416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575888981</v>
      </c>
      <c r="X46" s="61">
        <f t="shared" si="5"/>
        <v>581396006</v>
      </c>
      <c r="Y46" s="61">
        <f t="shared" si="5"/>
        <v>-5507025</v>
      </c>
      <c r="Z46" s="62">
        <f>+IF(X46&lt;&gt;0,+(Y46/X46)*100,0)</f>
        <v>-0.9472072293527246</v>
      </c>
      <c r="AA46" s="59">
        <f>SUM(AA44:AA45)</f>
        <v>527456916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257279963</v>
      </c>
      <c r="D48" s="75">
        <f>SUM(D46:D47)</f>
        <v>0</v>
      </c>
      <c r="E48" s="76">
        <f t="shared" si="6"/>
        <v>527456916</v>
      </c>
      <c r="F48" s="77">
        <f t="shared" si="6"/>
        <v>527456916</v>
      </c>
      <c r="G48" s="77">
        <f t="shared" si="6"/>
        <v>247509672</v>
      </c>
      <c r="H48" s="78">
        <f t="shared" si="6"/>
        <v>-6921585</v>
      </c>
      <c r="I48" s="78">
        <f t="shared" si="6"/>
        <v>43080478</v>
      </c>
      <c r="J48" s="78">
        <f t="shared" si="6"/>
        <v>283668565</v>
      </c>
      <c r="K48" s="78">
        <f t="shared" si="6"/>
        <v>29600534</v>
      </c>
      <c r="L48" s="78">
        <f t="shared" si="6"/>
        <v>2036160</v>
      </c>
      <c r="M48" s="77">
        <f t="shared" si="6"/>
        <v>260583722</v>
      </c>
      <c r="N48" s="77">
        <f t="shared" si="6"/>
        <v>292220416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575888981</v>
      </c>
      <c r="X48" s="78">
        <f t="shared" si="6"/>
        <v>581396006</v>
      </c>
      <c r="Y48" s="78">
        <f t="shared" si="6"/>
        <v>-5507025</v>
      </c>
      <c r="Z48" s="79">
        <f>+IF(X48&lt;&gt;0,+(Y48/X48)*100,0)</f>
        <v>-0.9472072293527246</v>
      </c>
      <c r="AA48" s="80">
        <f>SUM(AA46:AA47)</f>
        <v>527456916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15222650</v>
      </c>
      <c r="D5" s="6">
        <v>0</v>
      </c>
      <c r="E5" s="7">
        <v>19129000</v>
      </c>
      <c r="F5" s="8">
        <v>19129000</v>
      </c>
      <c r="G5" s="8">
        <v>1269304</v>
      </c>
      <c r="H5" s="8">
        <v>1332769</v>
      </c>
      <c r="I5" s="8">
        <v>1387408</v>
      </c>
      <c r="J5" s="8">
        <v>3989481</v>
      </c>
      <c r="K5" s="8">
        <v>0</v>
      </c>
      <c r="L5" s="8">
        <v>1456778</v>
      </c>
      <c r="M5" s="8">
        <v>1179289</v>
      </c>
      <c r="N5" s="8">
        <v>2636067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6625548</v>
      </c>
      <c r="X5" s="8">
        <v>7778000</v>
      </c>
      <c r="Y5" s="8">
        <v>-1152452</v>
      </c>
      <c r="Z5" s="2">
        <v>-14.82</v>
      </c>
      <c r="AA5" s="6">
        <v>19129000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109121565</v>
      </c>
      <c r="D7" s="6">
        <v>0</v>
      </c>
      <c r="E7" s="7">
        <v>96760000</v>
      </c>
      <c r="F7" s="8">
        <v>96760000</v>
      </c>
      <c r="G7" s="8">
        <v>9180658</v>
      </c>
      <c r="H7" s="8">
        <v>9639690</v>
      </c>
      <c r="I7" s="8">
        <v>10121675</v>
      </c>
      <c r="J7" s="8">
        <v>28942023</v>
      </c>
      <c r="K7" s="8">
        <v>0</v>
      </c>
      <c r="L7" s="8">
        <v>11159147</v>
      </c>
      <c r="M7" s="8">
        <v>6965690</v>
      </c>
      <c r="N7" s="8">
        <v>18124837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47066860</v>
      </c>
      <c r="X7" s="8">
        <v>43744000</v>
      </c>
      <c r="Y7" s="8">
        <v>3322860</v>
      </c>
      <c r="Z7" s="2">
        <v>7.6</v>
      </c>
      <c r="AA7" s="6">
        <v>96760000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8993663</v>
      </c>
      <c r="D10" s="6">
        <v>0</v>
      </c>
      <c r="E10" s="7">
        <v>14829000</v>
      </c>
      <c r="F10" s="30">
        <v>14829000</v>
      </c>
      <c r="G10" s="30">
        <v>956708</v>
      </c>
      <c r="H10" s="30">
        <v>956708</v>
      </c>
      <c r="I10" s="30">
        <v>1004543</v>
      </c>
      <c r="J10" s="30">
        <v>2917959</v>
      </c>
      <c r="K10" s="30">
        <v>0</v>
      </c>
      <c r="L10" s="30">
        <v>1107508</v>
      </c>
      <c r="M10" s="30">
        <v>894716</v>
      </c>
      <c r="N10" s="30">
        <v>2002224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4920183</v>
      </c>
      <c r="X10" s="30">
        <v>6291000</v>
      </c>
      <c r="Y10" s="30">
        <v>-1370817</v>
      </c>
      <c r="Z10" s="31">
        <v>-21.79</v>
      </c>
      <c r="AA10" s="32">
        <v>14829000</v>
      </c>
    </row>
    <row r="11" spans="1:27" ht="12.75">
      <c r="A11" s="29" t="s">
        <v>38</v>
      </c>
      <c r="B11" s="33"/>
      <c r="C11" s="6">
        <v>166425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563113</v>
      </c>
      <c r="D12" s="6">
        <v>0</v>
      </c>
      <c r="E12" s="7">
        <v>594000</v>
      </c>
      <c r="F12" s="8">
        <v>594000</v>
      </c>
      <c r="G12" s="8">
        <v>22575</v>
      </c>
      <c r="H12" s="8">
        <v>22575</v>
      </c>
      <c r="I12" s="8">
        <v>23704</v>
      </c>
      <c r="J12" s="8">
        <v>68854</v>
      </c>
      <c r="K12" s="8">
        <v>0</v>
      </c>
      <c r="L12" s="8">
        <v>40000</v>
      </c>
      <c r="M12" s="8">
        <v>19587</v>
      </c>
      <c r="N12" s="8">
        <v>59587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128441</v>
      </c>
      <c r="X12" s="8">
        <v>283000</v>
      </c>
      <c r="Y12" s="8">
        <v>-154559</v>
      </c>
      <c r="Z12" s="2">
        <v>-54.61</v>
      </c>
      <c r="AA12" s="6">
        <v>594000</v>
      </c>
    </row>
    <row r="13" spans="1:27" ht="12.75">
      <c r="A13" s="27" t="s">
        <v>40</v>
      </c>
      <c r="B13" s="33"/>
      <c r="C13" s="6">
        <v>831840</v>
      </c>
      <c r="D13" s="6">
        <v>0</v>
      </c>
      <c r="E13" s="7">
        <v>821000</v>
      </c>
      <c r="F13" s="8">
        <v>821000</v>
      </c>
      <c r="G13" s="8">
        <v>14829</v>
      </c>
      <c r="H13" s="8">
        <v>19361</v>
      </c>
      <c r="I13" s="8">
        <v>18000</v>
      </c>
      <c r="J13" s="8">
        <v>52190</v>
      </c>
      <c r="K13" s="8">
        <v>0</v>
      </c>
      <c r="L13" s="8">
        <v>45893</v>
      </c>
      <c r="M13" s="8">
        <v>16684</v>
      </c>
      <c r="N13" s="8">
        <v>62577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114767</v>
      </c>
      <c r="X13" s="8">
        <v>330000</v>
      </c>
      <c r="Y13" s="8">
        <v>-215233</v>
      </c>
      <c r="Z13" s="2">
        <v>-65.22</v>
      </c>
      <c r="AA13" s="6">
        <v>821000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1038000</v>
      </c>
      <c r="F14" s="8">
        <v>1038000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484000</v>
      </c>
      <c r="Y14" s="8">
        <v>-484000</v>
      </c>
      <c r="Z14" s="2">
        <v>-100</v>
      </c>
      <c r="AA14" s="6">
        <v>1038000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1302907</v>
      </c>
      <c r="D16" s="6">
        <v>0</v>
      </c>
      <c r="E16" s="7">
        <v>2237000</v>
      </c>
      <c r="F16" s="8">
        <v>2237000</v>
      </c>
      <c r="G16" s="8">
        <v>80108</v>
      </c>
      <c r="H16" s="8">
        <v>84113</v>
      </c>
      <c r="I16" s="8">
        <v>88319</v>
      </c>
      <c r="J16" s="8">
        <v>252540</v>
      </c>
      <c r="K16" s="8">
        <v>0</v>
      </c>
      <c r="L16" s="8">
        <v>97371</v>
      </c>
      <c r="M16" s="8">
        <v>57250</v>
      </c>
      <c r="N16" s="8">
        <v>154621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407161</v>
      </c>
      <c r="X16" s="8">
        <v>1388000</v>
      </c>
      <c r="Y16" s="8">
        <v>-980839</v>
      </c>
      <c r="Z16" s="2">
        <v>-70.67</v>
      </c>
      <c r="AA16" s="6">
        <v>2237000</v>
      </c>
    </row>
    <row r="17" spans="1:27" ht="12.75">
      <c r="A17" s="27" t="s">
        <v>44</v>
      </c>
      <c r="B17" s="33"/>
      <c r="C17" s="6">
        <v>2071543</v>
      </c>
      <c r="D17" s="6">
        <v>0</v>
      </c>
      <c r="E17" s="7">
        <v>5292000</v>
      </c>
      <c r="F17" s="8">
        <v>5292000</v>
      </c>
      <c r="G17" s="8">
        <v>143348</v>
      </c>
      <c r="H17" s="8">
        <v>150515</v>
      </c>
      <c r="I17" s="8">
        <v>105321</v>
      </c>
      <c r="J17" s="8">
        <v>399184</v>
      </c>
      <c r="K17" s="8">
        <v>0</v>
      </c>
      <c r="L17" s="8">
        <v>116116</v>
      </c>
      <c r="M17" s="8">
        <v>51441</v>
      </c>
      <c r="N17" s="8">
        <v>167557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566741</v>
      </c>
      <c r="X17" s="8">
        <v>2513000</v>
      </c>
      <c r="Y17" s="8">
        <v>-1946259</v>
      </c>
      <c r="Z17" s="2">
        <v>-77.45</v>
      </c>
      <c r="AA17" s="6">
        <v>5292000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113022003</v>
      </c>
      <c r="D19" s="6">
        <v>0</v>
      </c>
      <c r="E19" s="7">
        <v>126955000</v>
      </c>
      <c r="F19" s="8">
        <v>126955000</v>
      </c>
      <c r="G19" s="8">
        <v>49190000</v>
      </c>
      <c r="H19" s="8">
        <v>2160000</v>
      </c>
      <c r="I19" s="8">
        <v>0</v>
      </c>
      <c r="J19" s="8">
        <v>51350000</v>
      </c>
      <c r="K19" s="8">
        <v>0</v>
      </c>
      <c r="L19" s="8">
        <v>468000</v>
      </c>
      <c r="M19" s="8">
        <v>40338000</v>
      </c>
      <c r="N19" s="8">
        <v>40806000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92156000</v>
      </c>
      <c r="X19" s="8">
        <v>73486000</v>
      </c>
      <c r="Y19" s="8">
        <v>18670000</v>
      </c>
      <c r="Z19" s="2">
        <v>25.41</v>
      </c>
      <c r="AA19" s="6">
        <v>126955000</v>
      </c>
    </row>
    <row r="20" spans="1:27" ht="12.75">
      <c r="A20" s="27" t="s">
        <v>47</v>
      </c>
      <c r="B20" s="33"/>
      <c r="C20" s="6">
        <v>27915591</v>
      </c>
      <c r="D20" s="6">
        <v>0</v>
      </c>
      <c r="E20" s="7">
        <v>2508000</v>
      </c>
      <c r="F20" s="30">
        <v>2508000</v>
      </c>
      <c r="G20" s="30">
        <v>989488</v>
      </c>
      <c r="H20" s="30">
        <v>6253236</v>
      </c>
      <c r="I20" s="30">
        <v>1425648</v>
      </c>
      <c r="J20" s="30">
        <v>8668372</v>
      </c>
      <c r="K20" s="30">
        <v>0</v>
      </c>
      <c r="L20" s="30">
        <v>3211051</v>
      </c>
      <c r="M20" s="30">
        <v>4668675</v>
      </c>
      <c r="N20" s="30">
        <v>7879726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16548098</v>
      </c>
      <c r="X20" s="30">
        <v>2145000</v>
      </c>
      <c r="Y20" s="30">
        <v>14403098</v>
      </c>
      <c r="Z20" s="31">
        <v>671.47</v>
      </c>
      <c r="AA20" s="32">
        <v>2508000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16513000</v>
      </c>
      <c r="F21" s="8">
        <v>16513000</v>
      </c>
      <c r="G21" s="8">
        <v>254678</v>
      </c>
      <c r="H21" s="8">
        <v>267412</v>
      </c>
      <c r="I21" s="34">
        <v>951506</v>
      </c>
      <c r="J21" s="8">
        <v>1473596</v>
      </c>
      <c r="K21" s="8">
        <v>0</v>
      </c>
      <c r="L21" s="8">
        <v>1599540</v>
      </c>
      <c r="M21" s="8">
        <v>20000</v>
      </c>
      <c r="N21" s="8">
        <v>1619540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3093136</v>
      </c>
      <c r="X21" s="8"/>
      <c r="Y21" s="8">
        <v>3093136</v>
      </c>
      <c r="Z21" s="2">
        <v>0</v>
      </c>
      <c r="AA21" s="6">
        <v>16513000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279211300</v>
      </c>
      <c r="D22" s="37">
        <f>SUM(D5:D21)</f>
        <v>0</v>
      </c>
      <c r="E22" s="38">
        <f t="shared" si="0"/>
        <v>286676000</v>
      </c>
      <c r="F22" s="39">
        <f t="shared" si="0"/>
        <v>286676000</v>
      </c>
      <c r="G22" s="39">
        <f t="shared" si="0"/>
        <v>62101696</v>
      </c>
      <c r="H22" s="39">
        <f t="shared" si="0"/>
        <v>20886379</v>
      </c>
      <c r="I22" s="39">
        <f t="shared" si="0"/>
        <v>15126124</v>
      </c>
      <c r="J22" s="39">
        <f t="shared" si="0"/>
        <v>98114199</v>
      </c>
      <c r="K22" s="39">
        <f t="shared" si="0"/>
        <v>0</v>
      </c>
      <c r="L22" s="39">
        <f t="shared" si="0"/>
        <v>19301404</v>
      </c>
      <c r="M22" s="39">
        <f t="shared" si="0"/>
        <v>54211332</v>
      </c>
      <c r="N22" s="39">
        <f t="shared" si="0"/>
        <v>73512736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171626935</v>
      </c>
      <c r="X22" s="39">
        <f t="shared" si="0"/>
        <v>138442000</v>
      </c>
      <c r="Y22" s="39">
        <f t="shared" si="0"/>
        <v>33184935</v>
      </c>
      <c r="Z22" s="40">
        <f>+IF(X22&lt;&gt;0,+(Y22/X22)*100,0)</f>
        <v>23.97027997284061</v>
      </c>
      <c r="AA22" s="37">
        <f>SUM(AA5:AA21)</f>
        <v>286676000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143627675</v>
      </c>
      <c r="D25" s="6">
        <v>0</v>
      </c>
      <c r="E25" s="7">
        <v>120700000</v>
      </c>
      <c r="F25" s="8">
        <v>120700000</v>
      </c>
      <c r="G25" s="8">
        <v>9979881</v>
      </c>
      <c r="H25" s="8">
        <v>11456000</v>
      </c>
      <c r="I25" s="8">
        <v>10106779</v>
      </c>
      <c r="J25" s="8">
        <v>31542660</v>
      </c>
      <c r="K25" s="8">
        <v>0</v>
      </c>
      <c r="L25" s="8">
        <v>10630276</v>
      </c>
      <c r="M25" s="8">
        <v>14564307</v>
      </c>
      <c r="N25" s="8">
        <v>25194583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56737243</v>
      </c>
      <c r="X25" s="8">
        <v>61536000</v>
      </c>
      <c r="Y25" s="8">
        <v>-4798757</v>
      </c>
      <c r="Z25" s="2">
        <v>-7.8</v>
      </c>
      <c r="AA25" s="6">
        <v>120700000</v>
      </c>
    </row>
    <row r="26" spans="1:27" ht="12.75">
      <c r="A26" s="29" t="s">
        <v>52</v>
      </c>
      <c r="B26" s="28"/>
      <c r="C26" s="6">
        <v>9898254</v>
      </c>
      <c r="D26" s="6">
        <v>0</v>
      </c>
      <c r="E26" s="7">
        <v>10460000</v>
      </c>
      <c r="F26" s="8">
        <v>10460000</v>
      </c>
      <c r="G26" s="8">
        <v>824855</v>
      </c>
      <c r="H26" s="8">
        <v>824854</v>
      </c>
      <c r="I26" s="8">
        <v>824854</v>
      </c>
      <c r="J26" s="8">
        <v>2474563</v>
      </c>
      <c r="K26" s="8">
        <v>0</v>
      </c>
      <c r="L26" s="8">
        <v>824854</v>
      </c>
      <c r="M26" s="8">
        <v>824854</v>
      </c>
      <c r="N26" s="8">
        <v>1649708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4124271</v>
      </c>
      <c r="X26" s="8">
        <v>5106000</v>
      </c>
      <c r="Y26" s="8">
        <v>-981729</v>
      </c>
      <c r="Z26" s="2">
        <v>-19.23</v>
      </c>
      <c r="AA26" s="6">
        <v>10460000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619000</v>
      </c>
      <c r="F27" s="8">
        <v>619000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318000</v>
      </c>
      <c r="Y27" s="8">
        <v>-318000</v>
      </c>
      <c r="Z27" s="2">
        <v>-100</v>
      </c>
      <c r="AA27" s="6">
        <v>619000</v>
      </c>
    </row>
    <row r="28" spans="1:27" ht="12.75">
      <c r="A28" s="29" t="s">
        <v>54</v>
      </c>
      <c r="B28" s="28"/>
      <c r="C28" s="6">
        <v>28120309</v>
      </c>
      <c r="D28" s="6">
        <v>0</v>
      </c>
      <c r="E28" s="7">
        <v>28500000</v>
      </c>
      <c r="F28" s="8">
        <v>28500000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2618438</v>
      </c>
      <c r="N28" s="8">
        <v>2618438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2618438</v>
      </c>
      <c r="X28" s="8">
        <v>13956000</v>
      </c>
      <c r="Y28" s="8">
        <v>-11337562</v>
      </c>
      <c r="Z28" s="2">
        <v>-81.24</v>
      </c>
      <c r="AA28" s="6">
        <v>28500000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2800000</v>
      </c>
      <c r="F29" s="8">
        <v>2800000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1390000</v>
      </c>
      <c r="Y29" s="8">
        <v>-1390000</v>
      </c>
      <c r="Z29" s="2">
        <v>-100</v>
      </c>
      <c r="AA29" s="6">
        <v>2800000</v>
      </c>
    </row>
    <row r="30" spans="1:27" ht="12.75">
      <c r="A30" s="29" t="s">
        <v>56</v>
      </c>
      <c r="B30" s="28"/>
      <c r="C30" s="6">
        <v>83959587</v>
      </c>
      <c r="D30" s="6">
        <v>0</v>
      </c>
      <c r="E30" s="7">
        <v>76942000</v>
      </c>
      <c r="F30" s="8">
        <v>76942000</v>
      </c>
      <c r="G30" s="8">
        <v>46838943</v>
      </c>
      <c r="H30" s="8">
        <v>1111252</v>
      </c>
      <c r="I30" s="8">
        <v>634178</v>
      </c>
      <c r="J30" s="8">
        <v>48584373</v>
      </c>
      <c r="K30" s="8">
        <v>0</v>
      </c>
      <c r="L30" s="8">
        <v>3424968</v>
      </c>
      <c r="M30" s="8">
        <v>23661525</v>
      </c>
      <c r="N30" s="8">
        <v>27086493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75670866</v>
      </c>
      <c r="X30" s="8">
        <v>41516000</v>
      </c>
      <c r="Y30" s="8">
        <v>34154866</v>
      </c>
      <c r="Z30" s="2">
        <v>82.27</v>
      </c>
      <c r="AA30" s="6">
        <v>76942000</v>
      </c>
    </row>
    <row r="31" spans="1:27" ht="12.75">
      <c r="A31" s="29" t="s">
        <v>57</v>
      </c>
      <c r="B31" s="28"/>
      <c r="C31" s="6">
        <v>8777044</v>
      </c>
      <c r="D31" s="6">
        <v>0</v>
      </c>
      <c r="E31" s="7">
        <v>7000000</v>
      </c>
      <c r="F31" s="8">
        <v>7000000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3498000</v>
      </c>
      <c r="Y31" s="8">
        <v>-3498000</v>
      </c>
      <c r="Z31" s="2">
        <v>-100</v>
      </c>
      <c r="AA31" s="6">
        <v>7000000</v>
      </c>
    </row>
    <row r="32" spans="1:27" ht="12.75">
      <c r="A32" s="29" t="s">
        <v>58</v>
      </c>
      <c r="B32" s="28"/>
      <c r="C32" s="6">
        <v>12288910</v>
      </c>
      <c r="D32" s="6">
        <v>0</v>
      </c>
      <c r="E32" s="7">
        <v>13500000</v>
      </c>
      <c r="F32" s="8">
        <v>13500000</v>
      </c>
      <c r="G32" s="8">
        <v>2300575</v>
      </c>
      <c r="H32" s="8">
        <v>1591820</v>
      </c>
      <c r="I32" s="8">
        <v>490798</v>
      </c>
      <c r="J32" s="8">
        <v>4383193</v>
      </c>
      <c r="K32" s="8">
        <v>0</v>
      </c>
      <c r="L32" s="8">
        <v>1174352</v>
      </c>
      <c r="M32" s="8">
        <v>3664487</v>
      </c>
      <c r="N32" s="8">
        <v>4838839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9222032</v>
      </c>
      <c r="X32" s="8">
        <v>7876000</v>
      </c>
      <c r="Y32" s="8">
        <v>1346032</v>
      </c>
      <c r="Z32" s="2">
        <v>17.09</v>
      </c>
      <c r="AA32" s="6">
        <v>13500000</v>
      </c>
    </row>
    <row r="33" spans="1:27" ht="12.75">
      <c r="A33" s="29" t="s">
        <v>59</v>
      </c>
      <c r="B33" s="28"/>
      <c r="C33" s="6">
        <v>4026484</v>
      </c>
      <c r="D33" s="6">
        <v>0</v>
      </c>
      <c r="E33" s="7">
        <v>3686000</v>
      </c>
      <c r="F33" s="8">
        <v>3686000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1842000</v>
      </c>
      <c r="Y33" s="8">
        <v>-1842000</v>
      </c>
      <c r="Z33" s="2">
        <v>-100</v>
      </c>
      <c r="AA33" s="6">
        <v>3686000</v>
      </c>
    </row>
    <row r="34" spans="1:27" ht="12.75">
      <c r="A34" s="29" t="s">
        <v>60</v>
      </c>
      <c r="B34" s="28"/>
      <c r="C34" s="6">
        <v>54846982</v>
      </c>
      <c r="D34" s="6">
        <v>0</v>
      </c>
      <c r="E34" s="7">
        <v>22469000</v>
      </c>
      <c r="F34" s="8">
        <v>22469000</v>
      </c>
      <c r="G34" s="8">
        <v>21387591</v>
      </c>
      <c r="H34" s="8">
        <v>4074377</v>
      </c>
      <c r="I34" s="8">
        <v>4369969</v>
      </c>
      <c r="J34" s="8">
        <v>29831937</v>
      </c>
      <c r="K34" s="8">
        <v>0</v>
      </c>
      <c r="L34" s="8">
        <v>3601962</v>
      </c>
      <c r="M34" s="8">
        <v>9182348</v>
      </c>
      <c r="N34" s="8">
        <v>12784310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42616247</v>
      </c>
      <c r="X34" s="8">
        <v>12155000</v>
      </c>
      <c r="Y34" s="8">
        <v>30461247</v>
      </c>
      <c r="Z34" s="2">
        <v>250.61</v>
      </c>
      <c r="AA34" s="6">
        <v>22469000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345545245</v>
      </c>
      <c r="D36" s="37">
        <f>SUM(D25:D35)</f>
        <v>0</v>
      </c>
      <c r="E36" s="38">
        <f t="shared" si="1"/>
        <v>286676000</v>
      </c>
      <c r="F36" s="39">
        <f t="shared" si="1"/>
        <v>286676000</v>
      </c>
      <c r="G36" s="39">
        <f t="shared" si="1"/>
        <v>81331845</v>
      </c>
      <c r="H36" s="39">
        <f t="shared" si="1"/>
        <v>19058303</v>
      </c>
      <c r="I36" s="39">
        <f t="shared" si="1"/>
        <v>16426578</v>
      </c>
      <c r="J36" s="39">
        <f t="shared" si="1"/>
        <v>116816726</v>
      </c>
      <c r="K36" s="39">
        <f t="shared" si="1"/>
        <v>0</v>
      </c>
      <c r="L36" s="39">
        <f t="shared" si="1"/>
        <v>19656412</v>
      </c>
      <c r="M36" s="39">
        <f t="shared" si="1"/>
        <v>54515959</v>
      </c>
      <c r="N36" s="39">
        <f t="shared" si="1"/>
        <v>74172371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190989097</v>
      </c>
      <c r="X36" s="39">
        <f t="shared" si="1"/>
        <v>149193000</v>
      </c>
      <c r="Y36" s="39">
        <f t="shared" si="1"/>
        <v>41796097</v>
      </c>
      <c r="Z36" s="40">
        <f>+IF(X36&lt;&gt;0,+(Y36/X36)*100,0)</f>
        <v>28.014784205693292</v>
      </c>
      <c r="AA36" s="37">
        <f>SUM(AA25:AA35)</f>
        <v>286676000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-66333945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-19230149</v>
      </c>
      <c r="H38" s="52">
        <f t="shared" si="2"/>
        <v>1828076</v>
      </c>
      <c r="I38" s="52">
        <f t="shared" si="2"/>
        <v>-1300454</v>
      </c>
      <c r="J38" s="52">
        <f t="shared" si="2"/>
        <v>-18702527</v>
      </c>
      <c r="K38" s="52">
        <f t="shared" si="2"/>
        <v>0</v>
      </c>
      <c r="L38" s="52">
        <f t="shared" si="2"/>
        <v>-355008</v>
      </c>
      <c r="M38" s="52">
        <f t="shared" si="2"/>
        <v>-304627</v>
      </c>
      <c r="N38" s="52">
        <f t="shared" si="2"/>
        <v>-659635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-19362162</v>
      </c>
      <c r="X38" s="52">
        <f>IF(F22=F36,0,X22-X36)</f>
        <v>0</v>
      </c>
      <c r="Y38" s="52">
        <f t="shared" si="2"/>
        <v>-8611162</v>
      </c>
      <c r="Z38" s="53">
        <f>+IF(X38&lt;&gt;0,+(Y38/X38)*100,0)</f>
        <v>0</v>
      </c>
      <c r="AA38" s="50">
        <f>+AA22-AA36</f>
        <v>0</v>
      </c>
    </row>
    <row r="39" spans="1:27" ht="12.75">
      <c r="A39" s="27" t="s">
        <v>64</v>
      </c>
      <c r="B39" s="33"/>
      <c r="C39" s="6">
        <v>38377272</v>
      </c>
      <c r="D39" s="6">
        <v>0</v>
      </c>
      <c r="E39" s="7">
        <v>43492000</v>
      </c>
      <c r="F39" s="8">
        <v>43492000</v>
      </c>
      <c r="G39" s="8">
        <v>17286000</v>
      </c>
      <c r="H39" s="8">
        <v>0</v>
      </c>
      <c r="I39" s="8">
        <v>0</v>
      </c>
      <c r="J39" s="8">
        <v>17286000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17286000</v>
      </c>
      <c r="X39" s="8">
        <v>28792000</v>
      </c>
      <c r="Y39" s="8">
        <v>-11506000</v>
      </c>
      <c r="Z39" s="2">
        <v>-39.96</v>
      </c>
      <c r="AA39" s="6">
        <v>43492000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-27956673</v>
      </c>
      <c r="D42" s="59">
        <f>SUM(D38:D41)</f>
        <v>0</v>
      </c>
      <c r="E42" s="60">
        <f t="shared" si="3"/>
        <v>43492000</v>
      </c>
      <c r="F42" s="61">
        <f t="shared" si="3"/>
        <v>43492000</v>
      </c>
      <c r="G42" s="61">
        <f t="shared" si="3"/>
        <v>-1944149</v>
      </c>
      <c r="H42" s="61">
        <f t="shared" si="3"/>
        <v>1828076</v>
      </c>
      <c r="I42" s="61">
        <f t="shared" si="3"/>
        <v>-1300454</v>
      </c>
      <c r="J42" s="61">
        <f t="shared" si="3"/>
        <v>-1416527</v>
      </c>
      <c r="K42" s="61">
        <f t="shared" si="3"/>
        <v>0</v>
      </c>
      <c r="L42" s="61">
        <f t="shared" si="3"/>
        <v>-355008</v>
      </c>
      <c r="M42" s="61">
        <f t="shared" si="3"/>
        <v>-304627</v>
      </c>
      <c r="N42" s="61">
        <f t="shared" si="3"/>
        <v>-659635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-2076162</v>
      </c>
      <c r="X42" s="61">
        <f t="shared" si="3"/>
        <v>28792000</v>
      </c>
      <c r="Y42" s="61">
        <f t="shared" si="3"/>
        <v>-20117162</v>
      </c>
      <c r="Z42" s="62">
        <f>+IF(X42&lt;&gt;0,+(Y42/X42)*100,0)</f>
        <v>-69.87066546262851</v>
      </c>
      <c r="AA42" s="59">
        <f>SUM(AA38:AA41)</f>
        <v>43492000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-27956673</v>
      </c>
      <c r="D44" s="67">
        <f>+D42-D43</f>
        <v>0</v>
      </c>
      <c r="E44" s="68">
        <f t="shared" si="4"/>
        <v>43492000</v>
      </c>
      <c r="F44" s="69">
        <f t="shared" si="4"/>
        <v>43492000</v>
      </c>
      <c r="G44" s="69">
        <f t="shared" si="4"/>
        <v>-1944149</v>
      </c>
      <c r="H44" s="69">
        <f t="shared" si="4"/>
        <v>1828076</v>
      </c>
      <c r="I44" s="69">
        <f t="shared" si="4"/>
        <v>-1300454</v>
      </c>
      <c r="J44" s="69">
        <f t="shared" si="4"/>
        <v>-1416527</v>
      </c>
      <c r="K44" s="69">
        <f t="shared" si="4"/>
        <v>0</v>
      </c>
      <c r="L44" s="69">
        <f t="shared" si="4"/>
        <v>-355008</v>
      </c>
      <c r="M44" s="69">
        <f t="shared" si="4"/>
        <v>-304627</v>
      </c>
      <c r="N44" s="69">
        <f t="shared" si="4"/>
        <v>-659635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-2076162</v>
      </c>
      <c r="X44" s="69">
        <f t="shared" si="4"/>
        <v>28792000</v>
      </c>
      <c r="Y44" s="69">
        <f t="shared" si="4"/>
        <v>-20117162</v>
      </c>
      <c r="Z44" s="70">
        <f>+IF(X44&lt;&gt;0,+(Y44/X44)*100,0)</f>
        <v>-69.87066546262851</v>
      </c>
      <c r="AA44" s="67">
        <f>+AA42-AA43</f>
        <v>43492000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-27956673</v>
      </c>
      <c r="D46" s="59">
        <f>SUM(D44:D45)</f>
        <v>0</v>
      </c>
      <c r="E46" s="60">
        <f t="shared" si="5"/>
        <v>43492000</v>
      </c>
      <c r="F46" s="61">
        <f t="shared" si="5"/>
        <v>43492000</v>
      </c>
      <c r="G46" s="61">
        <f t="shared" si="5"/>
        <v>-1944149</v>
      </c>
      <c r="H46" s="61">
        <f t="shared" si="5"/>
        <v>1828076</v>
      </c>
      <c r="I46" s="61">
        <f t="shared" si="5"/>
        <v>-1300454</v>
      </c>
      <c r="J46" s="61">
        <f t="shared" si="5"/>
        <v>-1416527</v>
      </c>
      <c r="K46" s="61">
        <f t="shared" si="5"/>
        <v>0</v>
      </c>
      <c r="L46" s="61">
        <f t="shared" si="5"/>
        <v>-355008</v>
      </c>
      <c r="M46" s="61">
        <f t="shared" si="5"/>
        <v>-304627</v>
      </c>
      <c r="N46" s="61">
        <f t="shared" si="5"/>
        <v>-659635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-2076162</v>
      </c>
      <c r="X46" s="61">
        <f t="shared" si="5"/>
        <v>28792000</v>
      </c>
      <c r="Y46" s="61">
        <f t="shared" si="5"/>
        <v>-20117162</v>
      </c>
      <c r="Z46" s="62">
        <f>+IF(X46&lt;&gt;0,+(Y46/X46)*100,0)</f>
        <v>-69.87066546262851</v>
      </c>
      <c r="AA46" s="59">
        <f>SUM(AA44:AA45)</f>
        <v>43492000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-27956673</v>
      </c>
      <c r="D48" s="75">
        <f>SUM(D46:D47)</f>
        <v>0</v>
      </c>
      <c r="E48" s="76">
        <f t="shared" si="6"/>
        <v>43492000</v>
      </c>
      <c r="F48" s="77">
        <f t="shared" si="6"/>
        <v>43492000</v>
      </c>
      <c r="G48" s="77">
        <f t="shared" si="6"/>
        <v>-1944149</v>
      </c>
      <c r="H48" s="78">
        <f t="shared" si="6"/>
        <v>1828076</v>
      </c>
      <c r="I48" s="78">
        <f t="shared" si="6"/>
        <v>-1300454</v>
      </c>
      <c r="J48" s="78">
        <f t="shared" si="6"/>
        <v>-1416527</v>
      </c>
      <c r="K48" s="78">
        <f t="shared" si="6"/>
        <v>0</v>
      </c>
      <c r="L48" s="78">
        <f t="shared" si="6"/>
        <v>-355008</v>
      </c>
      <c r="M48" s="77">
        <f t="shared" si="6"/>
        <v>-304627</v>
      </c>
      <c r="N48" s="77">
        <f t="shared" si="6"/>
        <v>-659635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-2076162</v>
      </c>
      <c r="X48" s="78">
        <f t="shared" si="6"/>
        <v>28792000</v>
      </c>
      <c r="Y48" s="78">
        <f t="shared" si="6"/>
        <v>-20117162</v>
      </c>
      <c r="Z48" s="79">
        <f>+IF(X48&lt;&gt;0,+(Y48/X48)*100,0)</f>
        <v>-69.87066546262851</v>
      </c>
      <c r="AA48" s="80">
        <f>SUM(AA46:AA47)</f>
        <v>43492000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53944001</v>
      </c>
      <c r="D5" s="6">
        <v>0</v>
      </c>
      <c r="E5" s="7">
        <v>70694979</v>
      </c>
      <c r="F5" s="8">
        <v>70694979</v>
      </c>
      <c r="G5" s="8">
        <v>5101894</v>
      </c>
      <c r="H5" s="8">
        <v>5037466</v>
      </c>
      <c r="I5" s="8">
        <v>5007851</v>
      </c>
      <c r="J5" s="8">
        <v>15147211</v>
      </c>
      <c r="K5" s="8">
        <v>5007851</v>
      </c>
      <c r="L5" s="8">
        <v>5015351</v>
      </c>
      <c r="M5" s="8">
        <v>5039446</v>
      </c>
      <c r="N5" s="8">
        <v>15062648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30209859</v>
      </c>
      <c r="X5" s="8">
        <v>35347488</v>
      </c>
      <c r="Y5" s="8">
        <v>-5137629</v>
      </c>
      <c r="Z5" s="2">
        <v>-14.53</v>
      </c>
      <c r="AA5" s="6">
        <v>70694979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46467374</v>
      </c>
      <c r="D10" s="6">
        <v>0</v>
      </c>
      <c r="E10" s="7">
        <v>52749560</v>
      </c>
      <c r="F10" s="30">
        <v>52749560</v>
      </c>
      <c r="G10" s="30">
        <v>3668553</v>
      </c>
      <c r="H10" s="30">
        <v>7429218</v>
      </c>
      <c r="I10" s="30">
        <v>5311225</v>
      </c>
      <c r="J10" s="30">
        <v>16408996</v>
      </c>
      <c r="K10" s="30">
        <v>2588607</v>
      </c>
      <c r="L10" s="30">
        <v>1779626</v>
      </c>
      <c r="M10" s="30">
        <v>1730403</v>
      </c>
      <c r="N10" s="30">
        <v>6098636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22507632</v>
      </c>
      <c r="X10" s="30">
        <v>26374782</v>
      </c>
      <c r="Y10" s="30">
        <v>-3867150</v>
      </c>
      <c r="Z10" s="31">
        <v>-14.66</v>
      </c>
      <c r="AA10" s="32">
        <v>52749560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1582755</v>
      </c>
      <c r="D12" s="6">
        <v>0</v>
      </c>
      <c r="E12" s="7">
        <v>3000000</v>
      </c>
      <c r="F12" s="8">
        <v>3000000</v>
      </c>
      <c r="G12" s="8">
        <v>81856</v>
      </c>
      <c r="H12" s="8">
        <v>56123</v>
      </c>
      <c r="I12" s="8">
        <v>74671</v>
      </c>
      <c r="J12" s="8">
        <v>212650</v>
      </c>
      <c r="K12" s="8">
        <v>95596</v>
      </c>
      <c r="L12" s="8">
        <v>118158</v>
      </c>
      <c r="M12" s="8">
        <v>58045</v>
      </c>
      <c r="N12" s="8">
        <v>271799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484449</v>
      </c>
      <c r="X12" s="8">
        <v>1500000</v>
      </c>
      <c r="Y12" s="8">
        <v>-1015551</v>
      </c>
      <c r="Z12" s="2">
        <v>-67.7</v>
      </c>
      <c r="AA12" s="6">
        <v>3000000</v>
      </c>
    </row>
    <row r="13" spans="1:27" ht="12.75">
      <c r="A13" s="27" t="s">
        <v>40</v>
      </c>
      <c r="B13" s="33"/>
      <c r="C13" s="6">
        <v>28808243</v>
      </c>
      <c r="D13" s="6">
        <v>0</v>
      </c>
      <c r="E13" s="7">
        <v>50000000</v>
      </c>
      <c r="F13" s="8">
        <v>50000000</v>
      </c>
      <c r="G13" s="8">
        <v>2018550</v>
      </c>
      <c r="H13" s="8">
        <v>2394453</v>
      </c>
      <c r="I13" s="8">
        <v>2054881</v>
      </c>
      <c r="J13" s="8">
        <v>6467884</v>
      </c>
      <c r="K13" s="8">
        <v>3731453</v>
      </c>
      <c r="L13" s="8">
        <v>1550350</v>
      </c>
      <c r="M13" s="8">
        <v>4886500</v>
      </c>
      <c r="N13" s="8">
        <v>10168303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16636187</v>
      </c>
      <c r="X13" s="8">
        <v>25000002</v>
      </c>
      <c r="Y13" s="8">
        <v>-8363815</v>
      </c>
      <c r="Z13" s="2">
        <v>-33.46</v>
      </c>
      <c r="AA13" s="6">
        <v>50000000</v>
      </c>
    </row>
    <row r="14" spans="1:27" ht="12.75">
      <c r="A14" s="27" t="s">
        <v>41</v>
      </c>
      <c r="B14" s="33"/>
      <c r="C14" s="6">
        <v>19668314</v>
      </c>
      <c r="D14" s="6">
        <v>0</v>
      </c>
      <c r="E14" s="7">
        <v>28000000</v>
      </c>
      <c r="F14" s="8">
        <v>28000000</v>
      </c>
      <c r="G14" s="8">
        <v>1946889</v>
      </c>
      <c r="H14" s="8">
        <v>1965233</v>
      </c>
      <c r="I14" s="8">
        <v>1984724</v>
      </c>
      <c r="J14" s="8">
        <v>5896846</v>
      </c>
      <c r="K14" s="8">
        <v>1984724</v>
      </c>
      <c r="L14" s="8">
        <v>2016290</v>
      </c>
      <c r="M14" s="8">
        <v>2019516</v>
      </c>
      <c r="N14" s="8">
        <v>6020530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11917376</v>
      </c>
      <c r="X14" s="8">
        <v>13999998</v>
      </c>
      <c r="Y14" s="8">
        <v>-2082622</v>
      </c>
      <c r="Z14" s="2">
        <v>-14.88</v>
      </c>
      <c r="AA14" s="6">
        <v>28000000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-42</v>
      </c>
      <c r="N15" s="8">
        <v>-42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-42</v>
      </c>
      <c r="X15" s="8"/>
      <c r="Y15" s="8">
        <v>-42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11072887</v>
      </c>
      <c r="D16" s="6">
        <v>0</v>
      </c>
      <c r="E16" s="7">
        <v>17530000</v>
      </c>
      <c r="F16" s="8">
        <v>17530000</v>
      </c>
      <c r="G16" s="8">
        <v>611174</v>
      </c>
      <c r="H16" s="8">
        <v>609184</v>
      </c>
      <c r="I16" s="8">
        <v>589348</v>
      </c>
      <c r="J16" s="8">
        <v>1809706</v>
      </c>
      <c r="K16" s="8">
        <v>567821</v>
      </c>
      <c r="L16" s="8">
        <v>567662</v>
      </c>
      <c r="M16" s="8">
        <v>882702</v>
      </c>
      <c r="N16" s="8">
        <v>2018185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3827891</v>
      </c>
      <c r="X16" s="8">
        <v>8764998</v>
      </c>
      <c r="Y16" s="8">
        <v>-4937107</v>
      </c>
      <c r="Z16" s="2">
        <v>-56.33</v>
      </c>
      <c r="AA16" s="6">
        <v>17530000</v>
      </c>
    </row>
    <row r="17" spans="1:27" ht="12.75">
      <c r="A17" s="27" t="s">
        <v>44</v>
      </c>
      <c r="B17" s="33"/>
      <c r="C17" s="6">
        <v>11041902</v>
      </c>
      <c r="D17" s="6">
        <v>0</v>
      </c>
      <c r="E17" s="7">
        <v>16000000</v>
      </c>
      <c r="F17" s="8">
        <v>16000000</v>
      </c>
      <c r="G17" s="8">
        <v>2344037</v>
      </c>
      <c r="H17" s="8">
        <v>1000083</v>
      </c>
      <c r="I17" s="8">
        <v>976994</v>
      </c>
      <c r="J17" s="8">
        <v>4321114</v>
      </c>
      <c r="K17" s="8">
        <v>1111836</v>
      </c>
      <c r="L17" s="8">
        <v>1166490</v>
      </c>
      <c r="M17" s="8">
        <v>1183547</v>
      </c>
      <c r="N17" s="8">
        <v>3461873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7782987</v>
      </c>
      <c r="X17" s="8">
        <v>7999998</v>
      </c>
      <c r="Y17" s="8">
        <v>-217011</v>
      </c>
      <c r="Z17" s="2">
        <v>-2.71</v>
      </c>
      <c r="AA17" s="6">
        <v>16000000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8000000</v>
      </c>
      <c r="F18" s="8">
        <v>8000000</v>
      </c>
      <c r="G18" s="8">
        <v>119635</v>
      </c>
      <c r="H18" s="8">
        <v>35508</v>
      </c>
      <c r="I18" s="8">
        <v>98219</v>
      </c>
      <c r="J18" s="8">
        <v>253362</v>
      </c>
      <c r="K18" s="8">
        <v>94747</v>
      </c>
      <c r="L18" s="8">
        <v>73461</v>
      </c>
      <c r="M18" s="8">
        <v>48962</v>
      </c>
      <c r="N18" s="8">
        <v>217170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470532</v>
      </c>
      <c r="X18" s="8">
        <v>4000002</v>
      </c>
      <c r="Y18" s="8">
        <v>-3529470</v>
      </c>
      <c r="Z18" s="2">
        <v>-88.24</v>
      </c>
      <c r="AA18" s="6">
        <v>8000000</v>
      </c>
    </row>
    <row r="19" spans="1:27" ht="12.75">
      <c r="A19" s="27" t="s">
        <v>46</v>
      </c>
      <c r="B19" s="33"/>
      <c r="C19" s="6">
        <v>393323000</v>
      </c>
      <c r="D19" s="6">
        <v>0</v>
      </c>
      <c r="E19" s="7">
        <v>435845400</v>
      </c>
      <c r="F19" s="8">
        <v>435845400</v>
      </c>
      <c r="G19" s="8">
        <v>0</v>
      </c>
      <c r="H19" s="8">
        <v>2648320</v>
      </c>
      <c r="I19" s="8">
        <v>6189720</v>
      </c>
      <c r="J19" s="8">
        <v>8838040</v>
      </c>
      <c r="K19" s="8">
        <v>0</v>
      </c>
      <c r="L19" s="8">
        <v>0</v>
      </c>
      <c r="M19" s="8">
        <v>130344000</v>
      </c>
      <c r="N19" s="8">
        <v>130344000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139182040</v>
      </c>
      <c r="X19" s="8">
        <v>245281800</v>
      </c>
      <c r="Y19" s="8">
        <v>-106099760</v>
      </c>
      <c r="Z19" s="2">
        <v>-43.26</v>
      </c>
      <c r="AA19" s="6">
        <v>435845400</v>
      </c>
    </row>
    <row r="20" spans="1:27" ht="12.75">
      <c r="A20" s="27" t="s">
        <v>47</v>
      </c>
      <c r="B20" s="33"/>
      <c r="C20" s="6">
        <v>21982686</v>
      </c>
      <c r="D20" s="6">
        <v>0</v>
      </c>
      <c r="E20" s="7">
        <v>23087000</v>
      </c>
      <c r="F20" s="30">
        <v>23087000</v>
      </c>
      <c r="G20" s="30">
        <v>1666404</v>
      </c>
      <c r="H20" s="30">
        <v>496615</v>
      </c>
      <c r="I20" s="30">
        <v>736618</v>
      </c>
      <c r="J20" s="30">
        <v>2899637</v>
      </c>
      <c r="K20" s="30">
        <v>673136</v>
      </c>
      <c r="L20" s="30">
        <v>799087</v>
      </c>
      <c r="M20" s="30">
        <v>1648929</v>
      </c>
      <c r="N20" s="30">
        <v>3121152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6020789</v>
      </c>
      <c r="X20" s="30">
        <v>11543502</v>
      </c>
      <c r="Y20" s="30">
        <v>-5522713</v>
      </c>
      <c r="Z20" s="31">
        <v>-47.84</v>
      </c>
      <c r="AA20" s="32">
        <v>23087000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</v>
      </c>
      <c r="F21" s="8">
        <v>2000000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587891162</v>
      </c>
      <c r="D22" s="37">
        <f>SUM(D5:D21)</f>
        <v>0</v>
      </c>
      <c r="E22" s="38">
        <f t="shared" si="0"/>
        <v>706906939</v>
      </c>
      <c r="F22" s="39">
        <f t="shared" si="0"/>
        <v>706906939</v>
      </c>
      <c r="G22" s="39">
        <f t="shared" si="0"/>
        <v>17558992</v>
      </c>
      <c r="H22" s="39">
        <f t="shared" si="0"/>
        <v>21672203</v>
      </c>
      <c r="I22" s="39">
        <f t="shared" si="0"/>
        <v>23024251</v>
      </c>
      <c r="J22" s="39">
        <f t="shared" si="0"/>
        <v>62255446</v>
      </c>
      <c r="K22" s="39">
        <f t="shared" si="0"/>
        <v>15855771</v>
      </c>
      <c r="L22" s="39">
        <f t="shared" si="0"/>
        <v>13086475</v>
      </c>
      <c r="M22" s="39">
        <f t="shared" si="0"/>
        <v>147842008</v>
      </c>
      <c r="N22" s="39">
        <f t="shared" si="0"/>
        <v>176784254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239039700</v>
      </c>
      <c r="X22" s="39">
        <f t="shared" si="0"/>
        <v>379812570</v>
      </c>
      <c r="Y22" s="39">
        <f t="shared" si="0"/>
        <v>-140772870</v>
      </c>
      <c r="Z22" s="40">
        <f>+IF(X22&lt;&gt;0,+(Y22/X22)*100,0)</f>
        <v>-37.06377332377388</v>
      </c>
      <c r="AA22" s="37">
        <f>SUM(AA5:AA21)</f>
        <v>706906939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240874285</v>
      </c>
      <c r="D25" s="6">
        <v>0</v>
      </c>
      <c r="E25" s="7">
        <v>268452377</v>
      </c>
      <c r="F25" s="8">
        <v>268452377</v>
      </c>
      <c r="G25" s="8">
        <v>18966113</v>
      </c>
      <c r="H25" s="8">
        <v>20238228</v>
      </c>
      <c r="I25" s="8">
        <v>24278329</v>
      </c>
      <c r="J25" s="8">
        <v>63482670</v>
      </c>
      <c r="K25" s="8">
        <v>22190009</v>
      </c>
      <c r="L25" s="8">
        <v>22330147</v>
      </c>
      <c r="M25" s="8">
        <v>22047204</v>
      </c>
      <c r="N25" s="8">
        <v>66567360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130050030</v>
      </c>
      <c r="X25" s="8">
        <v>134226192</v>
      </c>
      <c r="Y25" s="8">
        <v>-4176162</v>
      </c>
      <c r="Z25" s="2">
        <v>-3.11</v>
      </c>
      <c r="AA25" s="6">
        <v>268452377</v>
      </c>
    </row>
    <row r="26" spans="1:27" ht="12.75">
      <c r="A26" s="29" t="s">
        <v>52</v>
      </c>
      <c r="B26" s="28"/>
      <c r="C26" s="6">
        <v>28162654</v>
      </c>
      <c r="D26" s="6">
        <v>0</v>
      </c>
      <c r="E26" s="7">
        <v>31545091</v>
      </c>
      <c r="F26" s="8">
        <v>31545091</v>
      </c>
      <c r="G26" s="8">
        <v>2395630</v>
      </c>
      <c r="H26" s="8">
        <v>2389485</v>
      </c>
      <c r="I26" s="8">
        <v>2438669</v>
      </c>
      <c r="J26" s="8">
        <v>7223784</v>
      </c>
      <c r="K26" s="8">
        <v>2418305</v>
      </c>
      <c r="L26" s="8">
        <v>2407987</v>
      </c>
      <c r="M26" s="8">
        <v>2421464</v>
      </c>
      <c r="N26" s="8">
        <v>7247756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14471540</v>
      </c>
      <c r="X26" s="8">
        <v>15772548</v>
      </c>
      <c r="Y26" s="8">
        <v>-1301008</v>
      </c>
      <c r="Z26" s="2">
        <v>-8.25</v>
      </c>
      <c r="AA26" s="6">
        <v>31545091</v>
      </c>
    </row>
    <row r="27" spans="1:27" ht="12.75">
      <c r="A27" s="29" t="s">
        <v>53</v>
      </c>
      <c r="B27" s="28"/>
      <c r="C27" s="6">
        <v>72530224</v>
      </c>
      <c r="D27" s="6">
        <v>0</v>
      </c>
      <c r="E27" s="7">
        <v>70000000</v>
      </c>
      <c r="F27" s="8">
        <v>70000000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34999998</v>
      </c>
      <c r="Y27" s="8">
        <v>-34999998</v>
      </c>
      <c r="Z27" s="2">
        <v>-100</v>
      </c>
      <c r="AA27" s="6">
        <v>70000000</v>
      </c>
    </row>
    <row r="28" spans="1:27" ht="12.75">
      <c r="A28" s="29" t="s">
        <v>54</v>
      </c>
      <c r="B28" s="28"/>
      <c r="C28" s="6">
        <v>50533085</v>
      </c>
      <c r="D28" s="6">
        <v>0</v>
      </c>
      <c r="E28" s="7">
        <v>50000000</v>
      </c>
      <c r="F28" s="8">
        <v>50000000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25000002</v>
      </c>
      <c r="Y28" s="8">
        <v>-25000002</v>
      </c>
      <c r="Z28" s="2">
        <v>-100</v>
      </c>
      <c r="AA28" s="6">
        <v>50000000</v>
      </c>
    </row>
    <row r="29" spans="1:27" ht="12.75">
      <c r="A29" s="29" t="s">
        <v>55</v>
      </c>
      <c r="B29" s="28"/>
      <c r="C29" s="6">
        <v>225030</v>
      </c>
      <c r="D29" s="6">
        <v>0</v>
      </c>
      <c r="E29" s="7">
        <v>660000</v>
      </c>
      <c r="F29" s="8">
        <v>660000</v>
      </c>
      <c r="G29" s="8">
        <v>6014</v>
      </c>
      <c r="H29" s="8">
        <v>6014</v>
      </c>
      <c r="I29" s="8">
        <v>3925</v>
      </c>
      <c r="J29" s="8">
        <v>15953</v>
      </c>
      <c r="K29" s="8">
        <v>0</v>
      </c>
      <c r="L29" s="8">
        <v>6740</v>
      </c>
      <c r="M29" s="8">
        <v>2804</v>
      </c>
      <c r="N29" s="8">
        <v>9544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25497</v>
      </c>
      <c r="X29" s="8">
        <v>330000</v>
      </c>
      <c r="Y29" s="8">
        <v>-304503</v>
      </c>
      <c r="Z29" s="2">
        <v>-92.27</v>
      </c>
      <c r="AA29" s="6">
        <v>660000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70673115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2283637</v>
      </c>
      <c r="M31" s="8">
        <v>3486475</v>
      </c>
      <c r="N31" s="8">
        <v>5770112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5770112</v>
      </c>
      <c r="X31" s="8"/>
      <c r="Y31" s="8">
        <v>5770112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81101257</v>
      </c>
      <c r="D32" s="6">
        <v>0</v>
      </c>
      <c r="E32" s="7">
        <v>3100000</v>
      </c>
      <c r="F32" s="8">
        <v>3100000</v>
      </c>
      <c r="G32" s="8">
        <v>0</v>
      </c>
      <c r="H32" s="8">
        <v>283420</v>
      </c>
      <c r="I32" s="8">
        <v>269496</v>
      </c>
      <c r="J32" s="8">
        <v>552916</v>
      </c>
      <c r="K32" s="8">
        <v>297344</v>
      </c>
      <c r="L32" s="8">
        <v>9245795</v>
      </c>
      <c r="M32" s="8">
        <v>7735481</v>
      </c>
      <c r="N32" s="8">
        <v>17278620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17831536</v>
      </c>
      <c r="X32" s="8">
        <v>1549998</v>
      </c>
      <c r="Y32" s="8">
        <v>16281538</v>
      </c>
      <c r="Z32" s="2">
        <v>1050.42</v>
      </c>
      <c r="AA32" s="6">
        <v>3100000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77474667</v>
      </c>
      <c r="D34" s="6">
        <v>0</v>
      </c>
      <c r="E34" s="7">
        <v>195494191</v>
      </c>
      <c r="F34" s="8">
        <v>195494191</v>
      </c>
      <c r="G34" s="8">
        <v>4558156</v>
      </c>
      <c r="H34" s="8">
        <v>12849922</v>
      </c>
      <c r="I34" s="8">
        <v>19454857</v>
      </c>
      <c r="J34" s="8">
        <v>36862935</v>
      </c>
      <c r="K34" s="8">
        <v>16351346</v>
      </c>
      <c r="L34" s="8">
        <v>6189833</v>
      </c>
      <c r="M34" s="8">
        <v>6320608</v>
      </c>
      <c r="N34" s="8">
        <v>28861787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65724722</v>
      </c>
      <c r="X34" s="8">
        <v>96586698</v>
      </c>
      <c r="Y34" s="8">
        <v>-30861976</v>
      </c>
      <c r="Z34" s="2">
        <v>-31.95</v>
      </c>
      <c r="AA34" s="6">
        <v>195494191</v>
      </c>
    </row>
    <row r="35" spans="1:27" ht="12.75">
      <c r="A35" s="27" t="s">
        <v>61</v>
      </c>
      <c r="B35" s="33"/>
      <c r="C35" s="6">
        <v>7224958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628799275</v>
      </c>
      <c r="D36" s="37">
        <f>SUM(D25:D35)</f>
        <v>0</v>
      </c>
      <c r="E36" s="38">
        <f t="shared" si="1"/>
        <v>619251659</v>
      </c>
      <c r="F36" s="39">
        <f t="shared" si="1"/>
        <v>619251659</v>
      </c>
      <c r="G36" s="39">
        <f t="shared" si="1"/>
        <v>25925913</v>
      </c>
      <c r="H36" s="39">
        <f t="shared" si="1"/>
        <v>35767069</v>
      </c>
      <c r="I36" s="39">
        <f t="shared" si="1"/>
        <v>46445276</v>
      </c>
      <c r="J36" s="39">
        <f t="shared" si="1"/>
        <v>108138258</v>
      </c>
      <c r="K36" s="39">
        <f t="shared" si="1"/>
        <v>41257004</v>
      </c>
      <c r="L36" s="39">
        <f t="shared" si="1"/>
        <v>42464139</v>
      </c>
      <c r="M36" s="39">
        <f t="shared" si="1"/>
        <v>42014036</v>
      </c>
      <c r="N36" s="39">
        <f t="shared" si="1"/>
        <v>125735179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233873437</v>
      </c>
      <c r="X36" s="39">
        <f t="shared" si="1"/>
        <v>308465436</v>
      </c>
      <c r="Y36" s="39">
        <f t="shared" si="1"/>
        <v>-74591999</v>
      </c>
      <c r="Z36" s="40">
        <f>+IF(X36&lt;&gt;0,+(Y36/X36)*100,0)</f>
        <v>-24.181639268005377</v>
      </c>
      <c r="AA36" s="37">
        <f>SUM(AA25:AA35)</f>
        <v>619251659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-40908113</v>
      </c>
      <c r="D38" s="50">
        <f>+D22-D36</f>
        <v>0</v>
      </c>
      <c r="E38" s="51">
        <f t="shared" si="2"/>
        <v>87655280</v>
      </c>
      <c r="F38" s="52">
        <f t="shared" si="2"/>
        <v>87655280</v>
      </c>
      <c r="G38" s="52">
        <f t="shared" si="2"/>
        <v>-8366921</v>
      </c>
      <c r="H38" s="52">
        <f t="shared" si="2"/>
        <v>-14094866</v>
      </c>
      <c r="I38" s="52">
        <f t="shared" si="2"/>
        <v>-23421025</v>
      </c>
      <c r="J38" s="52">
        <f t="shared" si="2"/>
        <v>-45882812</v>
      </c>
      <c r="K38" s="52">
        <f t="shared" si="2"/>
        <v>-25401233</v>
      </c>
      <c r="L38" s="52">
        <f t="shared" si="2"/>
        <v>-29377664</v>
      </c>
      <c r="M38" s="52">
        <f t="shared" si="2"/>
        <v>105827972</v>
      </c>
      <c r="N38" s="52">
        <f t="shared" si="2"/>
        <v>51049075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5166263</v>
      </c>
      <c r="X38" s="52">
        <f>IF(F22=F36,0,X22-X36)</f>
        <v>71347134</v>
      </c>
      <c r="Y38" s="52">
        <f t="shared" si="2"/>
        <v>-66180871</v>
      </c>
      <c r="Z38" s="53">
        <f>+IF(X38&lt;&gt;0,+(Y38/X38)*100,0)</f>
        <v>-92.75897613490683</v>
      </c>
      <c r="AA38" s="50">
        <f>+AA22-AA36</f>
        <v>87655280</v>
      </c>
    </row>
    <row r="39" spans="1:27" ht="12.75">
      <c r="A39" s="27" t="s">
        <v>64</v>
      </c>
      <c r="B39" s="33"/>
      <c r="C39" s="6">
        <v>121159000</v>
      </c>
      <c r="D39" s="6">
        <v>0</v>
      </c>
      <c r="E39" s="7">
        <v>114323000</v>
      </c>
      <c r="F39" s="8">
        <v>114323000</v>
      </c>
      <c r="G39" s="8">
        <v>0</v>
      </c>
      <c r="H39" s="8">
        <v>15220566</v>
      </c>
      <c r="I39" s="8">
        <v>3534711</v>
      </c>
      <c r="J39" s="8">
        <v>18755277</v>
      </c>
      <c r="K39" s="8">
        <v>6760051</v>
      </c>
      <c r="L39" s="8">
        <v>0</v>
      </c>
      <c r="M39" s="8">
        <v>0</v>
      </c>
      <c r="N39" s="8">
        <v>6760051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25515328</v>
      </c>
      <c r="X39" s="8">
        <v>57161502</v>
      </c>
      <c r="Y39" s="8">
        <v>-31646174</v>
      </c>
      <c r="Z39" s="2">
        <v>-55.36</v>
      </c>
      <c r="AA39" s="6">
        <v>114323000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80250887</v>
      </c>
      <c r="D42" s="59">
        <f>SUM(D38:D41)</f>
        <v>0</v>
      </c>
      <c r="E42" s="60">
        <f t="shared" si="3"/>
        <v>201978280</v>
      </c>
      <c r="F42" s="61">
        <f t="shared" si="3"/>
        <v>201978280</v>
      </c>
      <c r="G42" s="61">
        <f t="shared" si="3"/>
        <v>-8366921</v>
      </c>
      <c r="H42" s="61">
        <f t="shared" si="3"/>
        <v>1125700</v>
      </c>
      <c r="I42" s="61">
        <f t="shared" si="3"/>
        <v>-19886314</v>
      </c>
      <c r="J42" s="61">
        <f t="shared" si="3"/>
        <v>-27127535</v>
      </c>
      <c r="K42" s="61">
        <f t="shared" si="3"/>
        <v>-18641182</v>
      </c>
      <c r="L42" s="61">
        <f t="shared" si="3"/>
        <v>-29377664</v>
      </c>
      <c r="M42" s="61">
        <f t="shared" si="3"/>
        <v>105827972</v>
      </c>
      <c r="N42" s="61">
        <f t="shared" si="3"/>
        <v>57809126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30681591</v>
      </c>
      <c r="X42" s="61">
        <f t="shared" si="3"/>
        <v>128508636</v>
      </c>
      <c r="Y42" s="61">
        <f t="shared" si="3"/>
        <v>-97827045</v>
      </c>
      <c r="Z42" s="62">
        <f>+IF(X42&lt;&gt;0,+(Y42/X42)*100,0)</f>
        <v>-76.1248800430813</v>
      </c>
      <c r="AA42" s="59">
        <f>SUM(AA38:AA41)</f>
        <v>201978280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80250887</v>
      </c>
      <c r="D44" s="67">
        <f>+D42-D43</f>
        <v>0</v>
      </c>
      <c r="E44" s="68">
        <f t="shared" si="4"/>
        <v>201978280</v>
      </c>
      <c r="F44" s="69">
        <f t="shared" si="4"/>
        <v>201978280</v>
      </c>
      <c r="G44" s="69">
        <f t="shared" si="4"/>
        <v>-8366921</v>
      </c>
      <c r="H44" s="69">
        <f t="shared" si="4"/>
        <v>1125700</v>
      </c>
      <c r="I44" s="69">
        <f t="shared" si="4"/>
        <v>-19886314</v>
      </c>
      <c r="J44" s="69">
        <f t="shared" si="4"/>
        <v>-27127535</v>
      </c>
      <c r="K44" s="69">
        <f t="shared" si="4"/>
        <v>-18641182</v>
      </c>
      <c r="L44" s="69">
        <f t="shared" si="4"/>
        <v>-29377664</v>
      </c>
      <c r="M44" s="69">
        <f t="shared" si="4"/>
        <v>105827972</v>
      </c>
      <c r="N44" s="69">
        <f t="shared" si="4"/>
        <v>57809126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30681591</v>
      </c>
      <c r="X44" s="69">
        <f t="shared" si="4"/>
        <v>128508636</v>
      </c>
      <c r="Y44" s="69">
        <f t="shared" si="4"/>
        <v>-97827045</v>
      </c>
      <c r="Z44" s="70">
        <f>+IF(X44&lt;&gt;0,+(Y44/X44)*100,0)</f>
        <v>-76.1248800430813</v>
      </c>
      <c r="AA44" s="67">
        <f>+AA42-AA43</f>
        <v>201978280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80250887</v>
      </c>
      <c r="D46" s="59">
        <f>SUM(D44:D45)</f>
        <v>0</v>
      </c>
      <c r="E46" s="60">
        <f t="shared" si="5"/>
        <v>201978280</v>
      </c>
      <c r="F46" s="61">
        <f t="shared" si="5"/>
        <v>201978280</v>
      </c>
      <c r="G46" s="61">
        <f t="shared" si="5"/>
        <v>-8366921</v>
      </c>
      <c r="H46" s="61">
        <f t="shared" si="5"/>
        <v>1125700</v>
      </c>
      <c r="I46" s="61">
        <f t="shared" si="5"/>
        <v>-19886314</v>
      </c>
      <c r="J46" s="61">
        <f t="shared" si="5"/>
        <v>-27127535</v>
      </c>
      <c r="K46" s="61">
        <f t="shared" si="5"/>
        <v>-18641182</v>
      </c>
      <c r="L46" s="61">
        <f t="shared" si="5"/>
        <v>-29377664</v>
      </c>
      <c r="M46" s="61">
        <f t="shared" si="5"/>
        <v>105827972</v>
      </c>
      <c r="N46" s="61">
        <f t="shared" si="5"/>
        <v>57809126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30681591</v>
      </c>
      <c r="X46" s="61">
        <f t="shared" si="5"/>
        <v>128508636</v>
      </c>
      <c r="Y46" s="61">
        <f t="shared" si="5"/>
        <v>-97827045</v>
      </c>
      <c r="Z46" s="62">
        <f>+IF(X46&lt;&gt;0,+(Y46/X46)*100,0)</f>
        <v>-76.1248800430813</v>
      </c>
      <c r="AA46" s="59">
        <f>SUM(AA44:AA45)</f>
        <v>201978280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80250887</v>
      </c>
      <c r="D48" s="75">
        <f>SUM(D46:D47)</f>
        <v>0</v>
      </c>
      <c r="E48" s="76">
        <f t="shared" si="6"/>
        <v>201978280</v>
      </c>
      <c r="F48" s="77">
        <f t="shared" si="6"/>
        <v>201978280</v>
      </c>
      <c r="G48" s="77">
        <f t="shared" si="6"/>
        <v>-8366921</v>
      </c>
      <c r="H48" s="78">
        <f t="shared" si="6"/>
        <v>1125700</v>
      </c>
      <c r="I48" s="78">
        <f t="shared" si="6"/>
        <v>-19886314</v>
      </c>
      <c r="J48" s="78">
        <f t="shared" si="6"/>
        <v>-27127535</v>
      </c>
      <c r="K48" s="78">
        <f t="shared" si="6"/>
        <v>-18641182</v>
      </c>
      <c r="L48" s="78">
        <f t="shared" si="6"/>
        <v>-29377664</v>
      </c>
      <c r="M48" s="77">
        <f t="shared" si="6"/>
        <v>105827972</v>
      </c>
      <c r="N48" s="77">
        <f t="shared" si="6"/>
        <v>57809126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30681591</v>
      </c>
      <c r="X48" s="78">
        <f t="shared" si="6"/>
        <v>128508636</v>
      </c>
      <c r="Y48" s="78">
        <f t="shared" si="6"/>
        <v>-97827045</v>
      </c>
      <c r="Z48" s="79">
        <f>+IF(X48&lt;&gt;0,+(Y48/X48)*100,0)</f>
        <v>-76.1248800430813</v>
      </c>
      <c r="AA48" s="80">
        <f>SUM(AA46:AA47)</f>
        <v>201978280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101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60193333</v>
      </c>
      <c r="D5" s="6">
        <v>0</v>
      </c>
      <c r="E5" s="7">
        <v>55915328</v>
      </c>
      <c r="F5" s="8">
        <v>55915328</v>
      </c>
      <c r="G5" s="8">
        <v>0</v>
      </c>
      <c r="H5" s="8">
        <v>2776531</v>
      </c>
      <c r="I5" s="8">
        <v>2974609</v>
      </c>
      <c r="J5" s="8">
        <v>5751140</v>
      </c>
      <c r="K5" s="8">
        <v>2553159</v>
      </c>
      <c r="L5" s="8">
        <v>15114714</v>
      </c>
      <c r="M5" s="8">
        <v>7278964</v>
      </c>
      <c r="N5" s="8">
        <v>24946837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30697977</v>
      </c>
      <c r="X5" s="8">
        <v>29902911</v>
      </c>
      <c r="Y5" s="8">
        <v>795066</v>
      </c>
      <c r="Z5" s="2">
        <v>2.66</v>
      </c>
      <c r="AA5" s="6">
        <v>55915328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275839966</v>
      </c>
      <c r="D7" s="6">
        <v>0</v>
      </c>
      <c r="E7" s="7">
        <v>339141637</v>
      </c>
      <c r="F7" s="8">
        <v>339141637</v>
      </c>
      <c r="G7" s="8">
        <v>26040847</v>
      </c>
      <c r="H7" s="8">
        <v>24587024</v>
      </c>
      <c r="I7" s="8">
        <v>26417699</v>
      </c>
      <c r="J7" s="8">
        <v>77045570</v>
      </c>
      <c r="K7" s="8">
        <v>27884116</v>
      </c>
      <c r="L7" s="8">
        <v>23771181</v>
      </c>
      <c r="M7" s="8">
        <v>23981528</v>
      </c>
      <c r="N7" s="8">
        <v>75636825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152682395</v>
      </c>
      <c r="X7" s="8">
        <v>131887793</v>
      </c>
      <c r="Y7" s="8">
        <v>20794602</v>
      </c>
      <c r="Z7" s="2">
        <v>15.77</v>
      </c>
      <c r="AA7" s="6">
        <v>339141637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8847495</v>
      </c>
      <c r="D10" s="6">
        <v>0</v>
      </c>
      <c r="E10" s="7">
        <v>10552269</v>
      </c>
      <c r="F10" s="30">
        <v>10552269</v>
      </c>
      <c r="G10" s="30">
        <v>790420</v>
      </c>
      <c r="H10" s="30">
        <v>780964</v>
      </c>
      <c r="I10" s="30">
        <v>712536</v>
      </c>
      <c r="J10" s="30">
        <v>2283920</v>
      </c>
      <c r="K10" s="30">
        <v>688965</v>
      </c>
      <c r="L10" s="30">
        <v>871142</v>
      </c>
      <c r="M10" s="30">
        <v>824734</v>
      </c>
      <c r="N10" s="30">
        <v>2384841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4668761</v>
      </c>
      <c r="X10" s="30">
        <v>4304678</v>
      </c>
      <c r="Y10" s="30">
        <v>364083</v>
      </c>
      <c r="Z10" s="31">
        <v>8.46</v>
      </c>
      <c r="AA10" s="32">
        <v>10552269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7400236</v>
      </c>
      <c r="D12" s="6">
        <v>0</v>
      </c>
      <c r="E12" s="7">
        <v>528981</v>
      </c>
      <c r="F12" s="8">
        <v>528981</v>
      </c>
      <c r="G12" s="8">
        <v>60984</v>
      </c>
      <c r="H12" s="8">
        <v>35256</v>
      </c>
      <c r="I12" s="8">
        <v>450039</v>
      </c>
      <c r="J12" s="8">
        <v>546279</v>
      </c>
      <c r="K12" s="8">
        <v>13952</v>
      </c>
      <c r="L12" s="8">
        <v>13619</v>
      </c>
      <c r="M12" s="8">
        <v>18374</v>
      </c>
      <c r="N12" s="8">
        <v>45945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592224</v>
      </c>
      <c r="X12" s="8">
        <v>209629</v>
      </c>
      <c r="Y12" s="8">
        <v>382595</v>
      </c>
      <c r="Z12" s="2">
        <v>182.51</v>
      </c>
      <c r="AA12" s="6">
        <v>528981</v>
      </c>
    </row>
    <row r="13" spans="1:27" ht="12.75">
      <c r="A13" s="27" t="s">
        <v>40</v>
      </c>
      <c r="B13" s="33"/>
      <c r="C13" s="6">
        <v>9338780</v>
      </c>
      <c r="D13" s="6">
        <v>0</v>
      </c>
      <c r="E13" s="7">
        <v>5613159</v>
      </c>
      <c r="F13" s="8">
        <v>5613159</v>
      </c>
      <c r="G13" s="8">
        <v>526731</v>
      </c>
      <c r="H13" s="8">
        <v>593854</v>
      </c>
      <c r="I13" s="8">
        <v>0</v>
      </c>
      <c r="J13" s="8">
        <v>1120585</v>
      </c>
      <c r="K13" s="8">
        <v>2348</v>
      </c>
      <c r="L13" s="8">
        <v>281</v>
      </c>
      <c r="M13" s="8">
        <v>2578</v>
      </c>
      <c r="N13" s="8">
        <v>5207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1125792</v>
      </c>
      <c r="X13" s="8">
        <v>1906522</v>
      </c>
      <c r="Y13" s="8">
        <v>-780730</v>
      </c>
      <c r="Z13" s="2">
        <v>-40.95</v>
      </c>
      <c r="AA13" s="6">
        <v>5613159</v>
      </c>
    </row>
    <row r="14" spans="1:27" ht="12.75">
      <c r="A14" s="27" t="s">
        <v>41</v>
      </c>
      <c r="B14" s="33"/>
      <c r="C14" s="6">
        <v>15960410</v>
      </c>
      <c r="D14" s="6">
        <v>0</v>
      </c>
      <c r="E14" s="7">
        <v>14453877</v>
      </c>
      <c r="F14" s="8">
        <v>14453877</v>
      </c>
      <c r="G14" s="8">
        <v>1557423</v>
      </c>
      <c r="H14" s="8">
        <v>1596523</v>
      </c>
      <c r="I14" s="8">
        <v>1609181</v>
      </c>
      <c r="J14" s="8">
        <v>4763127</v>
      </c>
      <c r="K14" s="8">
        <v>1593054</v>
      </c>
      <c r="L14" s="8">
        <v>1680144</v>
      </c>
      <c r="M14" s="8">
        <v>1647644</v>
      </c>
      <c r="N14" s="8">
        <v>4920842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9683969</v>
      </c>
      <c r="X14" s="8"/>
      <c r="Y14" s="8">
        <v>9683969</v>
      </c>
      <c r="Z14" s="2">
        <v>0</v>
      </c>
      <c r="AA14" s="6">
        <v>14453877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5819498</v>
      </c>
      <c r="D16" s="6">
        <v>0</v>
      </c>
      <c r="E16" s="7">
        <v>1988728</v>
      </c>
      <c r="F16" s="8">
        <v>1988728</v>
      </c>
      <c r="G16" s="8">
        <v>88113</v>
      </c>
      <c r="H16" s="8">
        <v>165668</v>
      </c>
      <c r="I16" s="8">
        <v>131197</v>
      </c>
      <c r="J16" s="8">
        <v>384978</v>
      </c>
      <c r="K16" s="8">
        <v>185917</v>
      </c>
      <c r="L16" s="8">
        <v>180418</v>
      </c>
      <c r="M16" s="8">
        <v>127281</v>
      </c>
      <c r="N16" s="8">
        <v>493616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878594</v>
      </c>
      <c r="X16" s="8">
        <v>486194</v>
      </c>
      <c r="Y16" s="8">
        <v>392400</v>
      </c>
      <c r="Z16" s="2">
        <v>80.71</v>
      </c>
      <c r="AA16" s="6">
        <v>1988728</v>
      </c>
    </row>
    <row r="17" spans="1:27" ht="12.75">
      <c r="A17" s="27" t="s">
        <v>44</v>
      </c>
      <c r="B17" s="33"/>
      <c r="C17" s="6">
        <v>4560606</v>
      </c>
      <c r="D17" s="6">
        <v>0</v>
      </c>
      <c r="E17" s="7">
        <v>13233541</v>
      </c>
      <c r="F17" s="8">
        <v>13233541</v>
      </c>
      <c r="G17" s="8">
        <v>387556</v>
      </c>
      <c r="H17" s="8">
        <v>443917</v>
      </c>
      <c r="I17" s="8">
        <v>470789</v>
      </c>
      <c r="J17" s="8">
        <v>1302262</v>
      </c>
      <c r="K17" s="8">
        <v>390811</v>
      </c>
      <c r="L17" s="8">
        <v>633145</v>
      </c>
      <c r="M17" s="8">
        <v>478635</v>
      </c>
      <c r="N17" s="8">
        <v>1502591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2804853</v>
      </c>
      <c r="X17" s="8">
        <v>4196850</v>
      </c>
      <c r="Y17" s="8">
        <v>-1391997</v>
      </c>
      <c r="Z17" s="2">
        <v>-33.17</v>
      </c>
      <c r="AA17" s="6">
        <v>13233541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58100715</v>
      </c>
      <c r="F18" s="8">
        <v>58100715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58100715</v>
      </c>
    </row>
    <row r="19" spans="1:27" ht="12.75">
      <c r="A19" s="27" t="s">
        <v>46</v>
      </c>
      <c r="B19" s="33"/>
      <c r="C19" s="6">
        <v>301635508</v>
      </c>
      <c r="D19" s="6">
        <v>0</v>
      </c>
      <c r="E19" s="7">
        <v>321472939</v>
      </c>
      <c r="F19" s="8">
        <v>321472939</v>
      </c>
      <c r="G19" s="8">
        <v>131775000</v>
      </c>
      <c r="H19" s="8">
        <v>2010000</v>
      </c>
      <c r="I19" s="8">
        <v>471000</v>
      </c>
      <c r="J19" s="8">
        <v>134256000</v>
      </c>
      <c r="K19" s="8">
        <v>0</v>
      </c>
      <c r="L19" s="8">
        <v>558000</v>
      </c>
      <c r="M19" s="8">
        <v>104920000</v>
      </c>
      <c r="N19" s="8">
        <v>105478000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239734000</v>
      </c>
      <c r="X19" s="8">
        <v>230440000</v>
      </c>
      <c r="Y19" s="8">
        <v>9294000</v>
      </c>
      <c r="Z19" s="2">
        <v>4.03</v>
      </c>
      <c r="AA19" s="6">
        <v>321472939</v>
      </c>
    </row>
    <row r="20" spans="1:27" ht="12.75">
      <c r="A20" s="27" t="s">
        <v>47</v>
      </c>
      <c r="B20" s="33"/>
      <c r="C20" s="6">
        <v>56417162</v>
      </c>
      <c r="D20" s="6">
        <v>0</v>
      </c>
      <c r="E20" s="7">
        <v>15000000</v>
      </c>
      <c r="F20" s="30">
        <v>15000000</v>
      </c>
      <c r="G20" s="30">
        <v>1043564</v>
      </c>
      <c r="H20" s="30">
        <v>0</v>
      </c>
      <c r="I20" s="30">
        <v>2554015</v>
      </c>
      <c r="J20" s="30">
        <v>3597579</v>
      </c>
      <c r="K20" s="30">
        <v>1359000</v>
      </c>
      <c r="L20" s="30">
        <v>859000</v>
      </c>
      <c r="M20" s="30">
        <v>1043417</v>
      </c>
      <c r="N20" s="30">
        <v>3261417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6858996</v>
      </c>
      <c r="X20" s="30">
        <v>11721266</v>
      </c>
      <c r="Y20" s="30">
        <v>-4862270</v>
      </c>
      <c r="Z20" s="31">
        <v>-41.48</v>
      </c>
      <c r="AA20" s="32">
        <v>15000000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746012994</v>
      </c>
      <c r="D22" s="37">
        <f>SUM(D5:D21)</f>
        <v>0</v>
      </c>
      <c r="E22" s="38">
        <f t="shared" si="0"/>
        <v>836001174</v>
      </c>
      <c r="F22" s="39">
        <f t="shared" si="0"/>
        <v>836001174</v>
      </c>
      <c r="G22" s="39">
        <f t="shared" si="0"/>
        <v>162270638</v>
      </c>
      <c r="H22" s="39">
        <f t="shared" si="0"/>
        <v>32989737</v>
      </c>
      <c r="I22" s="39">
        <f t="shared" si="0"/>
        <v>35791065</v>
      </c>
      <c r="J22" s="39">
        <f t="shared" si="0"/>
        <v>231051440</v>
      </c>
      <c r="K22" s="39">
        <f t="shared" si="0"/>
        <v>34671322</v>
      </c>
      <c r="L22" s="39">
        <f t="shared" si="0"/>
        <v>43681644</v>
      </c>
      <c r="M22" s="39">
        <f t="shared" si="0"/>
        <v>140323155</v>
      </c>
      <c r="N22" s="39">
        <f t="shared" si="0"/>
        <v>218676121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449727561</v>
      </c>
      <c r="X22" s="39">
        <f t="shared" si="0"/>
        <v>415055843</v>
      </c>
      <c r="Y22" s="39">
        <f t="shared" si="0"/>
        <v>34671718</v>
      </c>
      <c r="Z22" s="40">
        <f>+IF(X22&lt;&gt;0,+(Y22/X22)*100,0)</f>
        <v>8.353506783423358</v>
      </c>
      <c r="AA22" s="37">
        <f>SUM(AA5:AA21)</f>
        <v>836001174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264944053</v>
      </c>
      <c r="D25" s="6">
        <v>0</v>
      </c>
      <c r="E25" s="7">
        <v>261549323</v>
      </c>
      <c r="F25" s="8">
        <v>261549323</v>
      </c>
      <c r="G25" s="8">
        <v>19614642</v>
      </c>
      <c r="H25" s="8">
        <v>18320585</v>
      </c>
      <c r="I25" s="8">
        <v>20766603</v>
      </c>
      <c r="J25" s="8">
        <v>58701830</v>
      </c>
      <c r="K25" s="8">
        <v>19267327</v>
      </c>
      <c r="L25" s="8">
        <v>19198201</v>
      </c>
      <c r="M25" s="8">
        <v>29847539</v>
      </c>
      <c r="N25" s="8">
        <v>68313067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127014897</v>
      </c>
      <c r="X25" s="8">
        <v>125582378</v>
      </c>
      <c r="Y25" s="8">
        <v>1432519</v>
      </c>
      <c r="Z25" s="2">
        <v>1.14</v>
      </c>
      <c r="AA25" s="6">
        <v>261549323</v>
      </c>
    </row>
    <row r="26" spans="1:27" ht="12.75">
      <c r="A26" s="29" t="s">
        <v>52</v>
      </c>
      <c r="B26" s="28"/>
      <c r="C26" s="6">
        <v>25306856</v>
      </c>
      <c r="D26" s="6">
        <v>0</v>
      </c>
      <c r="E26" s="7">
        <v>27774945</v>
      </c>
      <c r="F26" s="8">
        <v>27774945</v>
      </c>
      <c r="G26" s="8">
        <v>2128944</v>
      </c>
      <c r="H26" s="8">
        <v>2103451</v>
      </c>
      <c r="I26" s="8">
        <v>2121709</v>
      </c>
      <c r="J26" s="8">
        <v>6354104</v>
      </c>
      <c r="K26" s="8">
        <v>2134270</v>
      </c>
      <c r="L26" s="8">
        <v>2239167</v>
      </c>
      <c r="M26" s="8">
        <v>2126521</v>
      </c>
      <c r="N26" s="8">
        <v>6499958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12854062</v>
      </c>
      <c r="X26" s="8">
        <v>11581490</v>
      </c>
      <c r="Y26" s="8">
        <v>1272572</v>
      </c>
      <c r="Z26" s="2">
        <v>10.99</v>
      </c>
      <c r="AA26" s="6">
        <v>27774945</v>
      </c>
    </row>
    <row r="27" spans="1:27" ht="12.75">
      <c r="A27" s="29" t="s">
        <v>53</v>
      </c>
      <c r="B27" s="28"/>
      <c r="C27" s="6">
        <v>121301137</v>
      </c>
      <c r="D27" s="6">
        <v>0</v>
      </c>
      <c r="E27" s="7">
        <v>66063170</v>
      </c>
      <c r="F27" s="8">
        <v>66063170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706610</v>
      </c>
      <c r="Y27" s="8">
        <v>-706610</v>
      </c>
      <c r="Z27" s="2">
        <v>-100</v>
      </c>
      <c r="AA27" s="6">
        <v>66063170</v>
      </c>
    </row>
    <row r="28" spans="1:27" ht="12.75">
      <c r="A28" s="29" t="s">
        <v>54</v>
      </c>
      <c r="B28" s="28"/>
      <c r="C28" s="6">
        <v>3427773</v>
      </c>
      <c r="D28" s="6">
        <v>0</v>
      </c>
      <c r="E28" s="7">
        <v>79893216</v>
      </c>
      <c r="F28" s="8">
        <v>79893216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79893216</v>
      </c>
    </row>
    <row r="29" spans="1:27" ht="12.75">
      <c r="A29" s="29" t="s">
        <v>55</v>
      </c>
      <c r="B29" s="28"/>
      <c r="C29" s="6">
        <v>12159191</v>
      </c>
      <c r="D29" s="6">
        <v>0</v>
      </c>
      <c r="E29" s="7">
        <v>13101777</v>
      </c>
      <c r="F29" s="8">
        <v>13101777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706610</v>
      </c>
      <c r="Y29" s="8">
        <v>-706610</v>
      </c>
      <c r="Z29" s="2">
        <v>-100</v>
      </c>
      <c r="AA29" s="6">
        <v>13101777</v>
      </c>
    </row>
    <row r="30" spans="1:27" ht="12.75">
      <c r="A30" s="29" t="s">
        <v>56</v>
      </c>
      <c r="B30" s="28"/>
      <c r="C30" s="6">
        <v>159446808</v>
      </c>
      <c r="D30" s="6">
        <v>0</v>
      </c>
      <c r="E30" s="7">
        <v>154909478</v>
      </c>
      <c r="F30" s="8">
        <v>154909478</v>
      </c>
      <c r="G30" s="8">
        <v>0</v>
      </c>
      <c r="H30" s="8">
        <v>0</v>
      </c>
      <c r="I30" s="8">
        <v>16942000</v>
      </c>
      <c r="J30" s="8">
        <v>16942000</v>
      </c>
      <c r="K30" s="8">
        <v>24142819</v>
      </c>
      <c r="L30" s="8">
        <v>18444584</v>
      </c>
      <c r="M30" s="8">
        <v>17315381</v>
      </c>
      <c r="N30" s="8">
        <v>59902784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76844784</v>
      </c>
      <c r="X30" s="8">
        <v>53261419</v>
      </c>
      <c r="Y30" s="8">
        <v>23583365</v>
      </c>
      <c r="Z30" s="2">
        <v>44.28</v>
      </c>
      <c r="AA30" s="6">
        <v>154909478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3838280</v>
      </c>
      <c r="F31" s="8">
        <v>3838280</v>
      </c>
      <c r="G31" s="8">
        <v>0</v>
      </c>
      <c r="H31" s="8">
        <v>0</v>
      </c>
      <c r="I31" s="8">
        <v>5011</v>
      </c>
      <c r="J31" s="8">
        <v>5011</v>
      </c>
      <c r="K31" s="8">
        <v>374343</v>
      </c>
      <c r="L31" s="8">
        <v>574343</v>
      </c>
      <c r="M31" s="8">
        <v>1058368</v>
      </c>
      <c r="N31" s="8">
        <v>2007054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2012065</v>
      </c>
      <c r="X31" s="8"/>
      <c r="Y31" s="8">
        <v>2012065</v>
      </c>
      <c r="Z31" s="2">
        <v>0</v>
      </c>
      <c r="AA31" s="6">
        <v>3838280</v>
      </c>
    </row>
    <row r="32" spans="1:27" ht="12.75">
      <c r="A32" s="29" t="s">
        <v>58</v>
      </c>
      <c r="B32" s="28"/>
      <c r="C32" s="6">
        <v>231710653</v>
      </c>
      <c r="D32" s="6">
        <v>0</v>
      </c>
      <c r="E32" s="7">
        <v>58638395</v>
      </c>
      <c r="F32" s="8">
        <v>58638395</v>
      </c>
      <c r="G32" s="8">
        <v>567507</v>
      </c>
      <c r="H32" s="8">
        <v>1310858</v>
      </c>
      <c r="I32" s="8">
        <v>1309678</v>
      </c>
      <c r="J32" s="8">
        <v>3188043</v>
      </c>
      <c r="K32" s="8">
        <v>896899</v>
      </c>
      <c r="L32" s="8">
        <v>740897</v>
      </c>
      <c r="M32" s="8">
        <v>2337043</v>
      </c>
      <c r="N32" s="8">
        <v>3974839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7162882</v>
      </c>
      <c r="X32" s="8">
        <v>6967574</v>
      </c>
      <c r="Y32" s="8">
        <v>195308</v>
      </c>
      <c r="Z32" s="2">
        <v>2.8</v>
      </c>
      <c r="AA32" s="6">
        <v>58638395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62051138</v>
      </c>
      <c r="D34" s="6">
        <v>0</v>
      </c>
      <c r="E34" s="7">
        <v>147936377</v>
      </c>
      <c r="F34" s="8">
        <v>147936377</v>
      </c>
      <c r="G34" s="8">
        <v>7218069</v>
      </c>
      <c r="H34" s="8">
        <v>12104820</v>
      </c>
      <c r="I34" s="8">
        <v>29708000</v>
      </c>
      <c r="J34" s="8">
        <v>49030889</v>
      </c>
      <c r="K34" s="8">
        <v>19439000</v>
      </c>
      <c r="L34" s="8">
        <v>30594299</v>
      </c>
      <c r="M34" s="8">
        <v>6391170</v>
      </c>
      <c r="N34" s="8">
        <v>56424469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105455358</v>
      </c>
      <c r="X34" s="8">
        <v>80364601</v>
      </c>
      <c r="Y34" s="8">
        <v>25090757</v>
      </c>
      <c r="Z34" s="2">
        <v>31.22</v>
      </c>
      <c r="AA34" s="6">
        <v>147936377</v>
      </c>
    </row>
    <row r="35" spans="1:27" ht="12.75">
      <c r="A35" s="27" t="s">
        <v>61</v>
      </c>
      <c r="B35" s="33"/>
      <c r="C35" s="6">
        <v>941665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881289274</v>
      </c>
      <c r="D36" s="37">
        <f>SUM(D25:D35)</f>
        <v>0</v>
      </c>
      <c r="E36" s="38">
        <f t="shared" si="1"/>
        <v>813704961</v>
      </c>
      <c r="F36" s="39">
        <f t="shared" si="1"/>
        <v>813704961</v>
      </c>
      <c r="G36" s="39">
        <f t="shared" si="1"/>
        <v>29529162</v>
      </c>
      <c r="H36" s="39">
        <f t="shared" si="1"/>
        <v>33839714</v>
      </c>
      <c r="I36" s="39">
        <f t="shared" si="1"/>
        <v>70853001</v>
      </c>
      <c r="J36" s="39">
        <f t="shared" si="1"/>
        <v>134221877</v>
      </c>
      <c r="K36" s="39">
        <f t="shared" si="1"/>
        <v>66254658</v>
      </c>
      <c r="L36" s="39">
        <f t="shared" si="1"/>
        <v>71791491</v>
      </c>
      <c r="M36" s="39">
        <f t="shared" si="1"/>
        <v>59076022</v>
      </c>
      <c r="N36" s="39">
        <f t="shared" si="1"/>
        <v>197122171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331344048</v>
      </c>
      <c r="X36" s="39">
        <f t="shared" si="1"/>
        <v>279170682</v>
      </c>
      <c r="Y36" s="39">
        <f t="shared" si="1"/>
        <v>52173366</v>
      </c>
      <c r="Z36" s="40">
        <f>+IF(X36&lt;&gt;0,+(Y36/X36)*100,0)</f>
        <v>18.688698120528286</v>
      </c>
      <c r="AA36" s="37">
        <f>SUM(AA25:AA35)</f>
        <v>813704961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-135276280</v>
      </c>
      <c r="D38" s="50">
        <f>+D22-D36</f>
        <v>0</v>
      </c>
      <c r="E38" s="51">
        <f t="shared" si="2"/>
        <v>22296213</v>
      </c>
      <c r="F38" s="52">
        <f t="shared" si="2"/>
        <v>22296213</v>
      </c>
      <c r="G38" s="52">
        <f t="shared" si="2"/>
        <v>132741476</v>
      </c>
      <c r="H38" s="52">
        <f t="shared" si="2"/>
        <v>-849977</v>
      </c>
      <c r="I38" s="52">
        <f t="shared" si="2"/>
        <v>-35061936</v>
      </c>
      <c r="J38" s="52">
        <f t="shared" si="2"/>
        <v>96829563</v>
      </c>
      <c r="K38" s="52">
        <f t="shared" si="2"/>
        <v>-31583336</v>
      </c>
      <c r="L38" s="52">
        <f t="shared" si="2"/>
        <v>-28109847</v>
      </c>
      <c r="M38" s="52">
        <f t="shared" si="2"/>
        <v>81247133</v>
      </c>
      <c r="N38" s="52">
        <f t="shared" si="2"/>
        <v>21553950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118383513</v>
      </c>
      <c r="X38" s="52">
        <f>IF(F22=F36,0,X22-X36)</f>
        <v>135885161</v>
      </c>
      <c r="Y38" s="52">
        <f t="shared" si="2"/>
        <v>-17501648</v>
      </c>
      <c r="Z38" s="53">
        <f>+IF(X38&lt;&gt;0,+(Y38/X38)*100,0)</f>
        <v>-12.879734528187372</v>
      </c>
      <c r="AA38" s="50">
        <f>+AA22-AA36</f>
        <v>22296213</v>
      </c>
    </row>
    <row r="39" spans="1:27" ht="12.75">
      <c r="A39" s="27" t="s">
        <v>64</v>
      </c>
      <c r="B39" s="33"/>
      <c r="C39" s="6">
        <v>141372767</v>
      </c>
      <c r="D39" s="6">
        <v>0</v>
      </c>
      <c r="E39" s="7">
        <v>104645000</v>
      </c>
      <c r="F39" s="8">
        <v>104645000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83079000</v>
      </c>
      <c r="Y39" s="8">
        <v>-83079000</v>
      </c>
      <c r="Z39" s="2">
        <v>-100</v>
      </c>
      <c r="AA39" s="6">
        <v>104645000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6096487</v>
      </c>
      <c r="D42" s="59">
        <f>SUM(D38:D41)</f>
        <v>0</v>
      </c>
      <c r="E42" s="60">
        <f t="shared" si="3"/>
        <v>126941213</v>
      </c>
      <c r="F42" s="61">
        <f t="shared" si="3"/>
        <v>126941213</v>
      </c>
      <c r="G42" s="61">
        <f t="shared" si="3"/>
        <v>132741476</v>
      </c>
      <c r="H42" s="61">
        <f t="shared" si="3"/>
        <v>-849977</v>
      </c>
      <c r="I42" s="61">
        <f t="shared" si="3"/>
        <v>-35061936</v>
      </c>
      <c r="J42" s="61">
        <f t="shared" si="3"/>
        <v>96829563</v>
      </c>
      <c r="K42" s="61">
        <f t="shared" si="3"/>
        <v>-31583336</v>
      </c>
      <c r="L42" s="61">
        <f t="shared" si="3"/>
        <v>-28109847</v>
      </c>
      <c r="M42" s="61">
        <f t="shared" si="3"/>
        <v>81247133</v>
      </c>
      <c r="N42" s="61">
        <f t="shared" si="3"/>
        <v>21553950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118383513</v>
      </c>
      <c r="X42" s="61">
        <f t="shared" si="3"/>
        <v>218964161</v>
      </c>
      <c r="Y42" s="61">
        <f t="shared" si="3"/>
        <v>-100580648</v>
      </c>
      <c r="Z42" s="62">
        <f>+IF(X42&lt;&gt;0,+(Y42/X42)*100,0)</f>
        <v>-45.93475367870818</v>
      </c>
      <c r="AA42" s="59">
        <f>SUM(AA38:AA41)</f>
        <v>126941213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6096487</v>
      </c>
      <c r="D44" s="67">
        <f>+D42-D43</f>
        <v>0</v>
      </c>
      <c r="E44" s="68">
        <f t="shared" si="4"/>
        <v>126941213</v>
      </c>
      <c r="F44" s="69">
        <f t="shared" si="4"/>
        <v>126941213</v>
      </c>
      <c r="G44" s="69">
        <f t="shared" si="4"/>
        <v>132741476</v>
      </c>
      <c r="H44" s="69">
        <f t="shared" si="4"/>
        <v>-849977</v>
      </c>
      <c r="I44" s="69">
        <f t="shared" si="4"/>
        <v>-35061936</v>
      </c>
      <c r="J44" s="69">
        <f t="shared" si="4"/>
        <v>96829563</v>
      </c>
      <c r="K44" s="69">
        <f t="shared" si="4"/>
        <v>-31583336</v>
      </c>
      <c r="L44" s="69">
        <f t="shared" si="4"/>
        <v>-28109847</v>
      </c>
      <c r="M44" s="69">
        <f t="shared" si="4"/>
        <v>81247133</v>
      </c>
      <c r="N44" s="69">
        <f t="shared" si="4"/>
        <v>21553950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118383513</v>
      </c>
      <c r="X44" s="69">
        <f t="shared" si="4"/>
        <v>218964161</v>
      </c>
      <c r="Y44" s="69">
        <f t="shared" si="4"/>
        <v>-100580648</v>
      </c>
      <c r="Z44" s="70">
        <f>+IF(X44&lt;&gt;0,+(Y44/X44)*100,0)</f>
        <v>-45.93475367870818</v>
      </c>
      <c r="AA44" s="67">
        <f>+AA42-AA43</f>
        <v>126941213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6096487</v>
      </c>
      <c r="D46" s="59">
        <f>SUM(D44:D45)</f>
        <v>0</v>
      </c>
      <c r="E46" s="60">
        <f t="shared" si="5"/>
        <v>126941213</v>
      </c>
      <c r="F46" s="61">
        <f t="shared" si="5"/>
        <v>126941213</v>
      </c>
      <c r="G46" s="61">
        <f t="shared" si="5"/>
        <v>132741476</v>
      </c>
      <c r="H46" s="61">
        <f t="shared" si="5"/>
        <v>-849977</v>
      </c>
      <c r="I46" s="61">
        <f t="shared" si="5"/>
        <v>-35061936</v>
      </c>
      <c r="J46" s="61">
        <f t="shared" si="5"/>
        <v>96829563</v>
      </c>
      <c r="K46" s="61">
        <f t="shared" si="5"/>
        <v>-31583336</v>
      </c>
      <c r="L46" s="61">
        <f t="shared" si="5"/>
        <v>-28109847</v>
      </c>
      <c r="M46" s="61">
        <f t="shared" si="5"/>
        <v>81247133</v>
      </c>
      <c r="N46" s="61">
        <f t="shared" si="5"/>
        <v>21553950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118383513</v>
      </c>
      <c r="X46" s="61">
        <f t="shared" si="5"/>
        <v>218964161</v>
      </c>
      <c r="Y46" s="61">
        <f t="shared" si="5"/>
        <v>-100580648</v>
      </c>
      <c r="Z46" s="62">
        <f>+IF(X46&lt;&gt;0,+(Y46/X46)*100,0)</f>
        <v>-45.93475367870818</v>
      </c>
      <c r="AA46" s="59">
        <f>SUM(AA44:AA45)</f>
        <v>126941213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6096487</v>
      </c>
      <c r="D48" s="75">
        <f>SUM(D46:D47)</f>
        <v>0</v>
      </c>
      <c r="E48" s="76">
        <f t="shared" si="6"/>
        <v>126941213</v>
      </c>
      <c r="F48" s="77">
        <f t="shared" si="6"/>
        <v>126941213</v>
      </c>
      <c r="G48" s="77">
        <f t="shared" si="6"/>
        <v>132741476</v>
      </c>
      <c r="H48" s="78">
        <f t="shared" si="6"/>
        <v>-849977</v>
      </c>
      <c r="I48" s="78">
        <f t="shared" si="6"/>
        <v>-35061936</v>
      </c>
      <c r="J48" s="78">
        <f t="shared" si="6"/>
        <v>96829563</v>
      </c>
      <c r="K48" s="78">
        <f t="shared" si="6"/>
        <v>-31583336</v>
      </c>
      <c r="L48" s="78">
        <f t="shared" si="6"/>
        <v>-28109847</v>
      </c>
      <c r="M48" s="77">
        <f t="shared" si="6"/>
        <v>81247133</v>
      </c>
      <c r="N48" s="77">
        <f t="shared" si="6"/>
        <v>21553950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118383513</v>
      </c>
      <c r="X48" s="78">
        <f t="shared" si="6"/>
        <v>218964161</v>
      </c>
      <c r="Y48" s="78">
        <f t="shared" si="6"/>
        <v>-100580648</v>
      </c>
      <c r="Z48" s="79">
        <f>+IF(X48&lt;&gt;0,+(Y48/X48)*100,0)</f>
        <v>-45.93475367870818</v>
      </c>
      <c r="AA48" s="80">
        <f>SUM(AA46:AA47)</f>
        <v>126941213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2019-02-01T09:34:59Z</dcterms:created>
  <dcterms:modified xsi:type="dcterms:W3CDTF">2019-02-01T09:34:59Z</dcterms:modified>
  <cp:category/>
  <cp:version/>
  <cp:contentType/>
  <cp:contentStatus/>
</cp:coreProperties>
</file>