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'DC30'!$A$1:$AA$57</definedName>
    <definedName name="_xlnm.Print_Area" localSheetId="14">'DC31'!$A$1:$AA$57</definedName>
    <definedName name="_xlnm.Print_Area" localSheetId="19">'DC32'!$A$1:$AA$57</definedName>
    <definedName name="_xlnm.Print_Area" localSheetId="0">'MP301'!$A$1:$AA$57</definedName>
    <definedName name="_xlnm.Print_Area" localSheetId="1">'MP302'!$A$1:$AA$57</definedName>
    <definedName name="_xlnm.Print_Area" localSheetId="2">'MP303'!$A$1:$AA$57</definedName>
    <definedName name="_xlnm.Print_Area" localSheetId="3">'MP304'!$A$1:$AA$57</definedName>
    <definedName name="_xlnm.Print_Area" localSheetId="4">'MP305'!$A$1:$AA$57</definedName>
    <definedName name="_xlnm.Print_Area" localSheetId="5">'MP306'!$A$1:$AA$57</definedName>
    <definedName name="_xlnm.Print_Area" localSheetId="6">'MP307'!$A$1:$AA$57</definedName>
    <definedName name="_xlnm.Print_Area" localSheetId="8">'MP311'!$A$1:$AA$57</definedName>
    <definedName name="_xlnm.Print_Area" localSheetId="9">'MP312'!$A$1:$AA$57</definedName>
    <definedName name="_xlnm.Print_Area" localSheetId="10">'MP313'!$A$1:$AA$57</definedName>
    <definedName name="_xlnm.Print_Area" localSheetId="11">'MP314'!$A$1:$AA$57</definedName>
    <definedName name="_xlnm.Print_Area" localSheetId="12">'MP315'!$A$1:$AA$57</definedName>
    <definedName name="_xlnm.Print_Area" localSheetId="13">'MP316'!$A$1:$AA$57</definedName>
    <definedName name="_xlnm.Print_Area" localSheetId="15">'MP321'!$A$1:$AA$57</definedName>
    <definedName name="_xlnm.Print_Area" localSheetId="16">'MP324'!$A$1:$AA$57</definedName>
    <definedName name="_xlnm.Print_Area" localSheetId="17">'MP325'!$A$1:$AA$57</definedName>
    <definedName name="_xlnm.Print_Area" localSheetId="18">'MP326'!$A$1:$AA$57</definedName>
    <definedName name="_xlnm.Print_Area" localSheetId="20">'Summary'!$A$1:$AA$57</definedName>
  </definedNames>
  <calcPr calcMode="manual" fullCalcOnLoad="1"/>
</workbook>
</file>

<file path=xl/sharedStrings.xml><?xml version="1.0" encoding="utf-8"?>
<sst xmlns="http://schemas.openxmlformats.org/spreadsheetml/2006/main" count="1596" uniqueCount="95">
  <si>
    <t>Mpumalanga: Albert Luthuli(MP301)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</si>
  <si>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</si>
  <si>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</si>
  <si>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</si>
  <si>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</si>
  <si>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</si>
  <si>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</si>
  <si>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</si>
  <si>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</si>
  <si>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</si>
  <si>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</si>
  <si>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</si>
  <si>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</si>
  <si>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</si>
  <si>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</si>
  <si>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</si>
  <si>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</si>
  <si>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</si>
  <si>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</si>
  <si>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</si>
  <si>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</si>
  <si>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</si>
  <si>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</si>
  <si>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</si>
  <si>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</si>
  <si>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</si>
  <si>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</si>
  <si>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</si>
  <si>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</si>
  <si>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</si>
  <si>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</si>
  <si>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</si>
  <si>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</si>
  <si>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</si>
  <si>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</si>
  <si>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</si>
  <si>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</si>
  <si>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</si>
  <si>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</si>
  <si>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</si>
  <si>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</si>
  <si>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</si>
  <si>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</si>
  <si>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</si>
  <si>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</si>
  <si>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</si>
  <si>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</si>
  <si>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</si>
  <si>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</si>
  <si>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</si>
  <si>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</si>
  <si>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</si>
  <si>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</si>
  <si>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</si>
  <si>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</si>
  <si>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</si>
  <si>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</si>
  <si>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</si>
  <si>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</si>
  <si>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</si>
  <si>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</si>
  <si>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</si>
  <si>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</si>
  <si>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</si>
  <si>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</si>
  <si>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</si>
  <si>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</si>
  <si>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</si>
  <si>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</si>
  <si>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</si>
  <si>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</si>
  <si>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</si>
  <si>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</si>
  <si>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</si>
  <si>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C4 Quarterly Budget Statement - Financial Performance (rev and expend) ( All ) for 2nd Quarter ended 31 December 2018 (Figures Finalised as at 2019/01/30)</t>
  </si>
  <si>
    <t>Mpumalanga: Mkhondo(MP303) - Table C4 Quarterly Budget Statement - Financial Performance (rev and expend) ( All ) for 2nd Quarter ended 31 December 2018 (Figures Finalised as at 2019/01/30)</t>
  </si>
  <si>
    <t>Mpumalanga: Pixley Ka Seme (MP)(MP304) - Table C4 Quarterly Budget Statement - Financial Performance (rev and expend) ( All ) for 2nd Quarter ended 31 December 2018 (Figures Finalised as at 2019/01/30)</t>
  </si>
  <si>
    <t>Mpumalanga: Lekwa(MP305) - Table C4 Quarterly Budget Statement - Financial Performance (rev and expend) ( All ) for 2nd Quarter ended 31 December 2018 (Figures Finalised as at 2019/01/30)</t>
  </si>
  <si>
    <t>Mpumalanga: Dipaleseng(MP306) - Table C4 Quarterly Budget Statement - Financial Performance (rev and expend) ( All ) for 2nd Quarter ended 31 December 2018 (Figures Finalised as at 2019/01/30)</t>
  </si>
  <si>
    <t>Mpumalanga: Govan Mbeki(MP307) - Table C4 Quarterly Budget Statement - Financial Performance (rev and expend) ( All ) for 2nd Quarter ended 31 December 2018 (Figures Finalised as at 2019/01/30)</t>
  </si>
  <si>
    <t>Mpumalanga: Gert Sibande(DC30) - Table C4 Quarterly Budget Statement - Financial Performance (rev and expend) ( All ) for 2nd Quarter ended 31 December 2018 (Figures Finalised as at 2019/01/30)</t>
  </si>
  <si>
    <t>Mpumalanga: Victor Khanye(MP311) - Table C4 Quarterly Budget Statement - Financial Performance (rev and expend) ( All ) for 2nd Quarter ended 31 December 2018 (Figures Finalised as at 2019/01/30)</t>
  </si>
  <si>
    <t>Mpumalanga: Emalahleni (MP)(MP312) - Table C4 Quarterly Budget Statement - Financial Performance (rev and expend) ( All ) for 2nd Quarter ended 31 December 2018 (Figures Finalised as at 2019/01/30)</t>
  </si>
  <si>
    <t>Mpumalanga: Steve Tshwete(MP313) - Table C4 Quarterly Budget Statement - Financial Performance (rev and expend) ( All ) for 2nd Quarter ended 31 December 2018 (Figures Finalised as at 2019/01/30)</t>
  </si>
  <si>
    <t>Mpumalanga: Emakhazeni(MP314) - Table C4 Quarterly Budget Statement - Financial Performance (rev and expend) ( All ) for 2nd Quarter ended 31 December 2018 (Figures Finalised as at 2019/01/30)</t>
  </si>
  <si>
    <t>Mpumalanga: Thembisile Hani(MP315) - Table C4 Quarterly Budget Statement - Financial Performance (rev and expend) ( All ) for 2nd Quarter ended 31 December 2018 (Figures Finalised as at 2019/01/30)</t>
  </si>
  <si>
    <t>Mpumalanga: Dr J.S. Moroka(MP316) - Table C4 Quarterly Budget Statement - Financial Performance (rev and expend) ( All ) for 2nd Quarter ended 31 December 2018 (Figures Finalised as at 2019/01/30)</t>
  </si>
  <si>
    <t>Mpumalanga: Nkangala(DC31) - Table C4 Quarterly Budget Statement - Financial Performance (rev and expend) ( All ) for 2nd Quarter ended 31 December 2018 (Figures Finalised as at 2019/01/30)</t>
  </si>
  <si>
    <t>Mpumalanga: Thaba Chweu(MP321) - Table C4 Quarterly Budget Statement - Financial Performance (rev and expend) ( All ) for 2nd Quarter ended 31 December 2018 (Figures Finalised as at 2019/01/30)</t>
  </si>
  <si>
    <t>Mpumalanga: Nkomazi(MP324) - Table C4 Quarterly Budget Statement - Financial Performance (rev and expend) ( All ) for 2nd Quarter ended 31 December 2018 (Figures Finalised as at 2019/01/30)</t>
  </si>
  <si>
    <t>Mpumalanga: Bushbuckridge(MP325) - Table C4 Quarterly Budget Statement - Financial Performance (rev and expend) ( All ) for 2nd Quarter ended 31 December 2018 (Figures Finalised as at 2019/01/30)</t>
  </si>
  <si>
    <t>Mpumalanga: City of Mbombela(MP326) - Table C4 Quarterly Budget Statement - Financial Performance (rev and expend) ( All ) for 2nd Quarter ended 31 December 2018 (Figures Finalised as at 2019/01/30)</t>
  </si>
  <si>
    <t>Mpumalanga: Ehlanzeni(DC32)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</si>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</sst>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69082052</v>
      </c>
      <c r="D5" s="6">
        <v>0</v>
      </c>
      <c r="E5" s="7">
        <v>90657825</v>
      </c>
      <c r="F5" s="8">
        <v>90657825</v>
      </c>
      <c r="G5" s="8">
        <v>2212808</v>
      </c>
      <c r="H5" s="8">
        <v>15311719</v>
      </c>
      <c r="I5" s="8">
        <v>15636056</v>
      </c>
      <c r="J5" s="8">
        <v>33160583</v>
      </c>
      <c r="K5" s="8">
        <v>3059718</v>
      </c>
      <c r="L5" s="8">
        <v>3059718</v>
      </c>
      <c r="M5" s="8">
        <v>-12783465</v>
      </c>
      <c r="N5" s="8">
        <v>-6664029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26496554</v>
      </c>
      <c r="X5" s="8">
        <v>45328914</v>
      </c>
      <c r="Y5" s="8">
        <v>-18832360</v>
      </c>
      <c r="Z5" s="2">
        <v>-41.55</v>
      </c>
      <c r="AA5" s="6">
        <v>90657825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2751166</v>
      </c>
      <c r="H6" s="8">
        <v>0</v>
      </c>
      <c r="I6" s="8">
        <v>0</v>
      </c>
      <c r="J6" s="8">
        <v>2751166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2751166</v>
      </c>
      <c r="X6" s="8"/>
      <c r="Y6" s="8">
        <v>2751166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36458385</v>
      </c>
      <c r="F7" s="8">
        <v>36458385</v>
      </c>
      <c r="G7" s="8">
        <v>0</v>
      </c>
      <c r="H7" s="8">
        <v>0</v>
      </c>
      <c r="I7" s="8">
        <v>2435629</v>
      </c>
      <c r="J7" s="8">
        <v>2435629</v>
      </c>
      <c r="K7" s="8">
        <v>2435629</v>
      </c>
      <c r="L7" s="8">
        <v>2435629</v>
      </c>
      <c r="M7" s="8">
        <v>2773051</v>
      </c>
      <c r="N7" s="8">
        <v>7644309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10079938</v>
      </c>
      <c r="X7" s="8">
        <v>18229194</v>
      </c>
      <c r="Y7" s="8">
        <v>-8149256</v>
      </c>
      <c r="Z7" s="2">
        <v>-44.7</v>
      </c>
      <c r="AA7" s="6">
        <v>36458385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38800376</v>
      </c>
      <c r="F8" s="8">
        <v>38800376</v>
      </c>
      <c r="G8" s="8">
        <v>774756</v>
      </c>
      <c r="H8" s="8">
        <v>4220285</v>
      </c>
      <c r="I8" s="8">
        <v>558395</v>
      </c>
      <c r="J8" s="8">
        <v>5553436</v>
      </c>
      <c r="K8" s="8">
        <v>558395</v>
      </c>
      <c r="L8" s="8">
        <v>558395</v>
      </c>
      <c r="M8" s="8">
        <v>92183</v>
      </c>
      <c r="N8" s="8">
        <v>1208973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6762409</v>
      </c>
      <c r="X8" s="8">
        <v>19400190</v>
      </c>
      <c r="Y8" s="8">
        <v>-12637781</v>
      </c>
      <c r="Z8" s="2">
        <v>-65.14</v>
      </c>
      <c r="AA8" s="6">
        <v>38800376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5598743</v>
      </c>
      <c r="F9" s="8">
        <v>5598743</v>
      </c>
      <c r="G9" s="8">
        <v>0</v>
      </c>
      <c r="H9" s="8">
        <v>0</v>
      </c>
      <c r="I9" s="8">
        <v>643097</v>
      </c>
      <c r="J9" s="8">
        <v>643097</v>
      </c>
      <c r="K9" s="8">
        <v>643097</v>
      </c>
      <c r="L9" s="8">
        <v>643097</v>
      </c>
      <c r="M9" s="8">
        <v>645844</v>
      </c>
      <c r="N9" s="8">
        <v>1932038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2575135</v>
      </c>
      <c r="X9" s="8">
        <v>2799372</v>
      </c>
      <c r="Y9" s="8">
        <v>-224237</v>
      </c>
      <c r="Z9" s="2">
        <v>-8.01</v>
      </c>
      <c r="AA9" s="6">
        <v>5598743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10786554</v>
      </c>
      <c r="F10" s="30">
        <v>10786554</v>
      </c>
      <c r="G10" s="30">
        <v>1825</v>
      </c>
      <c r="H10" s="30">
        <v>1825</v>
      </c>
      <c r="I10" s="30">
        <v>601544</v>
      </c>
      <c r="J10" s="30">
        <v>605194</v>
      </c>
      <c r="K10" s="30">
        <v>601544</v>
      </c>
      <c r="L10" s="30">
        <v>601544</v>
      </c>
      <c r="M10" s="30">
        <v>624231</v>
      </c>
      <c r="N10" s="30">
        <v>1827319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2432513</v>
      </c>
      <c r="X10" s="30">
        <v>5393280</v>
      </c>
      <c r="Y10" s="30">
        <v>-2960767</v>
      </c>
      <c r="Z10" s="31">
        <v>-54.9</v>
      </c>
      <c r="AA10" s="32">
        <v>10786554</v>
      </c>
    </row>
    <row r="11" spans="1:27" ht="12.75">
      <c r="A11" s="29" t="s">
        <v>38</v>
      </c>
      <c r="B11" s="33"/>
      <c r="C11" s="6">
        <v>62663352</v>
      </c>
      <c r="D11" s="6">
        <v>0</v>
      </c>
      <c r="E11" s="7">
        <v>0</v>
      </c>
      <c r="F11" s="8">
        <v>0</v>
      </c>
      <c r="G11" s="8">
        <v>0</v>
      </c>
      <c r="H11" s="8">
        <v>2050737</v>
      </c>
      <c r="I11" s="8">
        <v>351</v>
      </c>
      <c r="J11" s="8">
        <v>2051088</v>
      </c>
      <c r="K11" s="8">
        <v>351</v>
      </c>
      <c r="L11" s="8">
        <v>351</v>
      </c>
      <c r="M11" s="8">
        <v>0</v>
      </c>
      <c r="N11" s="8">
        <v>702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2051790</v>
      </c>
      <c r="X11" s="8"/>
      <c r="Y11" s="8">
        <v>2051790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1176541</v>
      </c>
      <c r="D12" s="6">
        <v>0</v>
      </c>
      <c r="E12" s="7">
        <v>0</v>
      </c>
      <c r="F12" s="8">
        <v>0</v>
      </c>
      <c r="G12" s="8">
        <v>1950</v>
      </c>
      <c r="H12" s="8">
        <v>109734</v>
      </c>
      <c r="I12" s="8">
        <v>145876</v>
      </c>
      <c r="J12" s="8">
        <v>257560</v>
      </c>
      <c r="K12" s="8">
        <v>145876</v>
      </c>
      <c r="L12" s="8">
        <v>145876</v>
      </c>
      <c r="M12" s="8">
        <v>140877</v>
      </c>
      <c r="N12" s="8">
        <v>432629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690189</v>
      </c>
      <c r="X12" s="8"/>
      <c r="Y12" s="8">
        <v>690189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2660776</v>
      </c>
      <c r="D13" s="6">
        <v>0</v>
      </c>
      <c r="E13" s="7">
        <v>2775291</v>
      </c>
      <c r="F13" s="8">
        <v>2775291</v>
      </c>
      <c r="G13" s="8">
        <v>0</v>
      </c>
      <c r="H13" s="8">
        <v>0</v>
      </c>
      <c r="I13" s="8">
        <v>858231</v>
      </c>
      <c r="J13" s="8">
        <v>858231</v>
      </c>
      <c r="K13" s="8">
        <v>858231</v>
      </c>
      <c r="L13" s="8">
        <v>858231</v>
      </c>
      <c r="M13" s="8">
        <v>0</v>
      </c>
      <c r="N13" s="8">
        <v>1716462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2574693</v>
      </c>
      <c r="X13" s="8">
        <v>1387644</v>
      </c>
      <c r="Y13" s="8">
        <v>1187049</v>
      </c>
      <c r="Z13" s="2">
        <v>85.54</v>
      </c>
      <c r="AA13" s="6">
        <v>2775291</v>
      </c>
    </row>
    <row r="14" spans="1:27" ht="12.75">
      <c r="A14" s="27" t="s">
        <v>41</v>
      </c>
      <c r="B14" s="33"/>
      <c r="C14" s="6">
        <v>31396750</v>
      </c>
      <c r="D14" s="6">
        <v>0</v>
      </c>
      <c r="E14" s="7">
        <v>27692887</v>
      </c>
      <c r="F14" s="8">
        <v>27692887</v>
      </c>
      <c r="G14" s="8">
        <v>0</v>
      </c>
      <c r="H14" s="8">
        <v>0</v>
      </c>
      <c r="I14" s="8">
        <v>1492209</v>
      </c>
      <c r="J14" s="8">
        <v>1492209</v>
      </c>
      <c r="K14" s="8">
        <v>0</v>
      </c>
      <c r="L14" s="8">
        <v>0</v>
      </c>
      <c r="M14" s="8">
        <v>7659617</v>
      </c>
      <c r="N14" s="8">
        <v>7659617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9151826</v>
      </c>
      <c r="X14" s="8">
        <v>13846446</v>
      </c>
      <c r="Y14" s="8">
        <v>-4694620</v>
      </c>
      <c r="Z14" s="2">
        <v>-33.9</v>
      </c>
      <c r="AA14" s="6">
        <v>27692887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10069492</v>
      </c>
      <c r="D16" s="6">
        <v>0</v>
      </c>
      <c r="E16" s="7">
        <v>31481</v>
      </c>
      <c r="F16" s="8">
        <v>31481</v>
      </c>
      <c r="G16" s="8">
        <v>2117000</v>
      </c>
      <c r="H16" s="8">
        <v>800532</v>
      </c>
      <c r="I16" s="8">
        <v>89342</v>
      </c>
      <c r="J16" s="8">
        <v>3006874</v>
      </c>
      <c r="K16" s="8">
        <v>89342</v>
      </c>
      <c r="L16" s="8">
        <v>89342</v>
      </c>
      <c r="M16" s="8">
        <v>511256</v>
      </c>
      <c r="N16" s="8">
        <v>689940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3696814</v>
      </c>
      <c r="X16" s="8">
        <v>15738</v>
      </c>
      <c r="Y16" s="8">
        <v>3681076</v>
      </c>
      <c r="Z16" s="2">
        <v>23389.73</v>
      </c>
      <c r="AA16" s="6">
        <v>31481</v>
      </c>
    </row>
    <row r="17" spans="1:27" ht="12.75">
      <c r="A17" s="27" t="s">
        <v>44</v>
      </c>
      <c r="B17" s="33"/>
      <c r="C17" s="6">
        <v>2745</v>
      </c>
      <c r="D17" s="6">
        <v>0</v>
      </c>
      <c r="E17" s="7">
        <v>2106</v>
      </c>
      <c r="F17" s="8">
        <v>2106</v>
      </c>
      <c r="G17" s="8">
        <v>0</v>
      </c>
      <c r="H17" s="8">
        <v>673806</v>
      </c>
      <c r="I17" s="8">
        <v>0</v>
      </c>
      <c r="J17" s="8">
        <v>673806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673806</v>
      </c>
      <c r="X17" s="8">
        <v>1056</v>
      </c>
      <c r="Y17" s="8">
        <v>672750</v>
      </c>
      <c r="Z17" s="2">
        <v>63707.39</v>
      </c>
      <c r="AA17" s="6">
        <v>2106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3518923</v>
      </c>
      <c r="D19" s="6">
        <v>0</v>
      </c>
      <c r="E19" s="7">
        <v>274088227</v>
      </c>
      <c r="F19" s="8">
        <v>274088227</v>
      </c>
      <c r="G19" s="8">
        <v>116198947</v>
      </c>
      <c r="H19" s="8">
        <v>2151947</v>
      </c>
      <c r="I19" s="8">
        <v>247528</v>
      </c>
      <c r="J19" s="8">
        <v>118598422</v>
      </c>
      <c r="K19" s="8">
        <v>869322</v>
      </c>
      <c r="L19" s="8">
        <v>869322</v>
      </c>
      <c r="M19" s="8">
        <v>75778013</v>
      </c>
      <c r="N19" s="8">
        <v>77516657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196115079</v>
      </c>
      <c r="X19" s="8">
        <v>137044116</v>
      </c>
      <c r="Y19" s="8">
        <v>59070963</v>
      </c>
      <c r="Z19" s="2">
        <v>43.1</v>
      </c>
      <c r="AA19" s="6">
        <v>274088227</v>
      </c>
    </row>
    <row r="20" spans="1:27" ht="12.75">
      <c r="A20" s="27" t="s">
        <v>47</v>
      </c>
      <c r="B20" s="33"/>
      <c r="C20" s="6">
        <v>3107490</v>
      </c>
      <c r="D20" s="6">
        <v>0</v>
      </c>
      <c r="E20" s="7">
        <v>17738446</v>
      </c>
      <c r="F20" s="30">
        <v>17738446</v>
      </c>
      <c r="G20" s="30">
        <v>5164</v>
      </c>
      <c r="H20" s="30">
        <v>5164</v>
      </c>
      <c r="I20" s="30">
        <v>202673</v>
      </c>
      <c r="J20" s="30">
        <v>213001</v>
      </c>
      <c r="K20" s="30">
        <v>455919</v>
      </c>
      <c r="L20" s="30">
        <v>455919</v>
      </c>
      <c r="M20" s="30">
        <v>848353</v>
      </c>
      <c r="N20" s="30">
        <v>1760191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1973192</v>
      </c>
      <c r="X20" s="30">
        <v>8869224</v>
      </c>
      <c r="Y20" s="30">
        <v>-6896032</v>
      </c>
      <c r="Z20" s="31">
        <v>-77.75</v>
      </c>
      <c r="AA20" s="32">
        <v>17738446</v>
      </c>
    </row>
    <row r="21" spans="1:27" ht="12.75">
      <c r="A21" s="27" t="s">
        <v>48</v>
      </c>
      <c r="B21" s="33"/>
      <c r="C21" s="6">
        <v>554057</v>
      </c>
      <c r="D21" s="6">
        <v>0</v>
      </c>
      <c r="E21" s="7">
        <v>3081177</v>
      </c>
      <c r="F21" s="8">
        <v>3081177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120212</v>
      </c>
      <c r="N21" s="8">
        <v>120212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120212</v>
      </c>
      <c r="X21" s="8">
        <v>1540590</v>
      </c>
      <c r="Y21" s="8">
        <v>-1420378</v>
      </c>
      <c r="Z21" s="2">
        <v>-92.2</v>
      </c>
      <c r="AA21" s="6">
        <v>3081177</v>
      </c>
    </row>
    <row r="22" spans="1:27" ht="24.75" customHeight="1">
      <c r="A22" s="35" t="s">
        <v>49</v>
      </c>
      <c r="B22" s="36"/>
      <c r="C22" s="37">
        <f aca="true" t="shared" si="0" ref="C22:Y22">SUM(C5:C21)</f>
        <v>184232178</v>
      </c>
      <c r="D22" s="37">
        <f>SUM(D5:D21)</f>
        <v>0</v>
      </c>
      <c r="E22" s="38">
        <f t="shared" si="0"/>
        <v>507711498</v>
      </c>
      <c r="F22" s="39">
        <f t="shared" si="0"/>
        <v>507711498</v>
      </c>
      <c r="G22" s="39">
        <f t="shared" si="0"/>
        <v>124063616</v>
      </c>
      <c r="H22" s="39">
        <f t="shared" si="0"/>
        <v>25325749</v>
      </c>
      <c r="I22" s="39">
        <f t="shared" si="0"/>
        <v>22910931</v>
      </c>
      <c r="J22" s="39">
        <f t="shared" si="0"/>
        <v>172300296</v>
      </c>
      <c r="K22" s="39">
        <f t="shared" si="0"/>
        <v>9717424</v>
      </c>
      <c r="L22" s="39">
        <f t="shared" si="0"/>
        <v>9717424</v>
      </c>
      <c r="M22" s="39">
        <f t="shared" si="0"/>
        <v>76410172</v>
      </c>
      <c r="N22" s="39">
        <f t="shared" si="0"/>
        <v>95845020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268145316</v>
      </c>
      <c r="X22" s="39">
        <f t="shared" si="0"/>
        <v>253855764</v>
      </c>
      <c r="Y22" s="39">
        <f t="shared" si="0"/>
        <v>14289552</v>
      </c>
      <c r="Z22" s="40">
        <f>+IF(X22&lt;&gt;0,+(Y22/X22)*100,0)</f>
        <v>5.629004350675292</v>
      </c>
      <c r="AA22" s="37">
        <f>SUM(AA5:AA21)</f>
        <v>507711498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159913775</v>
      </c>
      <c r="D25" s="6">
        <v>0</v>
      </c>
      <c r="E25" s="7">
        <v>101623694</v>
      </c>
      <c r="F25" s="8">
        <v>101623694</v>
      </c>
      <c r="G25" s="8">
        <v>14446673</v>
      </c>
      <c r="H25" s="8">
        <v>13842130</v>
      </c>
      <c r="I25" s="8">
        <v>11401193</v>
      </c>
      <c r="J25" s="8">
        <v>39689996</v>
      </c>
      <c r="K25" s="8">
        <v>14202266</v>
      </c>
      <c r="L25" s="8">
        <v>14202266</v>
      </c>
      <c r="M25" s="8">
        <v>16362821</v>
      </c>
      <c r="N25" s="8">
        <v>44767353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84457349</v>
      </c>
      <c r="X25" s="8">
        <v>50811984</v>
      </c>
      <c r="Y25" s="8">
        <v>33645365</v>
      </c>
      <c r="Z25" s="2">
        <v>66.22</v>
      </c>
      <c r="AA25" s="6">
        <v>101623694</v>
      </c>
    </row>
    <row r="26" spans="1:27" ht="12.75">
      <c r="A26" s="29" t="s">
        <v>52</v>
      </c>
      <c r="B26" s="28"/>
      <c r="C26" s="6">
        <v>18555372</v>
      </c>
      <c r="D26" s="6">
        <v>0</v>
      </c>
      <c r="E26" s="7">
        <v>18391752</v>
      </c>
      <c r="F26" s="8">
        <v>18391752</v>
      </c>
      <c r="G26" s="8">
        <v>1359215</v>
      </c>
      <c r="H26" s="8">
        <v>1472831</v>
      </c>
      <c r="I26" s="8">
        <v>1274417</v>
      </c>
      <c r="J26" s="8">
        <v>4106463</v>
      </c>
      <c r="K26" s="8">
        <v>1359215</v>
      </c>
      <c r="L26" s="8">
        <v>1359215</v>
      </c>
      <c r="M26" s="8">
        <v>1497719</v>
      </c>
      <c r="N26" s="8">
        <v>4216149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8322612</v>
      </c>
      <c r="X26" s="8">
        <v>9195876</v>
      </c>
      <c r="Y26" s="8">
        <v>-873264</v>
      </c>
      <c r="Z26" s="2">
        <v>-9.5</v>
      </c>
      <c r="AA26" s="6">
        <v>18391752</v>
      </c>
    </row>
    <row r="27" spans="1:27" ht="12.75">
      <c r="A27" s="29" t="s">
        <v>53</v>
      </c>
      <c r="B27" s="28"/>
      <c r="C27" s="6">
        <v>113970523</v>
      </c>
      <c r="D27" s="6">
        <v>0</v>
      </c>
      <c r="E27" s="7">
        <v>51538601</v>
      </c>
      <c r="F27" s="8">
        <v>51538601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25769298</v>
      </c>
      <c r="Y27" s="8">
        <v>-25769298</v>
      </c>
      <c r="Z27" s="2">
        <v>-100</v>
      </c>
      <c r="AA27" s="6">
        <v>51538601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41220501</v>
      </c>
      <c r="F28" s="8">
        <v>41220501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20610252</v>
      </c>
      <c r="Y28" s="8">
        <v>-20610252</v>
      </c>
      <c r="Z28" s="2">
        <v>-100</v>
      </c>
      <c r="AA28" s="6">
        <v>41220501</v>
      </c>
    </row>
    <row r="29" spans="1:27" ht="12.75">
      <c r="A29" s="29" t="s">
        <v>55</v>
      </c>
      <c r="B29" s="28"/>
      <c r="C29" s="6">
        <v>27104634</v>
      </c>
      <c r="D29" s="6">
        <v>0</v>
      </c>
      <c r="E29" s="7">
        <v>522766</v>
      </c>
      <c r="F29" s="8">
        <v>522766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261384</v>
      </c>
      <c r="Y29" s="8">
        <v>-261384</v>
      </c>
      <c r="Z29" s="2">
        <v>-100</v>
      </c>
      <c r="AA29" s="6">
        <v>522766</v>
      </c>
    </row>
    <row r="30" spans="1:27" ht="12.75">
      <c r="A30" s="29" t="s">
        <v>56</v>
      </c>
      <c r="B30" s="28"/>
      <c r="C30" s="6">
        <v>40993313</v>
      </c>
      <c r="D30" s="6">
        <v>0</v>
      </c>
      <c r="E30" s="7">
        <v>66075510</v>
      </c>
      <c r="F30" s="8">
        <v>66075510</v>
      </c>
      <c r="G30" s="8">
        <v>20072106</v>
      </c>
      <c r="H30" s="8">
        <v>3543062</v>
      </c>
      <c r="I30" s="8">
        <v>1156467</v>
      </c>
      <c r="J30" s="8">
        <v>24771635</v>
      </c>
      <c r="K30" s="8">
        <v>0</v>
      </c>
      <c r="L30" s="8">
        <v>0</v>
      </c>
      <c r="M30" s="8">
        <v>16692913</v>
      </c>
      <c r="N30" s="8">
        <v>16692913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41464548</v>
      </c>
      <c r="X30" s="8">
        <v>33037758</v>
      </c>
      <c r="Y30" s="8">
        <v>8426790</v>
      </c>
      <c r="Z30" s="2">
        <v>25.51</v>
      </c>
      <c r="AA30" s="6">
        <v>66075510</v>
      </c>
    </row>
    <row r="31" spans="1:27" ht="12.75">
      <c r="A31" s="29" t="s">
        <v>57</v>
      </c>
      <c r="B31" s="28"/>
      <c r="C31" s="6">
        <v>15103702</v>
      </c>
      <c r="D31" s="6">
        <v>0</v>
      </c>
      <c r="E31" s="7">
        <v>38501355</v>
      </c>
      <c r="F31" s="8">
        <v>38501355</v>
      </c>
      <c r="G31" s="8">
        <v>9830</v>
      </c>
      <c r="H31" s="8">
        <v>0</v>
      </c>
      <c r="I31" s="8">
        <v>563818</v>
      </c>
      <c r="J31" s="8">
        <v>573648</v>
      </c>
      <c r="K31" s="8">
        <v>1465828</v>
      </c>
      <c r="L31" s="8">
        <v>1465828</v>
      </c>
      <c r="M31" s="8">
        <v>293543</v>
      </c>
      <c r="N31" s="8">
        <v>3225199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3798847</v>
      </c>
      <c r="X31" s="8">
        <v>19250676</v>
      </c>
      <c r="Y31" s="8">
        <v>-15451829</v>
      </c>
      <c r="Z31" s="2">
        <v>-80.27</v>
      </c>
      <c r="AA31" s="6">
        <v>38501355</v>
      </c>
    </row>
    <row r="32" spans="1:27" ht="12.75">
      <c r="A32" s="29" t="s">
        <v>58</v>
      </c>
      <c r="B32" s="28"/>
      <c r="C32" s="6">
        <v>42193990</v>
      </c>
      <c r="D32" s="6">
        <v>0</v>
      </c>
      <c r="E32" s="7">
        <v>48013329</v>
      </c>
      <c r="F32" s="8">
        <v>48013329</v>
      </c>
      <c r="G32" s="8">
        <v>37107922</v>
      </c>
      <c r="H32" s="8">
        <v>2334079</v>
      </c>
      <c r="I32" s="8">
        <v>2905882</v>
      </c>
      <c r="J32" s="8">
        <v>42347883</v>
      </c>
      <c r="K32" s="8">
        <v>10564409</v>
      </c>
      <c r="L32" s="8">
        <v>10564409</v>
      </c>
      <c r="M32" s="8">
        <v>5011990</v>
      </c>
      <c r="N32" s="8">
        <v>26140808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68488691</v>
      </c>
      <c r="X32" s="8">
        <v>24006666</v>
      </c>
      <c r="Y32" s="8">
        <v>44482025</v>
      </c>
      <c r="Z32" s="2">
        <v>185.29</v>
      </c>
      <c r="AA32" s="6">
        <v>48013329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1017587</v>
      </c>
      <c r="F33" s="8">
        <v>1017587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508794</v>
      </c>
      <c r="Y33" s="8">
        <v>-508794</v>
      </c>
      <c r="Z33" s="2">
        <v>-100</v>
      </c>
      <c r="AA33" s="6">
        <v>1017587</v>
      </c>
    </row>
    <row r="34" spans="1:27" ht="12.75">
      <c r="A34" s="29" t="s">
        <v>60</v>
      </c>
      <c r="B34" s="28"/>
      <c r="C34" s="6">
        <v>57873632</v>
      </c>
      <c r="D34" s="6">
        <v>0</v>
      </c>
      <c r="E34" s="7">
        <v>45670714</v>
      </c>
      <c r="F34" s="8">
        <v>45670714</v>
      </c>
      <c r="G34" s="8">
        <v>290441</v>
      </c>
      <c r="H34" s="8">
        <v>38622494</v>
      </c>
      <c r="I34" s="8">
        <v>378383</v>
      </c>
      <c r="J34" s="8">
        <v>39291318</v>
      </c>
      <c r="K34" s="8">
        <v>7633738</v>
      </c>
      <c r="L34" s="8">
        <v>7633738</v>
      </c>
      <c r="M34" s="8">
        <v>3148700</v>
      </c>
      <c r="N34" s="8">
        <v>18416176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57707494</v>
      </c>
      <c r="X34" s="8">
        <v>22835358</v>
      </c>
      <c r="Y34" s="8">
        <v>34872136</v>
      </c>
      <c r="Z34" s="2">
        <v>152.71</v>
      </c>
      <c r="AA34" s="6">
        <v>45670714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41978472</v>
      </c>
      <c r="F35" s="8">
        <v>41978472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20989236</v>
      </c>
      <c r="Y35" s="8">
        <v>-20989236</v>
      </c>
      <c r="Z35" s="2">
        <v>-100</v>
      </c>
      <c r="AA35" s="6">
        <v>41978472</v>
      </c>
    </row>
    <row r="36" spans="1:27" ht="12.75">
      <c r="A36" s="44" t="s">
        <v>62</v>
      </c>
      <c r="B36" s="36"/>
      <c r="C36" s="37">
        <f aca="true" t="shared" si="1" ref="C36:Y36">SUM(C25:C35)</f>
        <v>475708941</v>
      </c>
      <c r="D36" s="37">
        <f>SUM(D25:D35)</f>
        <v>0</v>
      </c>
      <c r="E36" s="38">
        <f t="shared" si="1"/>
        <v>454554281</v>
      </c>
      <c r="F36" s="39">
        <f t="shared" si="1"/>
        <v>454554281</v>
      </c>
      <c r="G36" s="39">
        <f t="shared" si="1"/>
        <v>73286187</v>
      </c>
      <c r="H36" s="39">
        <f t="shared" si="1"/>
        <v>59814596</v>
      </c>
      <c r="I36" s="39">
        <f t="shared" si="1"/>
        <v>17680160</v>
      </c>
      <c r="J36" s="39">
        <f t="shared" si="1"/>
        <v>150780943</v>
      </c>
      <c r="K36" s="39">
        <f t="shared" si="1"/>
        <v>35225456</v>
      </c>
      <c r="L36" s="39">
        <f t="shared" si="1"/>
        <v>35225456</v>
      </c>
      <c r="M36" s="39">
        <f t="shared" si="1"/>
        <v>43007686</v>
      </c>
      <c r="N36" s="39">
        <f t="shared" si="1"/>
        <v>113458598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264239541</v>
      </c>
      <c r="X36" s="39">
        <f t="shared" si="1"/>
        <v>227277282</v>
      </c>
      <c r="Y36" s="39">
        <f t="shared" si="1"/>
        <v>36962259</v>
      </c>
      <c r="Z36" s="40">
        <f>+IF(X36&lt;&gt;0,+(Y36/X36)*100,0)</f>
        <v>16.26306803510612</v>
      </c>
      <c r="AA36" s="37">
        <f>SUM(AA25:AA35)</f>
        <v>454554281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-291476763</v>
      </c>
      <c r="D38" s="50">
        <f>+D22-D36</f>
        <v>0</v>
      </c>
      <c r="E38" s="51">
        <f t="shared" si="2"/>
        <v>53157217</v>
      </c>
      <c r="F38" s="52">
        <f t="shared" si="2"/>
        <v>53157217</v>
      </c>
      <c r="G38" s="52">
        <f t="shared" si="2"/>
        <v>50777429</v>
      </c>
      <c r="H38" s="52">
        <f t="shared" si="2"/>
        <v>-34488847</v>
      </c>
      <c r="I38" s="52">
        <f t="shared" si="2"/>
        <v>5230771</v>
      </c>
      <c r="J38" s="52">
        <f t="shared" si="2"/>
        <v>21519353</v>
      </c>
      <c r="K38" s="52">
        <f t="shared" si="2"/>
        <v>-25508032</v>
      </c>
      <c r="L38" s="52">
        <f t="shared" si="2"/>
        <v>-25508032</v>
      </c>
      <c r="M38" s="52">
        <f t="shared" si="2"/>
        <v>33402486</v>
      </c>
      <c r="N38" s="52">
        <f t="shared" si="2"/>
        <v>-17613578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3905775</v>
      </c>
      <c r="X38" s="52">
        <f>IF(F22=F36,0,X22-X36)</f>
        <v>26578482</v>
      </c>
      <c r="Y38" s="52">
        <f t="shared" si="2"/>
        <v>-22672707</v>
      </c>
      <c r="Z38" s="53">
        <f>+IF(X38&lt;&gt;0,+(Y38/X38)*100,0)</f>
        <v>-85.30474765263118</v>
      </c>
      <c r="AA38" s="50">
        <f>+AA22-AA36</f>
        <v>53157217</v>
      </c>
    </row>
    <row r="39" spans="1:27" ht="12.75">
      <c r="A39" s="27" t="s">
        <v>64</v>
      </c>
      <c r="B39" s="33"/>
      <c r="C39" s="6">
        <v>384857970</v>
      </c>
      <c r="D39" s="6">
        <v>0</v>
      </c>
      <c r="E39" s="7">
        <v>85550454</v>
      </c>
      <c r="F39" s="8">
        <v>85550454</v>
      </c>
      <c r="G39" s="8">
        <v>39818000</v>
      </c>
      <c r="H39" s="8">
        <v>0</v>
      </c>
      <c r="I39" s="8">
        <v>0</v>
      </c>
      <c r="J39" s="8">
        <v>39818000</v>
      </c>
      <c r="K39" s="8">
        <v>10402000</v>
      </c>
      <c r="L39" s="8">
        <v>10402000</v>
      </c>
      <c r="M39" s="8">
        <v>0</v>
      </c>
      <c r="N39" s="8">
        <v>20804000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60622000</v>
      </c>
      <c r="X39" s="8">
        <v>42775230</v>
      </c>
      <c r="Y39" s="8">
        <v>17846770</v>
      </c>
      <c r="Z39" s="2">
        <v>41.72</v>
      </c>
      <c r="AA39" s="6">
        <v>85550454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93381207</v>
      </c>
      <c r="D42" s="59">
        <f>SUM(D38:D41)</f>
        <v>0</v>
      </c>
      <c r="E42" s="60">
        <f t="shared" si="3"/>
        <v>138707671</v>
      </c>
      <c r="F42" s="61">
        <f t="shared" si="3"/>
        <v>138707671</v>
      </c>
      <c r="G42" s="61">
        <f t="shared" si="3"/>
        <v>90595429</v>
      </c>
      <c r="H42" s="61">
        <f t="shared" si="3"/>
        <v>-34488847</v>
      </c>
      <c r="I42" s="61">
        <f t="shared" si="3"/>
        <v>5230771</v>
      </c>
      <c r="J42" s="61">
        <f t="shared" si="3"/>
        <v>61337353</v>
      </c>
      <c r="K42" s="61">
        <f t="shared" si="3"/>
        <v>-15106032</v>
      </c>
      <c r="L42" s="61">
        <f t="shared" si="3"/>
        <v>-15106032</v>
      </c>
      <c r="M42" s="61">
        <f t="shared" si="3"/>
        <v>33402486</v>
      </c>
      <c r="N42" s="61">
        <f t="shared" si="3"/>
        <v>3190422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64527775</v>
      </c>
      <c r="X42" s="61">
        <f t="shared" si="3"/>
        <v>69353712</v>
      </c>
      <c r="Y42" s="61">
        <f t="shared" si="3"/>
        <v>-4825937</v>
      </c>
      <c r="Z42" s="62">
        <f>+IF(X42&lt;&gt;0,+(Y42/X42)*100,0)</f>
        <v>-6.958440811358447</v>
      </c>
      <c r="AA42" s="59">
        <f>SUM(AA38:AA41)</f>
        <v>138707671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93381207</v>
      </c>
      <c r="D44" s="67">
        <f>+D42-D43</f>
        <v>0</v>
      </c>
      <c r="E44" s="68">
        <f t="shared" si="4"/>
        <v>138707671</v>
      </c>
      <c r="F44" s="69">
        <f t="shared" si="4"/>
        <v>138707671</v>
      </c>
      <c r="G44" s="69">
        <f t="shared" si="4"/>
        <v>90595429</v>
      </c>
      <c r="H44" s="69">
        <f t="shared" si="4"/>
        <v>-34488847</v>
      </c>
      <c r="I44" s="69">
        <f t="shared" si="4"/>
        <v>5230771</v>
      </c>
      <c r="J44" s="69">
        <f t="shared" si="4"/>
        <v>61337353</v>
      </c>
      <c r="K44" s="69">
        <f t="shared" si="4"/>
        <v>-15106032</v>
      </c>
      <c r="L44" s="69">
        <f t="shared" si="4"/>
        <v>-15106032</v>
      </c>
      <c r="M44" s="69">
        <f t="shared" si="4"/>
        <v>33402486</v>
      </c>
      <c r="N44" s="69">
        <f t="shared" si="4"/>
        <v>3190422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64527775</v>
      </c>
      <c r="X44" s="69">
        <f t="shared" si="4"/>
        <v>69353712</v>
      </c>
      <c r="Y44" s="69">
        <f t="shared" si="4"/>
        <v>-4825937</v>
      </c>
      <c r="Z44" s="70">
        <f>+IF(X44&lt;&gt;0,+(Y44/X44)*100,0)</f>
        <v>-6.958440811358447</v>
      </c>
      <c r="AA44" s="67">
        <f>+AA42-AA43</f>
        <v>138707671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93381207</v>
      </c>
      <c r="D46" s="59">
        <f>SUM(D44:D45)</f>
        <v>0</v>
      </c>
      <c r="E46" s="60">
        <f t="shared" si="5"/>
        <v>138707671</v>
      </c>
      <c r="F46" s="61">
        <f t="shared" si="5"/>
        <v>138707671</v>
      </c>
      <c r="G46" s="61">
        <f t="shared" si="5"/>
        <v>90595429</v>
      </c>
      <c r="H46" s="61">
        <f t="shared" si="5"/>
        <v>-34488847</v>
      </c>
      <c r="I46" s="61">
        <f t="shared" si="5"/>
        <v>5230771</v>
      </c>
      <c r="J46" s="61">
        <f t="shared" si="5"/>
        <v>61337353</v>
      </c>
      <c r="K46" s="61">
        <f t="shared" si="5"/>
        <v>-15106032</v>
      </c>
      <c r="L46" s="61">
        <f t="shared" si="5"/>
        <v>-15106032</v>
      </c>
      <c r="M46" s="61">
        <f t="shared" si="5"/>
        <v>33402486</v>
      </c>
      <c r="N46" s="61">
        <f t="shared" si="5"/>
        <v>3190422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64527775</v>
      </c>
      <c r="X46" s="61">
        <f t="shared" si="5"/>
        <v>69353712</v>
      </c>
      <c r="Y46" s="61">
        <f t="shared" si="5"/>
        <v>-4825937</v>
      </c>
      <c r="Z46" s="62">
        <f>+IF(X46&lt;&gt;0,+(Y46/X46)*100,0)</f>
        <v>-6.958440811358447</v>
      </c>
      <c r="AA46" s="59">
        <f>SUM(AA44:AA45)</f>
        <v>138707671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93381207</v>
      </c>
      <c r="D48" s="75">
        <f>SUM(D46:D47)</f>
        <v>0</v>
      </c>
      <c r="E48" s="76">
        <f t="shared" si="6"/>
        <v>138707671</v>
      </c>
      <c r="F48" s="77">
        <f t="shared" si="6"/>
        <v>138707671</v>
      </c>
      <c r="G48" s="77">
        <f t="shared" si="6"/>
        <v>90595429</v>
      </c>
      <c r="H48" s="78">
        <f t="shared" si="6"/>
        <v>-34488847</v>
      </c>
      <c r="I48" s="78">
        <f t="shared" si="6"/>
        <v>5230771</v>
      </c>
      <c r="J48" s="78">
        <f t="shared" si="6"/>
        <v>61337353</v>
      </c>
      <c r="K48" s="78">
        <f t="shared" si="6"/>
        <v>-15106032</v>
      </c>
      <c r="L48" s="78">
        <f t="shared" si="6"/>
        <v>-15106032</v>
      </c>
      <c r="M48" s="77">
        <f t="shared" si="6"/>
        <v>33402486</v>
      </c>
      <c r="N48" s="77">
        <f t="shared" si="6"/>
        <v>3190422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64527775</v>
      </c>
      <c r="X48" s="78">
        <f t="shared" si="6"/>
        <v>69353712</v>
      </c>
      <c r="Y48" s="78">
        <f t="shared" si="6"/>
        <v>-4825937</v>
      </c>
      <c r="Z48" s="79">
        <f>+IF(X48&lt;&gt;0,+(Y48/X48)*100,0)</f>
        <v>-6.958440811358447</v>
      </c>
      <c r="AA48" s="80">
        <f>SUM(AA46:AA47)</f>
        <v>138707671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458423084</v>
      </c>
      <c r="D5" s="6">
        <v>0</v>
      </c>
      <c r="E5" s="7">
        <v>426739508</v>
      </c>
      <c r="F5" s="8">
        <v>426739508</v>
      </c>
      <c r="G5" s="8">
        <v>40057029</v>
      </c>
      <c r="H5" s="8">
        <v>39744153</v>
      </c>
      <c r="I5" s="8">
        <v>39380015</v>
      </c>
      <c r="J5" s="8">
        <v>119181197</v>
      </c>
      <c r="K5" s="8">
        <v>39775783</v>
      </c>
      <c r="L5" s="8">
        <v>38908508</v>
      </c>
      <c r="M5" s="8">
        <v>39541909</v>
      </c>
      <c r="N5" s="8">
        <v>118226200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237407397</v>
      </c>
      <c r="X5" s="8">
        <v>195019955</v>
      </c>
      <c r="Y5" s="8">
        <v>42387442</v>
      </c>
      <c r="Z5" s="2">
        <v>21.73</v>
      </c>
      <c r="AA5" s="6">
        <v>426739508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825596287</v>
      </c>
      <c r="D7" s="6">
        <v>0</v>
      </c>
      <c r="E7" s="7">
        <v>1265743688</v>
      </c>
      <c r="F7" s="8">
        <v>1265743688</v>
      </c>
      <c r="G7" s="8">
        <v>87942565</v>
      </c>
      <c r="H7" s="8">
        <v>91381305</v>
      </c>
      <c r="I7" s="8">
        <v>81967072</v>
      </c>
      <c r="J7" s="8">
        <v>261290942</v>
      </c>
      <c r="K7" s="8">
        <v>64340187</v>
      </c>
      <c r="L7" s="8">
        <v>69051350</v>
      </c>
      <c r="M7" s="8">
        <v>68325796</v>
      </c>
      <c r="N7" s="8">
        <v>201717333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463008275</v>
      </c>
      <c r="X7" s="8">
        <v>578444865</v>
      </c>
      <c r="Y7" s="8">
        <v>-115436590</v>
      </c>
      <c r="Z7" s="2">
        <v>-19.96</v>
      </c>
      <c r="AA7" s="6">
        <v>1265743688</v>
      </c>
    </row>
    <row r="8" spans="1:27" ht="12.75">
      <c r="A8" s="29" t="s">
        <v>35</v>
      </c>
      <c r="B8" s="28"/>
      <c r="C8" s="6">
        <v>419538358</v>
      </c>
      <c r="D8" s="6">
        <v>0</v>
      </c>
      <c r="E8" s="7">
        <v>484876329</v>
      </c>
      <c r="F8" s="8">
        <v>484876329</v>
      </c>
      <c r="G8" s="8">
        <v>23487845</v>
      </c>
      <c r="H8" s="8">
        <v>31188439</v>
      </c>
      <c r="I8" s="8">
        <v>29382512</v>
      </c>
      <c r="J8" s="8">
        <v>84058796</v>
      </c>
      <c r="K8" s="8">
        <v>30245705</v>
      </c>
      <c r="L8" s="8">
        <v>37113440</v>
      </c>
      <c r="M8" s="8">
        <v>35800293</v>
      </c>
      <c r="N8" s="8">
        <v>103159438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187218234</v>
      </c>
      <c r="X8" s="8">
        <v>221588482</v>
      </c>
      <c r="Y8" s="8">
        <v>-34370248</v>
      </c>
      <c r="Z8" s="2">
        <v>-15.51</v>
      </c>
      <c r="AA8" s="6">
        <v>484876329</v>
      </c>
    </row>
    <row r="9" spans="1:27" ht="12.75">
      <c r="A9" s="29" t="s">
        <v>36</v>
      </c>
      <c r="B9" s="28"/>
      <c r="C9" s="6">
        <v>174488545</v>
      </c>
      <c r="D9" s="6">
        <v>0</v>
      </c>
      <c r="E9" s="7">
        <v>181862046</v>
      </c>
      <c r="F9" s="8">
        <v>181862046</v>
      </c>
      <c r="G9" s="8">
        <v>8858368</v>
      </c>
      <c r="H9" s="8">
        <v>10518167</v>
      </c>
      <c r="I9" s="8">
        <v>9096514</v>
      </c>
      <c r="J9" s="8">
        <v>28473049</v>
      </c>
      <c r="K9" s="8">
        <v>9842866</v>
      </c>
      <c r="L9" s="8">
        <v>9091346</v>
      </c>
      <c r="M9" s="8">
        <v>11489761</v>
      </c>
      <c r="N9" s="8">
        <v>30423973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58897022</v>
      </c>
      <c r="X9" s="8">
        <v>83110955</v>
      </c>
      <c r="Y9" s="8">
        <v>-24213933</v>
      </c>
      <c r="Z9" s="2">
        <v>-29.13</v>
      </c>
      <c r="AA9" s="6">
        <v>181862046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124940483</v>
      </c>
      <c r="F10" s="30">
        <v>124940483</v>
      </c>
      <c r="G10" s="30">
        <v>9525379</v>
      </c>
      <c r="H10" s="30">
        <v>9526257</v>
      </c>
      <c r="I10" s="30">
        <v>9608087</v>
      </c>
      <c r="J10" s="30">
        <v>28659723</v>
      </c>
      <c r="K10" s="30">
        <v>9484723</v>
      </c>
      <c r="L10" s="30">
        <v>9993710</v>
      </c>
      <c r="M10" s="30">
        <v>9557240</v>
      </c>
      <c r="N10" s="30">
        <v>29035673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57695396</v>
      </c>
      <c r="X10" s="30">
        <v>57097800</v>
      </c>
      <c r="Y10" s="30">
        <v>597596</v>
      </c>
      <c r="Z10" s="31">
        <v>1.05</v>
      </c>
      <c r="AA10" s="32">
        <v>124940483</v>
      </c>
    </row>
    <row r="11" spans="1:27" ht="12.75">
      <c r="A11" s="29" t="s">
        <v>38</v>
      </c>
      <c r="B11" s="33"/>
      <c r="C11" s="6">
        <v>100639794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10050229</v>
      </c>
      <c r="D12" s="6">
        <v>0</v>
      </c>
      <c r="E12" s="7">
        <v>6784849</v>
      </c>
      <c r="F12" s="8">
        <v>6784849</v>
      </c>
      <c r="G12" s="8">
        <v>738027</v>
      </c>
      <c r="H12" s="8">
        <v>496198</v>
      </c>
      <c r="I12" s="8">
        <v>6406</v>
      </c>
      <c r="J12" s="8">
        <v>1240631</v>
      </c>
      <c r="K12" s="8">
        <v>522060</v>
      </c>
      <c r="L12" s="8">
        <v>589808</v>
      </c>
      <c r="M12" s="8">
        <v>668897</v>
      </c>
      <c r="N12" s="8">
        <v>1780765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3021396</v>
      </c>
      <c r="X12" s="8">
        <v>3100676</v>
      </c>
      <c r="Y12" s="8">
        <v>-79280</v>
      </c>
      <c r="Z12" s="2">
        <v>-2.56</v>
      </c>
      <c r="AA12" s="6">
        <v>6784849</v>
      </c>
    </row>
    <row r="13" spans="1:27" ht="12.75">
      <c r="A13" s="27" t="s">
        <v>40</v>
      </c>
      <c r="B13" s="33"/>
      <c r="C13" s="6">
        <v>129855319</v>
      </c>
      <c r="D13" s="6">
        <v>0</v>
      </c>
      <c r="E13" s="7">
        <v>192350</v>
      </c>
      <c r="F13" s="8">
        <v>192350</v>
      </c>
      <c r="G13" s="8">
        <v>56478</v>
      </c>
      <c r="H13" s="8">
        <v>0</v>
      </c>
      <c r="I13" s="8">
        <v>739865</v>
      </c>
      <c r="J13" s="8">
        <v>796343</v>
      </c>
      <c r="K13" s="8">
        <v>344367</v>
      </c>
      <c r="L13" s="8">
        <v>0</v>
      </c>
      <c r="M13" s="8">
        <v>233210</v>
      </c>
      <c r="N13" s="8">
        <v>577577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1373920</v>
      </c>
      <c r="X13" s="8">
        <v>87905</v>
      </c>
      <c r="Y13" s="8">
        <v>1286015</v>
      </c>
      <c r="Z13" s="2">
        <v>1462.96</v>
      </c>
      <c r="AA13" s="6">
        <v>192350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193869159</v>
      </c>
      <c r="F14" s="8">
        <v>193869159</v>
      </c>
      <c r="G14" s="8">
        <v>23553071</v>
      </c>
      <c r="H14" s="8">
        <v>21587675</v>
      </c>
      <c r="I14" s="8">
        <v>20562077</v>
      </c>
      <c r="J14" s="8">
        <v>65702823</v>
      </c>
      <c r="K14" s="8">
        <v>22135460</v>
      </c>
      <c r="L14" s="8">
        <v>21281407</v>
      </c>
      <c r="M14" s="8">
        <v>22938046</v>
      </c>
      <c r="N14" s="8">
        <v>66354913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132057736</v>
      </c>
      <c r="X14" s="8">
        <v>88598206</v>
      </c>
      <c r="Y14" s="8">
        <v>43459530</v>
      </c>
      <c r="Z14" s="2">
        <v>49.05</v>
      </c>
      <c r="AA14" s="6">
        <v>193869159</v>
      </c>
    </row>
    <row r="15" spans="1:27" ht="12.75">
      <c r="A15" s="27" t="s">
        <v>42</v>
      </c>
      <c r="B15" s="33"/>
      <c r="C15" s="6">
        <v>42919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18355897</v>
      </c>
      <c r="D16" s="6">
        <v>0</v>
      </c>
      <c r="E16" s="7">
        <v>7589190</v>
      </c>
      <c r="F16" s="8">
        <v>7589190</v>
      </c>
      <c r="G16" s="8">
        <v>-6350257</v>
      </c>
      <c r="H16" s="8">
        <v>1780901</v>
      </c>
      <c r="I16" s="8">
        <v>10255160</v>
      </c>
      <c r="J16" s="8">
        <v>5685804</v>
      </c>
      <c r="K16" s="8">
        <v>2622755</v>
      </c>
      <c r="L16" s="8">
        <v>3869213</v>
      </c>
      <c r="M16" s="8">
        <v>2418942</v>
      </c>
      <c r="N16" s="8">
        <v>8910910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14596714</v>
      </c>
      <c r="X16" s="8">
        <v>3468259</v>
      </c>
      <c r="Y16" s="8">
        <v>11128455</v>
      </c>
      <c r="Z16" s="2">
        <v>320.87</v>
      </c>
      <c r="AA16" s="6">
        <v>7589190</v>
      </c>
    </row>
    <row r="17" spans="1:27" ht="12.75">
      <c r="A17" s="27" t="s">
        <v>44</v>
      </c>
      <c r="B17" s="33"/>
      <c r="C17" s="6">
        <v>2419142</v>
      </c>
      <c r="D17" s="6">
        <v>0</v>
      </c>
      <c r="E17" s="7">
        <v>194483</v>
      </c>
      <c r="F17" s="8">
        <v>194483</v>
      </c>
      <c r="G17" s="8">
        <v>12892</v>
      </c>
      <c r="H17" s="8">
        <v>10412</v>
      </c>
      <c r="I17" s="8">
        <v>6951</v>
      </c>
      <c r="J17" s="8">
        <v>30255</v>
      </c>
      <c r="K17" s="8">
        <v>24605</v>
      </c>
      <c r="L17" s="8">
        <v>36158</v>
      </c>
      <c r="M17" s="8">
        <v>33895</v>
      </c>
      <c r="N17" s="8">
        <v>94658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124913</v>
      </c>
      <c r="X17" s="8">
        <v>88878</v>
      </c>
      <c r="Y17" s="8">
        <v>36035</v>
      </c>
      <c r="Z17" s="2">
        <v>40.54</v>
      </c>
      <c r="AA17" s="6">
        <v>194483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1584610</v>
      </c>
      <c r="F18" s="8">
        <v>1584610</v>
      </c>
      <c r="G18" s="8">
        <v>285751</v>
      </c>
      <c r="H18" s="8">
        <v>335493</v>
      </c>
      <c r="I18" s="8">
        <v>359495</v>
      </c>
      <c r="J18" s="8">
        <v>980739</v>
      </c>
      <c r="K18" s="8">
        <v>582717</v>
      </c>
      <c r="L18" s="8">
        <v>479389</v>
      </c>
      <c r="M18" s="8">
        <v>2291757</v>
      </c>
      <c r="N18" s="8">
        <v>3353863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4334602</v>
      </c>
      <c r="X18" s="8">
        <v>724168</v>
      </c>
      <c r="Y18" s="8">
        <v>3610434</v>
      </c>
      <c r="Z18" s="2">
        <v>498.56</v>
      </c>
      <c r="AA18" s="6">
        <v>1584610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339216650</v>
      </c>
      <c r="F19" s="8">
        <v>339216650</v>
      </c>
      <c r="G19" s="8">
        <v>135724000</v>
      </c>
      <c r="H19" s="8">
        <v>0</v>
      </c>
      <c r="I19" s="8">
        <v>0</v>
      </c>
      <c r="J19" s="8">
        <v>135724000</v>
      </c>
      <c r="K19" s="8">
        <v>0</v>
      </c>
      <c r="L19" s="8">
        <v>108527000</v>
      </c>
      <c r="M19" s="8">
        <v>0</v>
      </c>
      <c r="N19" s="8">
        <v>108527000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244251000</v>
      </c>
      <c r="X19" s="8">
        <v>252943013</v>
      </c>
      <c r="Y19" s="8">
        <v>-8692013</v>
      </c>
      <c r="Z19" s="2">
        <v>-3.44</v>
      </c>
      <c r="AA19" s="6">
        <v>339216650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30680895</v>
      </c>
      <c r="F20" s="30">
        <v>30680895</v>
      </c>
      <c r="G20" s="30">
        <v>3506982</v>
      </c>
      <c r="H20" s="30">
        <v>0</v>
      </c>
      <c r="I20" s="30">
        <v>982734</v>
      </c>
      <c r="J20" s="30">
        <v>4489716</v>
      </c>
      <c r="K20" s="30">
        <v>1708298</v>
      </c>
      <c r="L20" s="30">
        <v>8610664</v>
      </c>
      <c r="M20" s="30">
        <v>6137378</v>
      </c>
      <c r="N20" s="30">
        <v>16456340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20946056</v>
      </c>
      <c r="X20" s="30">
        <v>14021169</v>
      </c>
      <c r="Y20" s="30">
        <v>6924887</v>
      </c>
      <c r="Z20" s="31">
        <v>49.39</v>
      </c>
      <c r="AA20" s="32">
        <v>30680895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879</v>
      </c>
      <c r="H21" s="8">
        <v>0</v>
      </c>
      <c r="I21" s="34">
        <v>-879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2139409574</v>
      </c>
      <c r="D22" s="37">
        <f>SUM(D5:D21)</f>
        <v>0</v>
      </c>
      <c r="E22" s="38">
        <f t="shared" si="0"/>
        <v>3064274240</v>
      </c>
      <c r="F22" s="39">
        <f t="shared" si="0"/>
        <v>3064274240</v>
      </c>
      <c r="G22" s="39">
        <f t="shared" si="0"/>
        <v>327399009</v>
      </c>
      <c r="H22" s="39">
        <f t="shared" si="0"/>
        <v>206569000</v>
      </c>
      <c r="I22" s="39">
        <f t="shared" si="0"/>
        <v>202346009</v>
      </c>
      <c r="J22" s="39">
        <f t="shared" si="0"/>
        <v>736314018</v>
      </c>
      <c r="K22" s="39">
        <f t="shared" si="0"/>
        <v>181629526</v>
      </c>
      <c r="L22" s="39">
        <f t="shared" si="0"/>
        <v>307551993</v>
      </c>
      <c r="M22" s="39">
        <f t="shared" si="0"/>
        <v>199437124</v>
      </c>
      <c r="N22" s="39">
        <f t="shared" si="0"/>
        <v>688618643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1424932661</v>
      </c>
      <c r="X22" s="39">
        <f t="shared" si="0"/>
        <v>1498294331</v>
      </c>
      <c r="Y22" s="39">
        <f t="shared" si="0"/>
        <v>-73361670</v>
      </c>
      <c r="Z22" s="40">
        <f>+IF(X22&lt;&gt;0,+(Y22/X22)*100,0)</f>
        <v>-4.89634569671211</v>
      </c>
      <c r="AA22" s="37">
        <f>SUM(AA5:AA21)</f>
        <v>3064274240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778827027</v>
      </c>
      <c r="D25" s="6">
        <v>0</v>
      </c>
      <c r="E25" s="7">
        <v>868353759</v>
      </c>
      <c r="F25" s="8">
        <v>868353759</v>
      </c>
      <c r="G25" s="8">
        <v>65530415</v>
      </c>
      <c r="H25" s="8">
        <v>66291313</v>
      </c>
      <c r="I25" s="8">
        <v>78278452</v>
      </c>
      <c r="J25" s="8">
        <v>210100180</v>
      </c>
      <c r="K25" s="8">
        <v>70539694</v>
      </c>
      <c r="L25" s="8">
        <v>76835392</v>
      </c>
      <c r="M25" s="8">
        <v>75905256</v>
      </c>
      <c r="N25" s="8">
        <v>223280342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433380522</v>
      </c>
      <c r="X25" s="8">
        <v>425737250</v>
      </c>
      <c r="Y25" s="8">
        <v>7643272</v>
      </c>
      <c r="Z25" s="2">
        <v>1.8</v>
      </c>
      <c r="AA25" s="6">
        <v>868353759</v>
      </c>
    </row>
    <row r="26" spans="1:27" ht="12.75">
      <c r="A26" s="29" t="s">
        <v>52</v>
      </c>
      <c r="B26" s="28"/>
      <c r="C26" s="6">
        <v>26925001</v>
      </c>
      <c r="D26" s="6">
        <v>0</v>
      </c>
      <c r="E26" s="7">
        <v>30027330</v>
      </c>
      <c r="F26" s="8">
        <v>30027330</v>
      </c>
      <c r="G26" s="8">
        <v>2472536</v>
      </c>
      <c r="H26" s="8">
        <v>2195591</v>
      </c>
      <c r="I26" s="8">
        <v>2470242</v>
      </c>
      <c r="J26" s="8">
        <v>7138369</v>
      </c>
      <c r="K26" s="8">
        <v>2614600</v>
      </c>
      <c r="L26" s="8">
        <v>0</v>
      </c>
      <c r="M26" s="8">
        <v>0</v>
      </c>
      <c r="N26" s="8">
        <v>2614600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9752969</v>
      </c>
      <c r="X26" s="8">
        <v>13934844</v>
      </c>
      <c r="Y26" s="8">
        <v>-4181875</v>
      </c>
      <c r="Z26" s="2">
        <v>-30.01</v>
      </c>
      <c r="AA26" s="6">
        <v>30027330</v>
      </c>
    </row>
    <row r="27" spans="1:27" ht="12.75">
      <c r="A27" s="29" t="s">
        <v>53</v>
      </c>
      <c r="B27" s="28"/>
      <c r="C27" s="6">
        <v>531787567</v>
      </c>
      <c r="D27" s="6">
        <v>0</v>
      </c>
      <c r="E27" s="7">
        <v>388001064</v>
      </c>
      <c r="F27" s="8">
        <v>388001064</v>
      </c>
      <c r="G27" s="8">
        <v>0</v>
      </c>
      <c r="H27" s="8">
        <v>901</v>
      </c>
      <c r="I27" s="8">
        <v>0</v>
      </c>
      <c r="J27" s="8">
        <v>901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901</v>
      </c>
      <c r="X27" s="8">
        <v>176307684</v>
      </c>
      <c r="Y27" s="8">
        <v>-176306783</v>
      </c>
      <c r="Z27" s="2">
        <v>-100</v>
      </c>
      <c r="AA27" s="6">
        <v>388001064</v>
      </c>
    </row>
    <row r="28" spans="1:27" ht="12.75">
      <c r="A28" s="29" t="s">
        <v>54</v>
      </c>
      <c r="B28" s="28"/>
      <c r="C28" s="6">
        <v>282348994</v>
      </c>
      <c r="D28" s="6">
        <v>0</v>
      </c>
      <c r="E28" s="7">
        <v>306435194</v>
      </c>
      <c r="F28" s="8">
        <v>306435194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139244151</v>
      </c>
      <c r="Y28" s="8">
        <v>-139244151</v>
      </c>
      <c r="Z28" s="2">
        <v>-100</v>
      </c>
      <c r="AA28" s="6">
        <v>306435194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84041476</v>
      </c>
      <c r="F29" s="8">
        <v>84041476</v>
      </c>
      <c r="G29" s="8">
        <v>0</v>
      </c>
      <c r="H29" s="8">
        <v>1361000</v>
      </c>
      <c r="I29" s="8">
        <v>0</v>
      </c>
      <c r="J29" s="8">
        <v>1361000</v>
      </c>
      <c r="K29" s="8">
        <v>24142884</v>
      </c>
      <c r="L29" s="8">
        <v>0</v>
      </c>
      <c r="M29" s="8">
        <v>0</v>
      </c>
      <c r="N29" s="8">
        <v>24142884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25503884</v>
      </c>
      <c r="X29" s="8">
        <v>38188446</v>
      </c>
      <c r="Y29" s="8">
        <v>-12684562</v>
      </c>
      <c r="Z29" s="2">
        <v>-33.22</v>
      </c>
      <c r="AA29" s="6">
        <v>84041476</v>
      </c>
    </row>
    <row r="30" spans="1:27" ht="12.75">
      <c r="A30" s="29" t="s">
        <v>56</v>
      </c>
      <c r="B30" s="28"/>
      <c r="C30" s="6">
        <v>917747340</v>
      </c>
      <c r="D30" s="6">
        <v>0</v>
      </c>
      <c r="E30" s="7">
        <v>1038553299</v>
      </c>
      <c r="F30" s="8">
        <v>1038553299</v>
      </c>
      <c r="G30" s="8">
        <v>34479</v>
      </c>
      <c r="H30" s="8">
        <v>136896288</v>
      </c>
      <c r="I30" s="8">
        <v>125396941</v>
      </c>
      <c r="J30" s="8">
        <v>262327708</v>
      </c>
      <c r="K30" s="8">
        <v>82624399</v>
      </c>
      <c r="L30" s="8">
        <v>0</v>
      </c>
      <c r="M30" s="8">
        <v>65158650</v>
      </c>
      <c r="N30" s="8">
        <v>147783049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410110757</v>
      </c>
      <c r="X30" s="8">
        <v>463739419</v>
      </c>
      <c r="Y30" s="8">
        <v>-53628662</v>
      </c>
      <c r="Z30" s="2">
        <v>-11.56</v>
      </c>
      <c r="AA30" s="6">
        <v>1038553299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61682744</v>
      </c>
      <c r="F31" s="8">
        <v>61682744</v>
      </c>
      <c r="G31" s="8">
        <v>2275698</v>
      </c>
      <c r="H31" s="8">
        <v>1402465</v>
      </c>
      <c r="I31" s="8">
        <v>4461808</v>
      </c>
      <c r="J31" s="8">
        <v>8139971</v>
      </c>
      <c r="K31" s="8">
        <v>5289402</v>
      </c>
      <c r="L31" s="8">
        <v>4108145</v>
      </c>
      <c r="M31" s="8">
        <v>3504958</v>
      </c>
      <c r="N31" s="8">
        <v>12902505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21042476</v>
      </c>
      <c r="X31" s="8">
        <v>25998380</v>
      </c>
      <c r="Y31" s="8">
        <v>-4955904</v>
      </c>
      <c r="Z31" s="2">
        <v>-19.06</v>
      </c>
      <c r="AA31" s="6">
        <v>61682744</v>
      </c>
    </row>
    <row r="32" spans="1:27" ht="12.75">
      <c r="A32" s="29" t="s">
        <v>58</v>
      </c>
      <c r="B32" s="28"/>
      <c r="C32" s="6">
        <v>231749797</v>
      </c>
      <c r="D32" s="6">
        <v>0</v>
      </c>
      <c r="E32" s="7">
        <v>266130370</v>
      </c>
      <c r="F32" s="8">
        <v>266130370</v>
      </c>
      <c r="G32" s="8">
        <v>8905811</v>
      </c>
      <c r="H32" s="8">
        <v>4778159</v>
      </c>
      <c r="I32" s="8">
        <v>17234831</v>
      </c>
      <c r="J32" s="8">
        <v>30918801</v>
      </c>
      <c r="K32" s="8">
        <v>21661216</v>
      </c>
      <c r="L32" s="8">
        <v>25685206</v>
      </c>
      <c r="M32" s="8">
        <v>41757070</v>
      </c>
      <c r="N32" s="8">
        <v>89103492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120022293</v>
      </c>
      <c r="X32" s="8">
        <v>124653621</v>
      </c>
      <c r="Y32" s="8">
        <v>-4631328</v>
      </c>
      <c r="Z32" s="2">
        <v>-3.72</v>
      </c>
      <c r="AA32" s="6">
        <v>266130370</v>
      </c>
    </row>
    <row r="33" spans="1:27" ht="12.75">
      <c r="A33" s="29" t="s">
        <v>59</v>
      </c>
      <c r="B33" s="28"/>
      <c r="C33" s="6">
        <v>21153962</v>
      </c>
      <c r="D33" s="6">
        <v>0</v>
      </c>
      <c r="E33" s="7">
        <v>30162937</v>
      </c>
      <c r="F33" s="8">
        <v>30162937</v>
      </c>
      <c r="G33" s="8">
        <v>5083</v>
      </c>
      <c r="H33" s="8">
        <v>1414068</v>
      </c>
      <c r="I33" s="8">
        <v>1671301</v>
      </c>
      <c r="J33" s="8">
        <v>3090452</v>
      </c>
      <c r="K33" s="8">
        <v>1726200</v>
      </c>
      <c r="L33" s="8">
        <v>1413332</v>
      </c>
      <c r="M33" s="8">
        <v>1566988</v>
      </c>
      <c r="N33" s="8">
        <v>4706520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7796972</v>
      </c>
      <c r="X33" s="8">
        <v>13706037</v>
      </c>
      <c r="Y33" s="8">
        <v>-5909065</v>
      </c>
      <c r="Z33" s="2">
        <v>-43.11</v>
      </c>
      <c r="AA33" s="6">
        <v>30162937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192808883</v>
      </c>
      <c r="F34" s="8">
        <v>192808883</v>
      </c>
      <c r="G34" s="8">
        <v>12463797</v>
      </c>
      <c r="H34" s="8">
        <v>3820291</v>
      </c>
      <c r="I34" s="8">
        <v>18336181</v>
      </c>
      <c r="J34" s="8">
        <v>34620269</v>
      </c>
      <c r="K34" s="8">
        <v>9139065</v>
      </c>
      <c r="L34" s="8">
        <v>15712627</v>
      </c>
      <c r="M34" s="8">
        <v>32334713</v>
      </c>
      <c r="N34" s="8">
        <v>57186405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91806674</v>
      </c>
      <c r="X34" s="8">
        <v>84852620</v>
      </c>
      <c r="Y34" s="8">
        <v>6954054</v>
      </c>
      <c r="Z34" s="2">
        <v>8.2</v>
      </c>
      <c r="AA34" s="6">
        <v>192808883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2790539688</v>
      </c>
      <c r="D36" s="37">
        <f>SUM(D25:D35)</f>
        <v>0</v>
      </c>
      <c r="E36" s="38">
        <f t="shared" si="1"/>
        <v>3266197056</v>
      </c>
      <c r="F36" s="39">
        <f t="shared" si="1"/>
        <v>3266197056</v>
      </c>
      <c r="G36" s="39">
        <f t="shared" si="1"/>
        <v>91687819</v>
      </c>
      <c r="H36" s="39">
        <f t="shared" si="1"/>
        <v>218160076</v>
      </c>
      <c r="I36" s="39">
        <f t="shared" si="1"/>
        <v>247849756</v>
      </c>
      <c r="J36" s="39">
        <f t="shared" si="1"/>
        <v>557697651</v>
      </c>
      <c r="K36" s="39">
        <f t="shared" si="1"/>
        <v>217737460</v>
      </c>
      <c r="L36" s="39">
        <f t="shared" si="1"/>
        <v>123754702</v>
      </c>
      <c r="M36" s="39">
        <f t="shared" si="1"/>
        <v>220227635</v>
      </c>
      <c r="N36" s="39">
        <f t="shared" si="1"/>
        <v>561719797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1119417448</v>
      </c>
      <c r="X36" s="39">
        <f t="shared" si="1"/>
        <v>1506362452</v>
      </c>
      <c r="Y36" s="39">
        <f t="shared" si="1"/>
        <v>-386945004</v>
      </c>
      <c r="Z36" s="40">
        <f>+IF(X36&lt;&gt;0,+(Y36/X36)*100,0)</f>
        <v>-25.68737713066682</v>
      </c>
      <c r="AA36" s="37">
        <f>SUM(AA25:AA35)</f>
        <v>3266197056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-651130114</v>
      </c>
      <c r="D38" s="50">
        <f>+D22-D36</f>
        <v>0</v>
      </c>
      <c r="E38" s="51">
        <f t="shared" si="2"/>
        <v>-201922816</v>
      </c>
      <c r="F38" s="52">
        <f t="shared" si="2"/>
        <v>-201922816</v>
      </c>
      <c r="G38" s="52">
        <f t="shared" si="2"/>
        <v>235711190</v>
      </c>
      <c r="H38" s="52">
        <f t="shared" si="2"/>
        <v>-11591076</v>
      </c>
      <c r="I38" s="52">
        <f t="shared" si="2"/>
        <v>-45503747</v>
      </c>
      <c r="J38" s="52">
        <f t="shared" si="2"/>
        <v>178616367</v>
      </c>
      <c r="K38" s="52">
        <f t="shared" si="2"/>
        <v>-36107934</v>
      </c>
      <c r="L38" s="52">
        <f t="shared" si="2"/>
        <v>183797291</v>
      </c>
      <c r="M38" s="52">
        <f t="shared" si="2"/>
        <v>-20790511</v>
      </c>
      <c r="N38" s="52">
        <f t="shared" si="2"/>
        <v>126898846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305515213</v>
      </c>
      <c r="X38" s="52">
        <f>IF(F22=F36,0,X22-X36)</f>
        <v>-8068121</v>
      </c>
      <c r="Y38" s="52">
        <f t="shared" si="2"/>
        <v>313583334</v>
      </c>
      <c r="Z38" s="53">
        <f>+IF(X38&lt;&gt;0,+(Y38/X38)*100,0)</f>
        <v>-3886.695972953306</v>
      </c>
      <c r="AA38" s="50">
        <f>+AA22-AA36</f>
        <v>-201922816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190198650</v>
      </c>
      <c r="F39" s="8">
        <v>190198650</v>
      </c>
      <c r="G39" s="8">
        <v>0</v>
      </c>
      <c r="H39" s="8">
        <v>538930</v>
      </c>
      <c r="I39" s="8">
        <v>0</v>
      </c>
      <c r="J39" s="8">
        <v>538930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538930</v>
      </c>
      <c r="X39" s="8">
        <v>142648988</v>
      </c>
      <c r="Y39" s="8">
        <v>-142110058</v>
      </c>
      <c r="Z39" s="2">
        <v>-99.62</v>
      </c>
      <c r="AA39" s="6">
        <v>190198650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23103689</v>
      </c>
      <c r="F41" s="8">
        <v>23103689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23103689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-651130114</v>
      </c>
      <c r="D42" s="59">
        <f>SUM(D38:D41)</f>
        <v>0</v>
      </c>
      <c r="E42" s="60">
        <f t="shared" si="3"/>
        <v>11379523</v>
      </c>
      <c r="F42" s="61">
        <f t="shared" si="3"/>
        <v>11379523</v>
      </c>
      <c r="G42" s="61">
        <f t="shared" si="3"/>
        <v>235711190</v>
      </c>
      <c r="H42" s="61">
        <f t="shared" si="3"/>
        <v>-11052146</v>
      </c>
      <c r="I42" s="61">
        <f t="shared" si="3"/>
        <v>-45503747</v>
      </c>
      <c r="J42" s="61">
        <f t="shared" si="3"/>
        <v>179155297</v>
      </c>
      <c r="K42" s="61">
        <f t="shared" si="3"/>
        <v>-36107934</v>
      </c>
      <c r="L42" s="61">
        <f t="shared" si="3"/>
        <v>183797291</v>
      </c>
      <c r="M42" s="61">
        <f t="shared" si="3"/>
        <v>-20790511</v>
      </c>
      <c r="N42" s="61">
        <f t="shared" si="3"/>
        <v>126898846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306054143</v>
      </c>
      <c r="X42" s="61">
        <f t="shared" si="3"/>
        <v>134580867</v>
      </c>
      <c r="Y42" s="61">
        <f t="shared" si="3"/>
        <v>171473276</v>
      </c>
      <c r="Z42" s="62">
        <f>+IF(X42&lt;&gt;0,+(Y42/X42)*100,0)</f>
        <v>127.41281864382698</v>
      </c>
      <c r="AA42" s="59">
        <f>SUM(AA38:AA41)</f>
        <v>11379523</v>
      </c>
    </row>
    <row r="43" spans="1:27" ht="12.75">
      <c r="A43" s="27" t="s">
        <v>68</v>
      </c>
      <c r="B43" s="33"/>
      <c r="C43" s="54">
        <v>-13468242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-637661872</v>
      </c>
      <c r="D44" s="67">
        <f>+D42-D43</f>
        <v>0</v>
      </c>
      <c r="E44" s="68">
        <f t="shared" si="4"/>
        <v>11379523</v>
      </c>
      <c r="F44" s="69">
        <f t="shared" si="4"/>
        <v>11379523</v>
      </c>
      <c r="G44" s="69">
        <f t="shared" si="4"/>
        <v>235711190</v>
      </c>
      <c r="H44" s="69">
        <f t="shared" si="4"/>
        <v>-11052146</v>
      </c>
      <c r="I44" s="69">
        <f t="shared" si="4"/>
        <v>-45503747</v>
      </c>
      <c r="J44" s="69">
        <f t="shared" si="4"/>
        <v>179155297</v>
      </c>
      <c r="K44" s="69">
        <f t="shared" si="4"/>
        <v>-36107934</v>
      </c>
      <c r="L44" s="69">
        <f t="shared" si="4"/>
        <v>183797291</v>
      </c>
      <c r="M44" s="69">
        <f t="shared" si="4"/>
        <v>-20790511</v>
      </c>
      <c r="N44" s="69">
        <f t="shared" si="4"/>
        <v>126898846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306054143</v>
      </c>
      <c r="X44" s="69">
        <f t="shared" si="4"/>
        <v>134580867</v>
      </c>
      <c r="Y44" s="69">
        <f t="shared" si="4"/>
        <v>171473276</v>
      </c>
      <c r="Z44" s="70">
        <f>+IF(X44&lt;&gt;0,+(Y44/X44)*100,0)</f>
        <v>127.41281864382698</v>
      </c>
      <c r="AA44" s="67">
        <f>+AA42-AA43</f>
        <v>11379523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-637661872</v>
      </c>
      <c r="D46" s="59">
        <f>SUM(D44:D45)</f>
        <v>0</v>
      </c>
      <c r="E46" s="60">
        <f t="shared" si="5"/>
        <v>11379523</v>
      </c>
      <c r="F46" s="61">
        <f t="shared" si="5"/>
        <v>11379523</v>
      </c>
      <c r="G46" s="61">
        <f t="shared" si="5"/>
        <v>235711190</v>
      </c>
      <c r="H46" s="61">
        <f t="shared" si="5"/>
        <v>-11052146</v>
      </c>
      <c r="I46" s="61">
        <f t="shared" si="5"/>
        <v>-45503747</v>
      </c>
      <c r="J46" s="61">
        <f t="shared" si="5"/>
        <v>179155297</v>
      </c>
      <c r="K46" s="61">
        <f t="shared" si="5"/>
        <v>-36107934</v>
      </c>
      <c r="L46" s="61">
        <f t="shared" si="5"/>
        <v>183797291</v>
      </c>
      <c r="M46" s="61">
        <f t="shared" si="5"/>
        <v>-20790511</v>
      </c>
      <c r="N46" s="61">
        <f t="shared" si="5"/>
        <v>126898846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306054143</v>
      </c>
      <c r="X46" s="61">
        <f t="shared" si="5"/>
        <v>134580867</v>
      </c>
      <c r="Y46" s="61">
        <f t="shared" si="5"/>
        <v>171473276</v>
      </c>
      <c r="Z46" s="62">
        <f>+IF(X46&lt;&gt;0,+(Y46/X46)*100,0)</f>
        <v>127.41281864382698</v>
      </c>
      <c r="AA46" s="59">
        <f>SUM(AA44:AA45)</f>
        <v>11379523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-637661872</v>
      </c>
      <c r="D48" s="75">
        <f>SUM(D46:D47)</f>
        <v>0</v>
      </c>
      <c r="E48" s="76">
        <f t="shared" si="6"/>
        <v>11379523</v>
      </c>
      <c r="F48" s="77">
        <f t="shared" si="6"/>
        <v>11379523</v>
      </c>
      <c r="G48" s="77">
        <f t="shared" si="6"/>
        <v>235711190</v>
      </c>
      <c r="H48" s="78">
        <f t="shared" si="6"/>
        <v>-11052146</v>
      </c>
      <c r="I48" s="78">
        <f t="shared" si="6"/>
        <v>-45503747</v>
      </c>
      <c r="J48" s="78">
        <f t="shared" si="6"/>
        <v>179155297</v>
      </c>
      <c r="K48" s="78">
        <f t="shared" si="6"/>
        <v>-36107934</v>
      </c>
      <c r="L48" s="78">
        <f t="shared" si="6"/>
        <v>183797291</v>
      </c>
      <c r="M48" s="77">
        <f t="shared" si="6"/>
        <v>-20790511</v>
      </c>
      <c r="N48" s="77">
        <f t="shared" si="6"/>
        <v>126898846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306054143</v>
      </c>
      <c r="X48" s="78">
        <f t="shared" si="6"/>
        <v>134580867</v>
      </c>
      <c r="Y48" s="78">
        <f t="shared" si="6"/>
        <v>171473276</v>
      </c>
      <c r="Z48" s="79">
        <f>+IF(X48&lt;&gt;0,+(Y48/X48)*100,0)</f>
        <v>127.41281864382698</v>
      </c>
      <c r="AA48" s="80">
        <f>SUM(AA46:AA47)</f>
        <v>11379523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332769107</v>
      </c>
      <c r="D5" s="6">
        <v>0</v>
      </c>
      <c r="E5" s="7">
        <v>353052280</v>
      </c>
      <c r="F5" s="8">
        <v>353052280</v>
      </c>
      <c r="G5" s="8">
        <v>29863663</v>
      </c>
      <c r="H5" s="8">
        <v>29861957</v>
      </c>
      <c r="I5" s="8">
        <v>29850409</v>
      </c>
      <c r="J5" s="8">
        <v>89576029</v>
      </c>
      <c r="K5" s="8">
        <v>30086133</v>
      </c>
      <c r="L5" s="8">
        <v>29577645</v>
      </c>
      <c r="M5" s="8">
        <v>29435931</v>
      </c>
      <c r="N5" s="8">
        <v>89099709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178675738</v>
      </c>
      <c r="X5" s="8">
        <v>171055467</v>
      </c>
      <c r="Y5" s="8">
        <v>7620271</v>
      </c>
      <c r="Z5" s="2">
        <v>4.45</v>
      </c>
      <c r="AA5" s="6">
        <v>353052280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524363378</v>
      </c>
      <c r="D7" s="6">
        <v>0</v>
      </c>
      <c r="E7" s="7">
        <v>572991362</v>
      </c>
      <c r="F7" s="8">
        <v>572991362</v>
      </c>
      <c r="G7" s="8">
        <v>58548123</v>
      </c>
      <c r="H7" s="8">
        <v>61959248</v>
      </c>
      <c r="I7" s="8">
        <v>50229818</v>
      </c>
      <c r="J7" s="8">
        <v>170737189</v>
      </c>
      <c r="K7" s="8">
        <v>46286946</v>
      </c>
      <c r="L7" s="8">
        <v>44983650</v>
      </c>
      <c r="M7" s="8">
        <v>44978423</v>
      </c>
      <c r="N7" s="8">
        <v>136249019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306986208</v>
      </c>
      <c r="X7" s="8">
        <v>286495687</v>
      </c>
      <c r="Y7" s="8">
        <v>20490521</v>
      </c>
      <c r="Z7" s="2">
        <v>7.15</v>
      </c>
      <c r="AA7" s="6">
        <v>572991362</v>
      </c>
    </row>
    <row r="8" spans="1:27" ht="12.75">
      <c r="A8" s="29" t="s">
        <v>35</v>
      </c>
      <c r="B8" s="28"/>
      <c r="C8" s="6">
        <v>82509441</v>
      </c>
      <c r="D8" s="6">
        <v>0</v>
      </c>
      <c r="E8" s="7">
        <v>89184538</v>
      </c>
      <c r="F8" s="8">
        <v>89184538</v>
      </c>
      <c r="G8" s="8">
        <v>7282457</v>
      </c>
      <c r="H8" s="8">
        <v>7122235</v>
      </c>
      <c r="I8" s="8">
        <v>7824595</v>
      </c>
      <c r="J8" s="8">
        <v>22229287</v>
      </c>
      <c r="K8" s="8">
        <v>8025431</v>
      </c>
      <c r="L8" s="8">
        <v>7822703</v>
      </c>
      <c r="M8" s="8">
        <v>8315080</v>
      </c>
      <c r="N8" s="8">
        <v>24163214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46392501</v>
      </c>
      <c r="X8" s="8">
        <v>47210433</v>
      </c>
      <c r="Y8" s="8">
        <v>-817932</v>
      </c>
      <c r="Z8" s="2">
        <v>-1.73</v>
      </c>
      <c r="AA8" s="6">
        <v>89184538</v>
      </c>
    </row>
    <row r="9" spans="1:27" ht="12.75">
      <c r="A9" s="29" t="s">
        <v>36</v>
      </c>
      <c r="B9" s="28"/>
      <c r="C9" s="6">
        <v>63278286</v>
      </c>
      <c r="D9" s="6">
        <v>0</v>
      </c>
      <c r="E9" s="7">
        <v>64439882</v>
      </c>
      <c r="F9" s="8">
        <v>64439882</v>
      </c>
      <c r="G9" s="8">
        <v>5757485</v>
      </c>
      <c r="H9" s="8">
        <v>5576697</v>
      </c>
      <c r="I9" s="8">
        <v>5546178</v>
      </c>
      <c r="J9" s="8">
        <v>16880360</v>
      </c>
      <c r="K9" s="8">
        <v>5279007</v>
      </c>
      <c r="L9" s="8">
        <v>5556854</v>
      </c>
      <c r="M9" s="8">
        <v>5572908</v>
      </c>
      <c r="N9" s="8">
        <v>16408769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33289129</v>
      </c>
      <c r="X9" s="8">
        <v>36541312</v>
      </c>
      <c r="Y9" s="8">
        <v>-3252183</v>
      </c>
      <c r="Z9" s="2">
        <v>-8.9</v>
      </c>
      <c r="AA9" s="6">
        <v>64439882</v>
      </c>
    </row>
    <row r="10" spans="1:27" ht="12.75">
      <c r="A10" s="29" t="s">
        <v>37</v>
      </c>
      <c r="B10" s="28"/>
      <c r="C10" s="6">
        <v>68790472</v>
      </c>
      <c r="D10" s="6">
        <v>0</v>
      </c>
      <c r="E10" s="7">
        <v>72621449</v>
      </c>
      <c r="F10" s="30">
        <v>72621449</v>
      </c>
      <c r="G10" s="30">
        <v>6068830</v>
      </c>
      <c r="H10" s="30">
        <v>5983666</v>
      </c>
      <c r="I10" s="30">
        <v>6184849</v>
      </c>
      <c r="J10" s="30">
        <v>18237345</v>
      </c>
      <c r="K10" s="30">
        <v>6079687</v>
      </c>
      <c r="L10" s="30">
        <v>6091472</v>
      </c>
      <c r="M10" s="30">
        <v>6061783</v>
      </c>
      <c r="N10" s="30">
        <v>18232942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36470287</v>
      </c>
      <c r="X10" s="30">
        <v>32269368</v>
      </c>
      <c r="Y10" s="30">
        <v>4200919</v>
      </c>
      <c r="Z10" s="31">
        <v>13.02</v>
      </c>
      <c r="AA10" s="32">
        <v>72621449</v>
      </c>
    </row>
    <row r="11" spans="1:27" ht="12.75">
      <c r="A11" s="29" t="s">
        <v>38</v>
      </c>
      <c r="B11" s="33"/>
      <c r="C11" s="6">
        <v>74814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35178</v>
      </c>
      <c r="M11" s="8">
        <v>0</v>
      </c>
      <c r="N11" s="8">
        <v>35178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35178</v>
      </c>
      <c r="X11" s="8"/>
      <c r="Y11" s="8">
        <v>35178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16978739</v>
      </c>
      <c r="D12" s="6">
        <v>0</v>
      </c>
      <c r="E12" s="7">
        <v>2011345</v>
      </c>
      <c r="F12" s="8">
        <v>2011345</v>
      </c>
      <c r="G12" s="8">
        <v>202348</v>
      </c>
      <c r="H12" s="8">
        <v>262344</v>
      </c>
      <c r="I12" s="8">
        <v>152429</v>
      </c>
      <c r="J12" s="8">
        <v>617121</v>
      </c>
      <c r="K12" s="8">
        <v>1484063</v>
      </c>
      <c r="L12" s="8">
        <v>1996980</v>
      </c>
      <c r="M12" s="8">
        <v>602313</v>
      </c>
      <c r="N12" s="8">
        <v>4083356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4700477</v>
      </c>
      <c r="X12" s="8">
        <v>985561</v>
      </c>
      <c r="Y12" s="8">
        <v>3714916</v>
      </c>
      <c r="Z12" s="2">
        <v>376.93</v>
      </c>
      <c r="AA12" s="6">
        <v>2011345</v>
      </c>
    </row>
    <row r="13" spans="1:27" ht="12.75">
      <c r="A13" s="27" t="s">
        <v>40</v>
      </c>
      <c r="B13" s="33"/>
      <c r="C13" s="6">
        <v>47049318</v>
      </c>
      <c r="D13" s="6">
        <v>0</v>
      </c>
      <c r="E13" s="7">
        <v>35071200</v>
      </c>
      <c r="F13" s="8">
        <v>35071200</v>
      </c>
      <c r="G13" s="8">
        <v>2493284</v>
      </c>
      <c r="H13" s="8">
        <v>-1579656</v>
      </c>
      <c r="I13" s="8">
        <v>0</v>
      </c>
      <c r="J13" s="8">
        <v>913628</v>
      </c>
      <c r="K13" s="8">
        <v>6327663</v>
      </c>
      <c r="L13" s="8">
        <v>3982264</v>
      </c>
      <c r="M13" s="8">
        <v>6870670</v>
      </c>
      <c r="N13" s="8">
        <v>17180597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18094225</v>
      </c>
      <c r="X13" s="8">
        <v>23083921</v>
      </c>
      <c r="Y13" s="8">
        <v>-4989696</v>
      </c>
      <c r="Z13" s="2">
        <v>-21.62</v>
      </c>
      <c r="AA13" s="6">
        <v>35071200</v>
      </c>
    </row>
    <row r="14" spans="1:27" ht="12.75">
      <c r="A14" s="27" t="s">
        <v>41</v>
      </c>
      <c r="B14" s="33"/>
      <c r="C14" s="6">
        <v>3230717</v>
      </c>
      <c r="D14" s="6">
        <v>0</v>
      </c>
      <c r="E14" s="7">
        <v>3414027</v>
      </c>
      <c r="F14" s="8">
        <v>3414027</v>
      </c>
      <c r="G14" s="8">
        <v>323763</v>
      </c>
      <c r="H14" s="8">
        <v>331570</v>
      </c>
      <c r="I14" s="8">
        <v>371173</v>
      </c>
      <c r="J14" s="8">
        <v>1026506</v>
      </c>
      <c r="K14" s="8">
        <v>366894</v>
      </c>
      <c r="L14" s="8">
        <v>363660</v>
      </c>
      <c r="M14" s="8">
        <v>395379</v>
      </c>
      <c r="N14" s="8">
        <v>1125933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2152439</v>
      </c>
      <c r="X14" s="8"/>
      <c r="Y14" s="8">
        <v>2152439</v>
      </c>
      <c r="Z14" s="2">
        <v>0</v>
      </c>
      <c r="AA14" s="6">
        <v>3414027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18843661</v>
      </c>
      <c r="D16" s="6">
        <v>0</v>
      </c>
      <c r="E16" s="7">
        <v>21601491</v>
      </c>
      <c r="F16" s="8">
        <v>21601491</v>
      </c>
      <c r="G16" s="8">
        <v>387609</v>
      </c>
      <c r="H16" s="8">
        <v>412173</v>
      </c>
      <c r="I16" s="8">
        <v>442966</v>
      </c>
      <c r="J16" s="8">
        <v>1242748</v>
      </c>
      <c r="K16" s="8">
        <v>501803</v>
      </c>
      <c r="L16" s="8">
        <v>375994</v>
      </c>
      <c r="M16" s="8">
        <v>341870</v>
      </c>
      <c r="N16" s="8">
        <v>1219667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2462415</v>
      </c>
      <c r="X16" s="8">
        <v>9076277</v>
      </c>
      <c r="Y16" s="8">
        <v>-6613862</v>
      </c>
      <c r="Z16" s="2">
        <v>-72.87</v>
      </c>
      <c r="AA16" s="6">
        <v>21601491</v>
      </c>
    </row>
    <row r="17" spans="1:27" ht="12.75">
      <c r="A17" s="27" t="s">
        <v>44</v>
      </c>
      <c r="B17" s="33"/>
      <c r="C17" s="6">
        <v>8707796</v>
      </c>
      <c r="D17" s="6">
        <v>0</v>
      </c>
      <c r="E17" s="7">
        <v>9045690</v>
      </c>
      <c r="F17" s="8">
        <v>9045690</v>
      </c>
      <c r="G17" s="8">
        <v>695334</v>
      </c>
      <c r="H17" s="8">
        <v>608678</v>
      </c>
      <c r="I17" s="8">
        <v>498495</v>
      </c>
      <c r="J17" s="8">
        <v>1802507</v>
      </c>
      <c r="K17" s="8">
        <v>692943</v>
      </c>
      <c r="L17" s="8">
        <v>621945</v>
      </c>
      <c r="M17" s="8">
        <v>459078</v>
      </c>
      <c r="N17" s="8">
        <v>1773966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3576473</v>
      </c>
      <c r="X17" s="8">
        <v>4341930</v>
      </c>
      <c r="Y17" s="8">
        <v>-765457</v>
      </c>
      <c r="Z17" s="2">
        <v>-17.63</v>
      </c>
      <c r="AA17" s="6">
        <v>9045690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20331648</v>
      </c>
      <c r="F18" s="8">
        <v>20331648</v>
      </c>
      <c r="G18" s="8">
        <v>10555443</v>
      </c>
      <c r="H18" s="8">
        <v>0</v>
      </c>
      <c r="I18" s="8">
        <v>0</v>
      </c>
      <c r="J18" s="8">
        <v>10555443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10555443</v>
      </c>
      <c r="X18" s="8">
        <v>10292480</v>
      </c>
      <c r="Y18" s="8">
        <v>262963</v>
      </c>
      <c r="Z18" s="2">
        <v>2.55</v>
      </c>
      <c r="AA18" s="6">
        <v>20331648</v>
      </c>
    </row>
    <row r="19" spans="1:27" ht="12.75">
      <c r="A19" s="27" t="s">
        <v>46</v>
      </c>
      <c r="B19" s="33"/>
      <c r="C19" s="6">
        <v>215196765</v>
      </c>
      <c r="D19" s="6">
        <v>0</v>
      </c>
      <c r="E19" s="7">
        <v>186876767</v>
      </c>
      <c r="F19" s="8">
        <v>186876767</v>
      </c>
      <c r="G19" s="8">
        <v>74738000</v>
      </c>
      <c r="H19" s="8">
        <v>378754</v>
      </c>
      <c r="I19" s="8">
        <v>498119</v>
      </c>
      <c r="J19" s="8">
        <v>75614873</v>
      </c>
      <c r="K19" s="8">
        <v>841394</v>
      </c>
      <c r="L19" s="8">
        <v>691444</v>
      </c>
      <c r="M19" s="8">
        <v>60580539</v>
      </c>
      <c r="N19" s="8">
        <v>62113377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137728250</v>
      </c>
      <c r="X19" s="8">
        <v>132487495</v>
      </c>
      <c r="Y19" s="8">
        <v>5240755</v>
      </c>
      <c r="Z19" s="2">
        <v>3.96</v>
      </c>
      <c r="AA19" s="6">
        <v>186876767</v>
      </c>
    </row>
    <row r="20" spans="1:27" ht="12.75">
      <c r="A20" s="27" t="s">
        <v>47</v>
      </c>
      <c r="B20" s="33"/>
      <c r="C20" s="6">
        <v>92038492</v>
      </c>
      <c r="D20" s="6">
        <v>0</v>
      </c>
      <c r="E20" s="7">
        <v>55706066</v>
      </c>
      <c r="F20" s="30">
        <v>55706066</v>
      </c>
      <c r="G20" s="30">
        <v>2644958</v>
      </c>
      <c r="H20" s="30">
        <v>2060023</v>
      </c>
      <c r="I20" s="30">
        <v>4229988</v>
      </c>
      <c r="J20" s="30">
        <v>8934969</v>
      </c>
      <c r="K20" s="30">
        <v>8814907</v>
      </c>
      <c r="L20" s="30">
        <v>1653734</v>
      </c>
      <c r="M20" s="30">
        <v>5419607</v>
      </c>
      <c r="N20" s="30">
        <v>15888248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24823217</v>
      </c>
      <c r="X20" s="30">
        <v>12661704</v>
      </c>
      <c r="Y20" s="30">
        <v>12161513</v>
      </c>
      <c r="Z20" s="31">
        <v>96.05</v>
      </c>
      <c r="AA20" s="32">
        <v>55706066</v>
      </c>
    </row>
    <row r="21" spans="1:27" ht="12.75">
      <c r="A21" s="27" t="s">
        <v>48</v>
      </c>
      <c r="B21" s="33"/>
      <c r="C21" s="6">
        <v>4946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1473835932</v>
      </c>
      <c r="D22" s="37">
        <f>SUM(D5:D21)</f>
        <v>0</v>
      </c>
      <c r="E22" s="38">
        <f t="shared" si="0"/>
        <v>1486347745</v>
      </c>
      <c r="F22" s="39">
        <f t="shared" si="0"/>
        <v>1486347745</v>
      </c>
      <c r="G22" s="39">
        <f t="shared" si="0"/>
        <v>199561297</v>
      </c>
      <c r="H22" s="39">
        <f t="shared" si="0"/>
        <v>112977689</v>
      </c>
      <c r="I22" s="39">
        <f t="shared" si="0"/>
        <v>105829019</v>
      </c>
      <c r="J22" s="39">
        <f t="shared" si="0"/>
        <v>418368005</v>
      </c>
      <c r="K22" s="39">
        <f t="shared" si="0"/>
        <v>114786871</v>
      </c>
      <c r="L22" s="39">
        <f t="shared" si="0"/>
        <v>103753523</v>
      </c>
      <c r="M22" s="39">
        <f t="shared" si="0"/>
        <v>169033581</v>
      </c>
      <c r="N22" s="39">
        <f t="shared" si="0"/>
        <v>387573975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805941980</v>
      </c>
      <c r="X22" s="39">
        <f t="shared" si="0"/>
        <v>766501635</v>
      </c>
      <c r="Y22" s="39">
        <f t="shared" si="0"/>
        <v>39440345</v>
      </c>
      <c r="Z22" s="40">
        <f>+IF(X22&lt;&gt;0,+(Y22/X22)*100,0)</f>
        <v>5.145500439800106</v>
      </c>
      <c r="AA22" s="37">
        <f>SUM(AA5:AA21)</f>
        <v>1486347745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468103044</v>
      </c>
      <c r="D25" s="6">
        <v>0</v>
      </c>
      <c r="E25" s="7">
        <v>545555593</v>
      </c>
      <c r="F25" s="8">
        <v>545555593</v>
      </c>
      <c r="G25" s="8">
        <v>39612669</v>
      </c>
      <c r="H25" s="8">
        <v>38576621</v>
      </c>
      <c r="I25" s="8">
        <v>45474472</v>
      </c>
      <c r="J25" s="8">
        <v>123663762</v>
      </c>
      <c r="K25" s="8">
        <v>43242811</v>
      </c>
      <c r="L25" s="8">
        <v>42187003</v>
      </c>
      <c r="M25" s="8">
        <v>42898701</v>
      </c>
      <c r="N25" s="8">
        <v>128328515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251992277</v>
      </c>
      <c r="X25" s="8">
        <v>267508449</v>
      </c>
      <c r="Y25" s="8">
        <v>-15516172</v>
      </c>
      <c r="Z25" s="2">
        <v>-5.8</v>
      </c>
      <c r="AA25" s="6">
        <v>545555593</v>
      </c>
    </row>
    <row r="26" spans="1:27" ht="12.75">
      <c r="A26" s="29" t="s">
        <v>52</v>
      </c>
      <c r="B26" s="28"/>
      <c r="C26" s="6">
        <v>21891024</v>
      </c>
      <c r="D26" s="6">
        <v>0</v>
      </c>
      <c r="E26" s="7">
        <v>23152857</v>
      </c>
      <c r="F26" s="8">
        <v>23152857</v>
      </c>
      <c r="G26" s="8">
        <v>1800242</v>
      </c>
      <c r="H26" s="8">
        <v>1813967</v>
      </c>
      <c r="I26" s="8">
        <v>1809160</v>
      </c>
      <c r="J26" s="8">
        <v>5423369</v>
      </c>
      <c r="K26" s="8">
        <v>1861673</v>
      </c>
      <c r="L26" s="8">
        <v>1824591</v>
      </c>
      <c r="M26" s="8">
        <v>1814101</v>
      </c>
      <c r="N26" s="8">
        <v>5500365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10923734</v>
      </c>
      <c r="X26" s="8">
        <v>9724200</v>
      </c>
      <c r="Y26" s="8">
        <v>1199534</v>
      </c>
      <c r="Z26" s="2">
        <v>12.34</v>
      </c>
      <c r="AA26" s="6">
        <v>23152857</v>
      </c>
    </row>
    <row r="27" spans="1:27" ht="12.75">
      <c r="A27" s="29" t="s">
        <v>53</v>
      </c>
      <c r="B27" s="28"/>
      <c r="C27" s="6">
        <v>14729687</v>
      </c>
      <c r="D27" s="6">
        <v>0</v>
      </c>
      <c r="E27" s="7">
        <v>20133952</v>
      </c>
      <c r="F27" s="8">
        <v>20133952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9974936</v>
      </c>
      <c r="Y27" s="8">
        <v>-9974936</v>
      </c>
      <c r="Z27" s="2">
        <v>-100</v>
      </c>
      <c r="AA27" s="6">
        <v>20133952</v>
      </c>
    </row>
    <row r="28" spans="1:27" ht="12.75">
      <c r="A28" s="29" t="s">
        <v>54</v>
      </c>
      <c r="B28" s="28"/>
      <c r="C28" s="6">
        <v>153460704</v>
      </c>
      <c r="D28" s="6">
        <v>0</v>
      </c>
      <c r="E28" s="7">
        <v>162601862</v>
      </c>
      <c r="F28" s="8">
        <v>162601862</v>
      </c>
      <c r="G28" s="8">
        <v>13542966</v>
      </c>
      <c r="H28" s="8">
        <v>13542966</v>
      </c>
      <c r="I28" s="8">
        <v>13564566</v>
      </c>
      <c r="J28" s="8">
        <v>40650498</v>
      </c>
      <c r="K28" s="8">
        <v>13550166</v>
      </c>
      <c r="L28" s="8">
        <v>13576966</v>
      </c>
      <c r="M28" s="8">
        <v>13550166</v>
      </c>
      <c r="N28" s="8">
        <v>40677298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81327796</v>
      </c>
      <c r="X28" s="8">
        <v>81300996</v>
      </c>
      <c r="Y28" s="8">
        <v>26800</v>
      </c>
      <c r="Z28" s="2">
        <v>0.03</v>
      </c>
      <c r="AA28" s="6">
        <v>162601862</v>
      </c>
    </row>
    <row r="29" spans="1:27" ht="12.75">
      <c r="A29" s="29" t="s">
        <v>55</v>
      </c>
      <c r="B29" s="28"/>
      <c r="C29" s="6">
        <v>10694434</v>
      </c>
      <c r="D29" s="6">
        <v>0</v>
      </c>
      <c r="E29" s="7">
        <v>19132479</v>
      </c>
      <c r="F29" s="8">
        <v>19132479</v>
      </c>
      <c r="G29" s="8">
        <v>0</v>
      </c>
      <c r="H29" s="8">
        <v>848</v>
      </c>
      <c r="I29" s="8">
        <v>694</v>
      </c>
      <c r="J29" s="8">
        <v>1542</v>
      </c>
      <c r="K29" s="8">
        <v>1024</v>
      </c>
      <c r="L29" s="8">
        <v>104</v>
      </c>
      <c r="M29" s="8">
        <v>0</v>
      </c>
      <c r="N29" s="8">
        <v>1128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2670</v>
      </c>
      <c r="X29" s="8">
        <v>9434595</v>
      </c>
      <c r="Y29" s="8">
        <v>-9431925</v>
      </c>
      <c r="Z29" s="2">
        <v>-99.97</v>
      </c>
      <c r="AA29" s="6">
        <v>19132479</v>
      </c>
    </row>
    <row r="30" spans="1:27" ht="12.75">
      <c r="A30" s="29" t="s">
        <v>56</v>
      </c>
      <c r="B30" s="28"/>
      <c r="C30" s="6">
        <v>420156597</v>
      </c>
      <c r="D30" s="6">
        <v>0</v>
      </c>
      <c r="E30" s="7">
        <v>456548422</v>
      </c>
      <c r="F30" s="8">
        <v>456548422</v>
      </c>
      <c r="G30" s="8">
        <v>25389</v>
      </c>
      <c r="H30" s="8">
        <v>56364388</v>
      </c>
      <c r="I30" s="8">
        <v>55988274</v>
      </c>
      <c r="J30" s="8">
        <v>112378051</v>
      </c>
      <c r="K30" s="8">
        <v>35041245</v>
      </c>
      <c r="L30" s="8">
        <v>33420927</v>
      </c>
      <c r="M30" s="8">
        <v>31723827</v>
      </c>
      <c r="N30" s="8">
        <v>100185999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212564050</v>
      </c>
      <c r="X30" s="8">
        <v>225808263</v>
      </c>
      <c r="Y30" s="8">
        <v>-13244213</v>
      </c>
      <c r="Z30" s="2">
        <v>-5.87</v>
      </c>
      <c r="AA30" s="6">
        <v>456548422</v>
      </c>
    </row>
    <row r="31" spans="1:27" ht="12.75">
      <c r="A31" s="29" t="s">
        <v>57</v>
      </c>
      <c r="B31" s="28"/>
      <c r="C31" s="6">
        <v>40554909</v>
      </c>
      <c r="D31" s="6">
        <v>0</v>
      </c>
      <c r="E31" s="7">
        <v>43419870</v>
      </c>
      <c r="F31" s="8">
        <v>43419870</v>
      </c>
      <c r="G31" s="8">
        <v>0</v>
      </c>
      <c r="H31" s="8">
        <v>0</v>
      </c>
      <c r="I31" s="8">
        <v>0</v>
      </c>
      <c r="J31" s="8">
        <v>0</v>
      </c>
      <c r="K31" s="8">
        <v>1818280</v>
      </c>
      <c r="L31" s="8">
        <v>4974979</v>
      </c>
      <c r="M31" s="8">
        <v>2028557</v>
      </c>
      <c r="N31" s="8">
        <v>8821816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8821816</v>
      </c>
      <c r="X31" s="8"/>
      <c r="Y31" s="8">
        <v>8821816</v>
      </c>
      <c r="Z31" s="2">
        <v>0</v>
      </c>
      <c r="AA31" s="6">
        <v>43419870</v>
      </c>
    </row>
    <row r="32" spans="1:27" ht="12.75">
      <c r="A32" s="29" t="s">
        <v>58</v>
      </c>
      <c r="B32" s="28"/>
      <c r="C32" s="6">
        <v>142123741</v>
      </c>
      <c r="D32" s="6">
        <v>0</v>
      </c>
      <c r="E32" s="7">
        <v>193502483</v>
      </c>
      <c r="F32" s="8">
        <v>193502483</v>
      </c>
      <c r="G32" s="8">
        <v>2739970</v>
      </c>
      <c r="H32" s="8">
        <v>11180620</v>
      </c>
      <c r="I32" s="8">
        <v>8770561</v>
      </c>
      <c r="J32" s="8">
        <v>22691151</v>
      </c>
      <c r="K32" s="8">
        <v>9982137</v>
      </c>
      <c r="L32" s="8">
        <v>26455282</v>
      </c>
      <c r="M32" s="8">
        <v>17876382</v>
      </c>
      <c r="N32" s="8">
        <v>54313801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77004952</v>
      </c>
      <c r="X32" s="8">
        <v>67053177</v>
      </c>
      <c r="Y32" s="8">
        <v>9951775</v>
      </c>
      <c r="Z32" s="2">
        <v>14.84</v>
      </c>
      <c r="AA32" s="6">
        <v>193502483</v>
      </c>
    </row>
    <row r="33" spans="1:27" ht="12.75">
      <c r="A33" s="29" t="s">
        <v>59</v>
      </c>
      <c r="B33" s="28"/>
      <c r="C33" s="6">
        <v>1819386</v>
      </c>
      <c r="D33" s="6">
        <v>0</v>
      </c>
      <c r="E33" s="7">
        <v>1910000</v>
      </c>
      <c r="F33" s="8">
        <v>1910000</v>
      </c>
      <c r="G33" s="8">
        <v>45000</v>
      </c>
      <c r="H33" s="8">
        <v>30000</v>
      </c>
      <c r="I33" s="8">
        <v>270000</v>
      </c>
      <c r="J33" s="8">
        <v>345000</v>
      </c>
      <c r="K33" s="8">
        <v>0</v>
      </c>
      <c r="L33" s="8">
        <v>0</v>
      </c>
      <c r="M33" s="8">
        <v>900000</v>
      </c>
      <c r="N33" s="8">
        <v>900000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1245000</v>
      </c>
      <c r="X33" s="8">
        <v>80000</v>
      </c>
      <c r="Y33" s="8">
        <v>1165000</v>
      </c>
      <c r="Z33" s="2">
        <v>1456.25</v>
      </c>
      <c r="AA33" s="6">
        <v>1910000</v>
      </c>
    </row>
    <row r="34" spans="1:27" ht="12.75">
      <c r="A34" s="29" t="s">
        <v>60</v>
      </c>
      <c r="B34" s="28"/>
      <c r="C34" s="6">
        <v>96507401</v>
      </c>
      <c r="D34" s="6">
        <v>0</v>
      </c>
      <c r="E34" s="7">
        <v>90759815</v>
      </c>
      <c r="F34" s="8">
        <v>90759815</v>
      </c>
      <c r="G34" s="8">
        <v>4301491</v>
      </c>
      <c r="H34" s="8">
        <v>10831873</v>
      </c>
      <c r="I34" s="8">
        <v>5338839</v>
      </c>
      <c r="J34" s="8">
        <v>20472203</v>
      </c>
      <c r="K34" s="8">
        <v>4421553</v>
      </c>
      <c r="L34" s="8">
        <v>4549361</v>
      </c>
      <c r="M34" s="8">
        <v>4785481</v>
      </c>
      <c r="N34" s="8">
        <v>13756395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34228598</v>
      </c>
      <c r="X34" s="8">
        <v>55199231</v>
      </c>
      <c r="Y34" s="8">
        <v>-20970633</v>
      </c>
      <c r="Z34" s="2">
        <v>-37.99</v>
      </c>
      <c r="AA34" s="6">
        <v>90759815</v>
      </c>
    </row>
    <row r="35" spans="1:27" ht="12.75">
      <c r="A35" s="27" t="s">
        <v>61</v>
      </c>
      <c r="B35" s="33"/>
      <c r="C35" s="6">
        <v>10562861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1380603788</v>
      </c>
      <c r="D36" s="37">
        <f>SUM(D25:D35)</f>
        <v>0</v>
      </c>
      <c r="E36" s="38">
        <f t="shared" si="1"/>
        <v>1556717333</v>
      </c>
      <c r="F36" s="39">
        <f t="shared" si="1"/>
        <v>1556717333</v>
      </c>
      <c r="G36" s="39">
        <f t="shared" si="1"/>
        <v>62067727</v>
      </c>
      <c r="H36" s="39">
        <f t="shared" si="1"/>
        <v>132341283</v>
      </c>
      <c r="I36" s="39">
        <f t="shared" si="1"/>
        <v>131216566</v>
      </c>
      <c r="J36" s="39">
        <f t="shared" si="1"/>
        <v>325625576</v>
      </c>
      <c r="K36" s="39">
        <f t="shared" si="1"/>
        <v>109918889</v>
      </c>
      <c r="L36" s="39">
        <f t="shared" si="1"/>
        <v>126989213</v>
      </c>
      <c r="M36" s="39">
        <f t="shared" si="1"/>
        <v>115577215</v>
      </c>
      <c r="N36" s="39">
        <f t="shared" si="1"/>
        <v>352485317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678110893</v>
      </c>
      <c r="X36" s="39">
        <f t="shared" si="1"/>
        <v>726083847</v>
      </c>
      <c r="Y36" s="39">
        <f t="shared" si="1"/>
        <v>-47972954</v>
      </c>
      <c r="Z36" s="40">
        <f>+IF(X36&lt;&gt;0,+(Y36/X36)*100,0)</f>
        <v>-6.607081840232702</v>
      </c>
      <c r="AA36" s="37">
        <f>SUM(AA25:AA35)</f>
        <v>1556717333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93232144</v>
      </c>
      <c r="D38" s="50">
        <f>+D22-D36</f>
        <v>0</v>
      </c>
      <c r="E38" s="51">
        <f t="shared" si="2"/>
        <v>-70369588</v>
      </c>
      <c r="F38" s="52">
        <f t="shared" si="2"/>
        <v>-70369588</v>
      </c>
      <c r="G38" s="52">
        <f t="shared" si="2"/>
        <v>137493570</v>
      </c>
      <c r="H38" s="52">
        <f t="shared" si="2"/>
        <v>-19363594</v>
      </c>
      <c r="I38" s="52">
        <f t="shared" si="2"/>
        <v>-25387547</v>
      </c>
      <c r="J38" s="52">
        <f t="shared" si="2"/>
        <v>92742429</v>
      </c>
      <c r="K38" s="52">
        <f t="shared" si="2"/>
        <v>4867982</v>
      </c>
      <c r="L38" s="52">
        <f t="shared" si="2"/>
        <v>-23235690</v>
      </c>
      <c r="M38" s="52">
        <f t="shared" si="2"/>
        <v>53456366</v>
      </c>
      <c r="N38" s="52">
        <f t="shared" si="2"/>
        <v>35088658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127831087</v>
      </c>
      <c r="X38" s="52">
        <f>IF(F22=F36,0,X22-X36)</f>
        <v>40417788</v>
      </c>
      <c r="Y38" s="52">
        <f t="shared" si="2"/>
        <v>87413299</v>
      </c>
      <c r="Z38" s="53">
        <f>+IF(X38&lt;&gt;0,+(Y38/X38)*100,0)</f>
        <v>216.2743270364029</v>
      </c>
      <c r="AA38" s="50">
        <f>+AA22-AA36</f>
        <v>-70369588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68203800</v>
      </c>
      <c r="F39" s="8">
        <v>68203800</v>
      </c>
      <c r="G39" s="8">
        <v>4347834</v>
      </c>
      <c r="H39" s="8">
        <v>9654713</v>
      </c>
      <c r="I39" s="8">
        <v>3492590</v>
      </c>
      <c r="J39" s="8">
        <v>17495137</v>
      </c>
      <c r="K39" s="8">
        <v>12614890</v>
      </c>
      <c r="L39" s="8">
        <v>-2482670</v>
      </c>
      <c r="M39" s="8">
        <v>4902626</v>
      </c>
      <c r="N39" s="8">
        <v>15034846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32529983</v>
      </c>
      <c r="X39" s="8">
        <v>39674780</v>
      </c>
      <c r="Y39" s="8">
        <v>-7144797</v>
      </c>
      <c r="Z39" s="2">
        <v>-18.01</v>
      </c>
      <c r="AA39" s="6">
        <v>68203800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20000000</v>
      </c>
      <c r="F41" s="8">
        <v>20000000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20000000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93232144</v>
      </c>
      <c r="D42" s="59">
        <f>SUM(D38:D41)</f>
        <v>0</v>
      </c>
      <c r="E42" s="60">
        <f t="shared" si="3"/>
        <v>17834212</v>
      </c>
      <c r="F42" s="61">
        <f t="shared" si="3"/>
        <v>17834212</v>
      </c>
      <c r="G42" s="61">
        <f t="shared" si="3"/>
        <v>141841404</v>
      </c>
      <c r="H42" s="61">
        <f t="shared" si="3"/>
        <v>-9708881</v>
      </c>
      <c r="I42" s="61">
        <f t="shared" si="3"/>
        <v>-21894957</v>
      </c>
      <c r="J42" s="61">
        <f t="shared" si="3"/>
        <v>110237566</v>
      </c>
      <c r="K42" s="61">
        <f t="shared" si="3"/>
        <v>17482872</v>
      </c>
      <c r="L42" s="61">
        <f t="shared" si="3"/>
        <v>-25718360</v>
      </c>
      <c r="M42" s="61">
        <f t="shared" si="3"/>
        <v>58358992</v>
      </c>
      <c r="N42" s="61">
        <f t="shared" si="3"/>
        <v>50123504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160361070</v>
      </c>
      <c r="X42" s="61">
        <f t="shared" si="3"/>
        <v>80092568</v>
      </c>
      <c r="Y42" s="61">
        <f t="shared" si="3"/>
        <v>80268502</v>
      </c>
      <c r="Z42" s="62">
        <f>+IF(X42&lt;&gt;0,+(Y42/X42)*100,0)</f>
        <v>100.21966332756367</v>
      </c>
      <c r="AA42" s="59">
        <f>SUM(AA38:AA41)</f>
        <v>17834212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93232144</v>
      </c>
      <c r="D44" s="67">
        <f>+D42-D43</f>
        <v>0</v>
      </c>
      <c r="E44" s="68">
        <f t="shared" si="4"/>
        <v>17834212</v>
      </c>
      <c r="F44" s="69">
        <f t="shared" si="4"/>
        <v>17834212</v>
      </c>
      <c r="G44" s="69">
        <f t="shared" si="4"/>
        <v>141841404</v>
      </c>
      <c r="H44" s="69">
        <f t="shared" si="4"/>
        <v>-9708881</v>
      </c>
      <c r="I44" s="69">
        <f t="shared" si="4"/>
        <v>-21894957</v>
      </c>
      <c r="J44" s="69">
        <f t="shared" si="4"/>
        <v>110237566</v>
      </c>
      <c r="K44" s="69">
        <f t="shared" si="4"/>
        <v>17482872</v>
      </c>
      <c r="L44" s="69">
        <f t="shared" si="4"/>
        <v>-25718360</v>
      </c>
      <c r="M44" s="69">
        <f t="shared" si="4"/>
        <v>58358992</v>
      </c>
      <c r="N44" s="69">
        <f t="shared" si="4"/>
        <v>50123504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160361070</v>
      </c>
      <c r="X44" s="69">
        <f t="shared" si="4"/>
        <v>80092568</v>
      </c>
      <c r="Y44" s="69">
        <f t="shared" si="4"/>
        <v>80268502</v>
      </c>
      <c r="Z44" s="70">
        <f>+IF(X44&lt;&gt;0,+(Y44/X44)*100,0)</f>
        <v>100.21966332756367</v>
      </c>
      <c r="AA44" s="67">
        <f>+AA42-AA43</f>
        <v>17834212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93232144</v>
      </c>
      <c r="D46" s="59">
        <f>SUM(D44:D45)</f>
        <v>0</v>
      </c>
      <c r="E46" s="60">
        <f t="shared" si="5"/>
        <v>17834212</v>
      </c>
      <c r="F46" s="61">
        <f t="shared" si="5"/>
        <v>17834212</v>
      </c>
      <c r="G46" s="61">
        <f t="shared" si="5"/>
        <v>141841404</v>
      </c>
      <c r="H46" s="61">
        <f t="shared" si="5"/>
        <v>-9708881</v>
      </c>
      <c r="I46" s="61">
        <f t="shared" si="5"/>
        <v>-21894957</v>
      </c>
      <c r="J46" s="61">
        <f t="shared" si="5"/>
        <v>110237566</v>
      </c>
      <c r="K46" s="61">
        <f t="shared" si="5"/>
        <v>17482872</v>
      </c>
      <c r="L46" s="61">
        <f t="shared" si="5"/>
        <v>-25718360</v>
      </c>
      <c r="M46" s="61">
        <f t="shared" si="5"/>
        <v>58358992</v>
      </c>
      <c r="N46" s="61">
        <f t="shared" si="5"/>
        <v>50123504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160361070</v>
      </c>
      <c r="X46" s="61">
        <f t="shared" si="5"/>
        <v>80092568</v>
      </c>
      <c r="Y46" s="61">
        <f t="shared" si="5"/>
        <v>80268502</v>
      </c>
      <c r="Z46" s="62">
        <f>+IF(X46&lt;&gt;0,+(Y46/X46)*100,0)</f>
        <v>100.21966332756367</v>
      </c>
      <c r="AA46" s="59">
        <f>SUM(AA44:AA45)</f>
        <v>17834212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93232144</v>
      </c>
      <c r="D48" s="75">
        <f>SUM(D46:D47)</f>
        <v>0</v>
      </c>
      <c r="E48" s="76">
        <f t="shared" si="6"/>
        <v>17834212</v>
      </c>
      <c r="F48" s="77">
        <f t="shared" si="6"/>
        <v>17834212</v>
      </c>
      <c r="G48" s="77">
        <f t="shared" si="6"/>
        <v>141841404</v>
      </c>
      <c r="H48" s="78">
        <f t="shared" si="6"/>
        <v>-9708881</v>
      </c>
      <c r="I48" s="78">
        <f t="shared" si="6"/>
        <v>-21894957</v>
      </c>
      <c r="J48" s="78">
        <f t="shared" si="6"/>
        <v>110237566</v>
      </c>
      <c r="K48" s="78">
        <f t="shared" si="6"/>
        <v>17482872</v>
      </c>
      <c r="L48" s="78">
        <f t="shared" si="6"/>
        <v>-25718360</v>
      </c>
      <c r="M48" s="77">
        <f t="shared" si="6"/>
        <v>58358992</v>
      </c>
      <c r="N48" s="77">
        <f t="shared" si="6"/>
        <v>50123504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160361070</v>
      </c>
      <c r="X48" s="78">
        <f t="shared" si="6"/>
        <v>80092568</v>
      </c>
      <c r="Y48" s="78">
        <f t="shared" si="6"/>
        <v>80268502</v>
      </c>
      <c r="Z48" s="79">
        <f>+IF(X48&lt;&gt;0,+(Y48/X48)*100,0)</f>
        <v>100.21966332756367</v>
      </c>
      <c r="AA48" s="80">
        <f>SUM(AA46:AA47)</f>
        <v>17834212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17440444</v>
      </c>
      <c r="D5" s="6">
        <v>0</v>
      </c>
      <c r="E5" s="7">
        <v>59770323</v>
      </c>
      <c r="F5" s="8">
        <v>59770323</v>
      </c>
      <c r="G5" s="8">
        <v>13590367</v>
      </c>
      <c r="H5" s="8">
        <v>2366460</v>
      </c>
      <c r="I5" s="8">
        <v>1232657</v>
      </c>
      <c r="J5" s="8">
        <v>17189484</v>
      </c>
      <c r="K5" s="8">
        <v>1460723</v>
      </c>
      <c r="L5" s="8">
        <v>1285409</v>
      </c>
      <c r="M5" s="8">
        <v>1292093</v>
      </c>
      <c r="N5" s="8">
        <v>4038225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21227709</v>
      </c>
      <c r="X5" s="8">
        <v>29885160</v>
      </c>
      <c r="Y5" s="8">
        <v>-8657451</v>
      </c>
      <c r="Z5" s="2">
        <v>-28.97</v>
      </c>
      <c r="AA5" s="6">
        <v>59770323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63388687</v>
      </c>
      <c r="D7" s="6">
        <v>0</v>
      </c>
      <c r="E7" s="7">
        <v>65392258</v>
      </c>
      <c r="F7" s="8">
        <v>65392258</v>
      </c>
      <c r="G7" s="8">
        <v>6606722</v>
      </c>
      <c r="H7" s="8">
        <v>5461295</v>
      </c>
      <c r="I7" s="8">
        <v>3467790</v>
      </c>
      <c r="J7" s="8">
        <v>15535807</v>
      </c>
      <c r="K7" s="8">
        <v>7819917</v>
      </c>
      <c r="L7" s="8">
        <v>1468289</v>
      </c>
      <c r="M7" s="8">
        <v>5601082</v>
      </c>
      <c r="N7" s="8">
        <v>14889288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30425095</v>
      </c>
      <c r="X7" s="8">
        <v>32696130</v>
      </c>
      <c r="Y7" s="8">
        <v>-2271035</v>
      </c>
      <c r="Z7" s="2">
        <v>-6.95</v>
      </c>
      <c r="AA7" s="6">
        <v>65392258</v>
      </c>
    </row>
    <row r="8" spans="1:27" ht="12.75">
      <c r="A8" s="29" t="s">
        <v>35</v>
      </c>
      <c r="B8" s="28"/>
      <c r="C8" s="6">
        <v>17877869</v>
      </c>
      <c r="D8" s="6">
        <v>0</v>
      </c>
      <c r="E8" s="7">
        <v>18850960</v>
      </c>
      <c r="F8" s="8">
        <v>18850960</v>
      </c>
      <c r="G8" s="8">
        <v>2330834</v>
      </c>
      <c r="H8" s="8">
        <v>1756598</v>
      </c>
      <c r="I8" s="8">
        <v>1479424</v>
      </c>
      <c r="J8" s="8">
        <v>5566856</v>
      </c>
      <c r="K8" s="8">
        <v>1792303</v>
      </c>
      <c r="L8" s="8">
        <v>1462960</v>
      </c>
      <c r="M8" s="8">
        <v>1865920</v>
      </c>
      <c r="N8" s="8">
        <v>5121183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10688039</v>
      </c>
      <c r="X8" s="8">
        <v>9425478</v>
      </c>
      <c r="Y8" s="8">
        <v>1262561</v>
      </c>
      <c r="Z8" s="2">
        <v>13.4</v>
      </c>
      <c r="AA8" s="6">
        <v>18850960</v>
      </c>
    </row>
    <row r="9" spans="1:27" ht="12.75">
      <c r="A9" s="29" t="s">
        <v>36</v>
      </c>
      <c r="B9" s="28"/>
      <c r="C9" s="6">
        <v>12079820</v>
      </c>
      <c r="D9" s="6">
        <v>0</v>
      </c>
      <c r="E9" s="7">
        <v>12753413</v>
      </c>
      <c r="F9" s="8">
        <v>12753413</v>
      </c>
      <c r="G9" s="8">
        <v>1056185</v>
      </c>
      <c r="H9" s="8">
        <v>1057765</v>
      </c>
      <c r="I9" s="8">
        <v>1056440</v>
      </c>
      <c r="J9" s="8">
        <v>3170390</v>
      </c>
      <c r="K9" s="8">
        <v>1106027</v>
      </c>
      <c r="L9" s="8">
        <v>1075467</v>
      </c>
      <c r="M9" s="8">
        <v>1097508</v>
      </c>
      <c r="N9" s="8">
        <v>3279002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6449392</v>
      </c>
      <c r="X9" s="8">
        <v>6376704</v>
      </c>
      <c r="Y9" s="8">
        <v>72688</v>
      </c>
      <c r="Z9" s="2">
        <v>1.14</v>
      </c>
      <c r="AA9" s="6">
        <v>12753413</v>
      </c>
    </row>
    <row r="10" spans="1:27" ht="12.75">
      <c r="A10" s="29" t="s">
        <v>37</v>
      </c>
      <c r="B10" s="28"/>
      <c r="C10" s="6">
        <v>11792536</v>
      </c>
      <c r="D10" s="6">
        <v>0</v>
      </c>
      <c r="E10" s="7">
        <v>12494306</v>
      </c>
      <c r="F10" s="30">
        <v>12494306</v>
      </c>
      <c r="G10" s="30">
        <v>1029008</v>
      </c>
      <c r="H10" s="30">
        <v>1031653</v>
      </c>
      <c r="I10" s="30">
        <v>1018541</v>
      </c>
      <c r="J10" s="30">
        <v>3079202</v>
      </c>
      <c r="K10" s="30">
        <v>1018097</v>
      </c>
      <c r="L10" s="30">
        <v>1016237</v>
      </c>
      <c r="M10" s="30">
        <v>1016648</v>
      </c>
      <c r="N10" s="30">
        <v>3050982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6130184</v>
      </c>
      <c r="X10" s="30">
        <v>6247152</v>
      </c>
      <c r="Y10" s="30">
        <v>-116968</v>
      </c>
      <c r="Z10" s="31">
        <v>-1.87</v>
      </c>
      <c r="AA10" s="32">
        <v>12494306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123339</v>
      </c>
      <c r="D12" s="6">
        <v>0</v>
      </c>
      <c r="E12" s="7">
        <v>1151497</v>
      </c>
      <c r="F12" s="8">
        <v>1151497</v>
      </c>
      <c r="G12" s="8">
        <v>18788</v>
      </c>
      <c r="H12" s="8">
        <v>21219</v>
      </c>
      <c r="I12" s="8">
        <v>21452</v>
      </c>
      <c r="J12" s="8">
        <v>61459</v>
      </c>
      <c r="K12" s="8">
        <v>25499</v>
      </c>
      <c r="L12" s="8">
        <v>22801</v>
      </c>
      <c r="M12" s="8">
        <v>16263</v>
      </c>
      <c r="N12" s="8">
        <v>64563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126022</v>
      </c>
      <c r="X12" s="8">
        <v>575748</v>
      </c>
      <c r="Y12" s="8">
        <v>-449726</v>
      </c>
      <c r="Z12" s="2">
        <v>-78.11</v>
      </c>
      <c r="AA12" s="6">
        <v>1151497</v>
      </c>
    </row>
    <row r="13" spans="1:27" ht="12.75">
      <c r="A13" s="27" t="s">
        <v>40</v>
      </c>
      <c r="B13" s="33"/>
      <c r="C13" s="6">
        <v>655253</v>
      </c>
      <c r="D13" s="6">
        <v>0</v>
      </c>
      <c r="E13" s="7">
        <v>830337</v>
      </c>
      <c r="F13" s="8">
        <v>830337</v>
      </c>
      <c r="G13" s="8">
        <v>50688</v>
      </c>
      <c r="H13" s="8">
        <v>215300</v>
      </c>
      <c r="I13" s="8">
        <v>290301</v>
      </c>
      <c r="J13" s="8">
        <v>556289</v>
      </c>
      <c r="K13" s="8">
        <v>270732</v>
      </c>
      <c r="L13" s="8">
        <v>315507</v>
      </c>
      <c r="M13" s="8">
        <v>305521</v>
      </c>
      <c r="N13" s="8">
        <v>891760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1448049</v>
      </c>
      <c r="X13" s="8">
        <v>415170</v>
      </c>
      <c r="Y13" s="8">
        <v>1032879</v>
      </c>
      <c r="Z13" s="2">
        <v>248.78</v>
      </c>
      <c r="AA13" s="6">
        <v>830337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3569064</v>
      </c>
      <c r="F14" s="8">
        <v>3569064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1784532</v>
      </c>
      <c r="Y14" s="8">
        <v>-1784532</v>
      </c>
      <c r="Z14" s="2">
        <v>-100</v>
      </c>
      <c r="AA14" s="6">
        <v>3569064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15926553</v>
      </c>
      <c r="D16" s="6">
        <v>0</v>
      </c>
      <c r="E16" s="7">
        <v>18111725</v>
      </c>
      <c r="F16" s="8">
        <v>18111725</v>
      </c>
      <c r="G16" s="8">
        <v>0</v>
      </c>
      <c r="H16" s="8">
        <v>5507</v>
      </c>
      <c r="I16" s="8">
        <v>0</v>
      </c>
      <c r="J16" s="8">
        <v>5507</v>
      </c>
      <c r="K16" s="8">
        <v>501125</v>
      </c>
      <c r="L16" s="8">
        <v>1831518</v>
      </c>
      <c r="M16" s="8">
        <v>0</v>
      </c>
      <c r="N16" s="8">
        <v>2332643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2338150</v>
      </c>
      <c r="X16" s="8">
        <v>8705865</v>
      </c>
      <c r="Y16" s="8">
        <v>-6367715</v>
      </c>
      <c r="Z16" s="2">
        <v>-73.14</v>
      </c>
      <c r="AA16" s="6">
        <v>18111725</v>
      </c>
    </row>
    <row r="17" spans="1:27" ht="12.75">
      <c r="A17" s="27" t="s">
        <v>44</v>
      </c>
      <c r="B17" s="33"/>
      <c r="C17" s="6">
        <v>1749</v>
      </c>
      <c r="D17" s="6">
        <v>0</v>
      </c>
      <c r="E17" s="7">
        <v>7884</v>
      </c>
      <c r="F17" s="8">
        <v>7884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3942</v>
      </c>
      <c r="Y17" s="8">
        <v>-3942</v>
      </c>
      <c r="Z17" s="2">
        <v>-100</v>
      </c>
      <c r="AA17" s="6">
        <v>7884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56729753</v>
      </c>
      <c r="D19" s="6">
        <v>0</v>
      </c>
      <c r="E19" s="7">
        <v>62317300</v>
      </c>
      <c r="F19" s="8">
        <v>62317300</v>
      </c>
      <c r="G19" s="8">
        <v>24372999</v>
      </c>
      <c r="H19" s="8">
        <v>1970000</v>
      </c>
      <c r="I19" s="8">
        <v>0</v>
      </c>
      <c r="J19" s="8">
        <v>26342999</v>
      </c>
      <c r="K19" s="8">
        <v>0</v>
      </c>
      <c r="L19" s="8">
        <v>23566666</v>
      </c>
      <c r="M19" s="8">
        <v>19497999</v>
      </c>
      <c r="N19" s="8">
        <v>43064665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69407664</v>
      </c>
      <c r="X19" s="8">
        <v>49853840</v>
      </c>
      <c r="Y19" s="8">
        <v>19553824</v>
      </c>
      <c r="Z19" s="2">
        <v>39.22</v>
      </c>
      <c r="AA19" s="6">
        <v>62317300</v>
      </c>
    </row>
    <row r="20" spans="1:27" ht="12.75">
      <c r="A20" s="27" t="s">
        <v>47</v>
      </c>
      <c r="B20" s="33"/>
      <c r="C20" s="6">
        <v>1739739</v>
      </c>
      <c r="D20" s="6">
        <v>0</v>
      </c>
      <c r="E20" s="7">
        <v>2193494</v>
      </c>
      <c r="F20" s="30">
        <v>2193494</v>
      </c>
      <c r="G20" s="30">
        <v>3329583</v>
      </c>
      <c r="H20" s="30">
        <v>69878</v>
      </c>
      <c r="I20" s="30">
        <v>54338</v>
      </c>
      <c r="J20" s="30">
        <v>3453799</v>
      </c>
      <c r="K20" s="30">
        <v>903327</v>
      </c>
      <c r="L20" s="30">
        <v>101632</v>
      </c>
      <c r="M20" s="30">
        <v>47100</v>
      </c>
      <c r="N20" s="30">
        <v>1052059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4505858</v>
      </c>
      <c r="X20" s="30">
        <v>1096752</v>
      </c>
      <c r="Y20" s="30">
        <v>3409106</v>
      </c>
      <c r="Z20" s="31">
        <v>310.84</v>
      </c>
      <c r="AA20" s="32">
        <v>2193494</v>
      </c>
    </row>
    <row r="21" spans="1:27" ht="12.75">
      <c r="A21" s="27" t="s">
        <v>48</v>
      </c>
      <c r="B21" s="33"/>
      <c r="C21" s="6">
        <v>6187514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203943256</v>
      </c>
      <c r="D22" s="37">
        <f>SUM(D5:D21)</f>
        <v>0</v>
      </c>
      <c r="E22" s="38">
        <f t="shared" si="0"/>
        <v>257442561</v>
      </c>
      <c r="F22" s="39">
        <f t="shared" si="0"/>
        <v>257442561</v>
      </c>
      <c r="G22" s="39">
        <f t="shared" si="0"/>
        <v>52385174</v>
      </c>
      <c r="H22" s="39">
        <f t="shared" si="0"/>
        <v>13955675</v>
      </c>
      <c r="I22" s="39">
        <f t="shared" si="0"/>
        <v>8620943</v>
      </c>
      <c r="J22" s="39">
        <f t="shared" si="0"/>
        <v>74961792</v>
      </c>
      <c r="K22" s="39">
        <f t="shared" si="0"/>
        <v>14897750</v>
      </c>
      <c r="L22" s="39">
        <f t="shared" si="0"/>
        <v>32146486</v>
      </c>
      <c r="M22" s="39">
        <f t="shared" si="0"/>
        <v>30740134</v>
      </c>
      <c r="N22" s="39">
        <f t="shared" si="0"/>
        <v>77784370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152746162</v>
      </c>
      <c r="X22" s="39">
        <f t="shared" si="0"/>
        <v>147066473</v>
      </c>
      <c r="Y22" s="39">
        <f t="shared" si="0"/>
        <v>5679689</v>
      </c>
      <c r="Z22" s="40">
        <f>+IF(X22&lt;&gt;0,+(Y22/X22)*100,0)</f>
        <v>3.8619876333064713</v>
      </c>
      <c r="AA22" s="37">
        <f>SUM(AA5:AA21)</f>
        <v>257442561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88518941</v>
      </c>
      <c r="D25" s="6">
        <v>0</v>
      </c>
      <c r="E25" s="7">
        <v>97840878</v>
      </c>
      <c r="F25" s="8">
        <v>97840878</v>
      </c>
      <c r="G25" s="8">
        <v>8051386</v>
      </c>
      <c r="H25" s="8">
        <v>7587398</v>
      </c>
      <c r="I25" s="8">
        <v>4651313</v>
      </c>
      <c r="J25" s="8">
        <v>20290097</v>
      </c>
      <c r="K25" s="8">
        <v>10690081</v>
      </c>
      <c r="L25" s="8">
        <v>7309634</v>
      </c>
      <c r="M25" s="8">
        <v>11215933</v>
      </c>
      <c r="N25" s="8">
        <v>29215648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49505745</v>
      </c>
      <c r="X25" s="8">
        <v>48920436</v>
      </c>
      <c r="Y25" s="8">
        <v>585309</v>
      </c>
      <c r="Z25" s="2">
        <v>1.2</v>
      </c>
      <c r="AA25" s="6">
        <v>97840878</v>
      </c>
    </row>
    <row r="26" spans="1:27" ht="12.75">
      <c r="A26" s="29" t="s">
        <v>52</v>
      </c>
      <c r="B26" s="28"/>
      <c r="C26" s="6">
        <v>6127957</v>
      </c>
      <c r="D26" s="6">
        <v>0</v>
      </c>
      <c r="E26" s="7">
        <v>6436510</v>
      </c>
      <c r="F26" s="8">
        <v>6436510</v>
      </c>
      <c r="G26" s="8">
        <v>527449</v>
      </c>
      <c r="H26" s="8">
        <v>491545</v>
      </c>
      <c r="I26" s="8">
        <v>346346</v>
      </c>
      <c r="J26" s="8">
        <v>1365340</v>
      </c>
      <c r="K26" s="8">
        <v>707011</v>
      </c>
      <c r="L26" s="8">
        <v>528141</v>
      </c>
      <c r="M26" s="8">
        <v>518302</v>
      </c>
      <c r="N26" s="8">
        <v>1753454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3118794</v>
      </c>
      <c r="X26" s="8">
        <v>3033228</v>
      </c>
      <c r="Y26" s="8">
        <v>85566</v>
      </c>
      <c r="Z26" s="2">
        <v>2.82</v>
      </c>
      <c r="AA26" s="6">
        <v>6436510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24020969</v>
      </c>
      <c r="F27" s="8">
        <v>24020969</v>
      </c>
      <c r="G27" s="8">
        <v>0</v>
      </c>
      <c r="H27" s="8">
        <v>0</v>
      </c>
      <c r="I27" s="8">
        <v>0</v>
      </c>
      <c r="J27" s="8">
        <v>0</v>
      </c>
      <c r="K27" s="8">
        <v>25030331</v>
      </c>
      <c r="L27" s="8">
        <v>0</v>
      </c>
      <c r="M27" s="8">
        <v>-44870</v>
      </c>
      <c r="N27" s="8">
        <v>24985461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24985461</v>
      </c>
      <c r="X27" s="8">
        <v>12010482</v>
      </c>
      <c r="Y27" s="8">
        <v>12974979</v>
      </c>
      <c r="Z27" s="2">
        <v>108.03</v>
      </c>
      <c r="AA27" s="6">
        <v>24020969</v>
      </c>
    </row>
    <row r="28" spans="1:27" ht="12.75">
      <c r="A28" s="29" t="s">
        <v>54</v>
      </c>
      <c r="B28" s="28"/>
      <c r="C28" s="6">
        <v>46913061</v>
      </c>
      <c r="D28" s="6">
        <v>0</v>
      </c>
      <c r="E28" s="7">
        <v>48788579</v>
      </c>
      <c r="F28" s="8">
        <v>48788579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22546240</v>
      </c>
      <c r="Y28" s="8">
        <v>-22546240</v>
      </c>
      <c r="Z28" s="2">
        <v>-100</v>
      </c>
      <c r="AA28" s="6">
        <v>48788579</v>
      </c>
    </row>
    <row r="29" spans="1:27" ht="12.75">
      <c r="A29" s="29" t="s">
        <v>55</v>
      </c>
      <c r="B29" s="28"/>
      <c r="C29" s="6">
        <v>5427035</v>
      </c>
      <c r="D29" s="6">
        <v>0</v>
      </c>
      <c r="E29" s="7">
        <v>3936804</v>
      </c>
      <c r="F29" s="8">
        <v>3936804</v>
      </c>
      <c r="G29" s="8">
        <v>373600</v>
      </c>
      <c r="H29" s="8">
        <v>1181</v>
      </c>
      <c r="I29" s="8">
        <v>369285</v>
      </c>
      <c r="J29" s="8">
        <v>744066</v>
      </c>
      <c r="K29" s="8">
        <v>426033</v>
      </c>
      <c r="L29" s="8">
        <v>1013982</v>
      </c>
      <c r="M29" s="8">
        <v>359946</v>
      </c>
      <c r="N29" s="8">
        <v>1799961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2544027</v>
      </c>
      <c r="X29" s="8">
        <v>1968402</v>
      </c>
      <c r="Y29" s="8">
        <v>575625</v>
      </c>
      <c r="Z29" s="2">
        <v>29.24</v>
      </c>
      <c r="AA29" s="6">
        <v>3936804</v>
      </c>
    </row>
    <row r="30" spans="1:27" ht="12.75">
      <c r="A30" s="29" t="s">
        <v>56</v>
      </c>
      <c r="B30" s="28"/>
      <c r="C30" s="6">
        <v>52687780</v>
      </c>
      <c r="D30" s="6">
        <v>0</v>
      </c>
      <c r="E30" s="7">
        <v>52343423</v>
      </c>
      <c r="F30" s="8">
        <v>52343423</v>
      </c>
      <c r="G30" s="8">
        <v>6195173</v>
      </c>
      <c r="H30" s="8">
        <v>5049</v>
      </c>
      <c r="I30" s="8">
        <v>5930973</v>
      </c>
      <c r="J30" s="8">
        <v>12131195</v>
      </c>
      <c r="K30" s="8">
        <v>4531240</v>
      </c>
      <c r="L30" s="8">
        <v>7000629</v>
      </c>
      <c r="M30" s="8">
        <v>3194733</v>
      </c>
      <c r="N30" s="8">
        <v>14726602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26857797</v>
      </c>
      <c r="X30" s="8">
        <v>26171712</v>
      </c>
      <c r="Y30" s="8">
        <v>686085</v>
      </c>
      <c r="Z30" s="2">
        <v>2.62</v>
      </c>
      <c r="AA30" s="6">
        <v>52343423</v>
      </c>
    </row>
    <row r="31" spans="1:27" ht="12.75">
      <c r="A31" s="29" t="s">
        <v>57</v>
      </c>
      <c r="B31" s="28"/>
      <c r="C31" s="6">
        <v>5360589</v>
      </c>
      <c r="D31" s="6">
        <v>0</v>
      </c>
      <c r="E31" s="7">
        <v>8084917</v>
      </c>
      <c r="F31" s="8">
        <v>8084917</v>
      </c>
      <c r="G31" s="8">
        <v>265911</v>
      </c>
      <c r="H31" s="8">
        <v>451866</v>
      </c>
      <c r="I31" s="8">
        <v>907592</v>
      </c>
      <c r="J31" s="8">
        <v>1625369</v>
      </c>
      <c r="K31" s="8">
        <v>808533</v>
      </c>
      <c r="L31" s="8">
        <v>365812</v>
      </c>
      <c r="M31" s="8">
        <v>323177</v>
      </c>
      <c r="N31" s="8">
        <v>1497522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3122891</v>
      </c>
      <c r="X31" s="8">
        <v>4029958</v>
      </c>
      <c r="Y31" s="8">
        <v>-907067</v>
      </c>
      <c r="Z31" s="2">
        <v>-22.51</v>
      </c>
      <c r="AA31" s="6">
        <v>8084917</v>
      </c>
    </row>
    <row r="32" spans="1:27" ht="12.75">
      <c r="A32" s="29" t="s">
        <v>58</v>
      </c>
      <c r="B32" s="28"/>
      <c r="C32" s="6">
        <v>5071800</v>
      </c>
      <c r="D32" s="6">
        <v>0</v>
      </c>
      <c r="E32" s="7">
        <v>6321432</v>
      </c>
      <c r="F32" s="8">
        <v>6321432</v>
      </c>
      <c r="G32" s="8">
        <v>441000</v>
      </c>
      <c r="H32" s="8">
        <v>441000</v>
      </c>
      <c r="I32" s="8">
        <v>0</v>
      </c>
      <c r="J32" s="8">
        <v>882000</v>
      </c>
      <c r="K32" s="8">
        <v>441000</v>
      </c>
      <c r="L32" s="8">
        <v>762353</v>
      </c>
      <c r="M32" s="8">
        <v>493029</v>
      </c>
      <c r="N32" s="8">
        <v>1696382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2578382</v>
      </c>
      <c r="X32" s="8">
        <v>3160716</v>
      </c>
      <c r="Y32" s="8">
        <v>-582334</v>
      </c>
      <c r="Z32" s="2">
        <v>-18.42</v>
      </c>
      <c r="AA32" s="6">
        <v>6321432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-12169498</v>
      </c>
      <c r="D34" s="6">
        <v>0</v>
      </c>
      <c r="E34" s="7">
        <v>39053385</v>
      </c>
      <c r="F34" s="8">
        <v>39053385</v>
      </c>
      <c r="G34" s="8">
        <v>8172281</v>
      </c>
      <c r="H34" s="8">
        <v>1245975</v>
      </c>
      <c r="I34" s="8">
        <v>2692817</v>
      </c>
      <c r="J34" s="8">
        <v>12111073</v>
      </c>
      <c r="K34" s="8">
        <v>2690679</v>
      </c>
      <c r="L34" s="8">
        <v>3404379</v>
      </c>
      <c r="M34" s="8">
        <v>3320540</v>
      </c>
      <c r="N34" s="8">
        <v>9415598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21526671</v>
      </c>
      <c r="X34" s="8">
        <v>16624609</v>
      </c>
      <c r="Y34" s="8">
        <v>4902062</v>
      </c>
      <c r="Z34" s="2">
        <v>29.49</v>
      </c>
      <c r="AA34" s="6">
        <v>39053385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197937665</v>
      </c>
      <c r="D36" s="37">
        <f>SUM(D25:D35)</f>
        <v>0</v>
      </c>
      <c r="E36" s="38">
        <f t="shared" si="1"/>
        <v>286826897</v>
      </c>
      <c r="F36" s="39">
        <f t="shared" si="1"/>
        <v>286826897</v>
      </c>
      <c r="G36" s="39">
        <f t="shared" si="1"/>
        <v>24026800</v>
      </c>
      <c r="H36" s="39">
        <f t="shared" si="1"/>
        <v>10224014</v>
      </c>
      <c r="I36" s="39">
        <f t="shared" si="1"/>
        <v>14898326</v>
      </c>
      <c r="J36" s="39">
        <f t="shared" si="1"/>
        <v>49149140</v>
      </c>
      <c r="K36" s="39">
        <f t="shared" si="1"/>
        <v>45324908</v>
      </c>
      <c r="L36" s="39">
        <f t="shared" si="1"/>
        <v>20384930</v>
      </c>
      <c r="M36" s="39">
        <f t="shared" si="1"/>
        <v>19380790</v>
      </c>
      <c r="N36" s="39">
        <f t="shared" si="1"/>
        <v>85090628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134239768</v>
      </c>
      <c r="X36" s="39">
        <f t="shared" si="1"/>
        <v>138465783</v>
      </c>
      <c r="Y36" s="39">
        <f t="shared" si="1"/>
        <v>-4226015</v>
      </c>
      <c r="Z36" s="40">
        <f>+IF(X36&lt;&gt;0,+(Y36/X36)*100,0)</f>
        <v>-3.0520283845143172</v>
      </c>
      <c r="AA36" s="37">
        <f>SUM(AA25:AA35)</f>
        <v>286826897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6005591</v>
      </c>
      <c r="D38" s="50">
        <f>+D22-D36</f>
        <v>0</v>
      </c>
      <c r="E38" s="51">
        <f t="shared" si="2"/>
        <v>-29384336</v>
      </c>
      <c r="F38" s="52">
        <f t="shared" si="2"/>
        <v>-29384336</v>
      </c>
      <c r="G38" s="52">
        <f t="shared" si="2"/>
        <v>28358374</v>
      </c>
      <c r="H38" s="52">
        <f t="shared" si="2"/>
        <v>3731661</v>
      </c>
      <c r="I38" s="52">
        <f t="shared" si="2"/>
        <v>-6277383</v>
      </c>
      <c r="J38" s="52">
        <f t="shared" si="2"/>
        <v>25812652</v>
      </c>
      <c r="K38" s="52">
        <f t="shared" si="2"/>
        <v>-30427158</v>
      </c>
      <c r="L38" s="52">
        <f t="shared" si="2"/>
        <v>11761556</v>
      </c>
      <c r="M38" s="52">
        <f t="shared" si="2"/>
        <v>11359344</v>
      </c>
      <c r="N38" s="52">
        <f t="shared" si="2"/>
        <v>-7306258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18506394</v>
      </c>
      <c r="X38" s="52">
        <f>IF(F22=F36,0,X22-X36)</f>
        <v>8600690</v>
      </c>
      <c r="Y38" s="52">
        <f t="shared" si="2"/>
        <v>9905704</v>
      </c>
      <c r="Z38" s="53">
        <f>+IF(X38&lt;&gt;0,+(Y38/X38)*100,0)</f>
        <v>115.17336399753972</v>
      </c>
      <c r="AA38" s="50">
        <f>+AA22-AA36</f>
        <v>-29384336</v>
      </c>
    </row>
    <row r="39" spans="1:27" ht="12.75">
      <c r="A39" s="27" t="s">
        <v>64</v>
      </c>
      <c r="B39" s="33"/>
      <c r="C39" s="6">
        <v>55484000</v>
      </c>
      <c r="D39" s="6">
        <v>0</v>
      </c>
      <c r="E39" s="7">
        <v>0</v>
      </c>
      <c r="F39" s="8">
        <v>0</v>
      </c>
      <c r="G39" s="8">
        <v>14399000</v>
      </c>
      <c r="H39" s="8">
        <v>0</v>
      </c>
      <c r="I39" s="8">
        <v>0</v>
      </c>
      <c r="J39" s="8">
        <v>14399000</v>
      </c>
      <c r="K39" s="8">
        <v>11000000</v>
      </c>
      <c r="L39" s="8">
        <v>0</v>
      </c>
      <c r="M39" s="8">
        <v>16381000</v>
      </c>
      <c r="N39" s="8">
        <v>27381000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41780000</v>
      </c>
      <c r="X39" s="8"/>
      <c r="Y39" s="8">
        <v>41780000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61489591</v>
      </c>
      <c r="D42" s="59">
        <f>SUM(D38:D41)</f>
        <v>0</v>
      </c>
      <c r="E42" s="60">
        <f t="shared" si="3"/>
        <v>-29384336</v>
      </c>
      <c r="F42" s="61">
        <f t="shared" si="3"/>
        <v>-29384336</v>
      </c>
      <c r="G42" s="61">
        <f t="shared" si="3"/>
        <v>42757374</v>
      </c>
      <c r="H42" s="61">
        <f t="shared" si="3"/>
        <v>3731661</v>
      </c>
      <c r="I42" s="61">
        <f t="shared" si="3"/>
        <v>-6277383</v>
      </c>
      <c r="J42" s="61">
        <f t="shared" si="3"/>
        <v>40211652</v>
      </c>
      <c r="K42" s="61">
        <f t="shared" si="3"/>
        <v>-19427158</v>
      </c>
      <c r="L42" s="61">
        <f t="shared" si="3"/>
        <v>11761556</v>
      </c>
      <c r="M42" s="61">
        <f t="shared" si="3"/>
        <v>27740344</v>
      </c>
      <c r="N42" s="61">
        <f t="shared" si="3"/>
        <v>20074742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60286394</v>
      </c>
      <c r="X42" s="61">
        <f t="shared" si="3"/>
        <v>8600690</v>
      </c>
      <c r="Y42" s="61">
        <f t="shared" si="3"/>
        <v>51685704</v>
      </c>
      <c r="Z42" s="62">
        <f>+IF(X42&lt;&gt;0,+(Y42/X42)*100,0)</f>
        <v>600.948342516705</v>
      </c>
      <c r="AA42" s="59">
        <f>SUM(AA38:AA41)</f>
        <v>-29384336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61489591</v>
      </c>
      <c r="D44" s="67">
        <f>+D42-D43</f>
        <v>0</v>
      </c>
      <c r="E44" s="68">
        <f t="shared" si="4"/>
        <v>-29384336</v>
      </c>
      <c r="F44" s="69">
        <f t="shared" si="4"/>
        <v>-29384336</v>
      </c>
      <c r="G44" s="69">
        <f t="shared" si="4"/>
        <v>42757374</v>
      </c>
      <c r="H44" s="69">
        <f t="shared" si="4"/>
        <v>3731661</v>
      </c>
      <c r="I44" s="69">
        <f t="shared" si="4"/>
        <v>-6277383</v>
      </c>
      <c r="J44" s="69">
        <f t="shared" si="4"/>
        <v>40211652</v>
      </c>
      <c r="K44" s="69">
        <f t="shared" si="4"/>
        <v>-19427158</v>
      </c>
      <c r="L44" s="69">
        <f t="shared" si="4"/>
        <v>11761556</v>
      </c>
      <c r="M44" s="69">
        <f t="shared" si="4"/>
        <v>27740344</v>
      </c>
      <c r="N44" s="69">
        <f t="shared" si="4"/>
        <v>20074742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60286394</v>
      </c>
      <c r="X44" s="69">
        <f t="shared" si="4"/>
        <v>8600690</v>
      </c>
      <c r="Y44" s="69">
        <f t="shared" si="4"/>
        <v>51685704</v>
      </c>
      <c r="Z44" s="70">
        <f>+IF(X44&lt;&gt;0,+(Y44/X44)*100,0)</f>
        <v>600.948342516705</v>
      </c>
      <c r="AA44" s="67">
        <f>+AA42-AA43</f>
        <v>-29384336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61489591</v>
      </c>
      <c r="D46" s="59">
        <f>SUM(D44:D45)</f>
        <v>0</v>
      </c>
      <c r="E46" s="60">
        <f t="shared" si="5"/>
        <v>-29384336</v>
      </c>
      <c r="F46" s="61">
        <f t="shared" si="5"/>
        <v>-29384336</v>
      </c>
      <c r="G46" s="61">
        <f t="shared" si="5"/>
        <v>42757374</v>
      </c>
      <c r="H46" s="61">
        <f t="shared" si="5"/>
        <v>3731661</v>
      </c>
      <c r="I46" s="61">
        <f t="shared" si="5"/>
        <v>-6277383</v>
      </c>
      <c r="J46" s="61">
        <f t="shared" si="5"/>
        <v>40211652</v>
      </c>
      <c r="K46" s="61">
        <f t="shared" si="5"/>
        <v>-19427158</v>
      </c>
      <c r="L46" s="61">
        <f t="shared" si="5"/>
        <v>11761556</v>
      </c>
      <c r="M46" s="61">
        <f t="shared" si="5"/>
        <v>27740344</v>
      </c>
      <c r="N46" s="61">
        <f t="shared" si="5"/>
        <v>20074742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60286394</v>
      </c>
      <c r="X46" s="61">
        <f t="shared" si="5"/>
        <v>8600690</v>
      </c>
      <c r="Y46" s="61">
        <f t="shared" si="5"/>
        <v>51685704</v>
      </c>
      <c r="Z46" s="62">
        <f>+IF(X46&lt;&gt;0,+(Y46/X46)*100,0)</f>
        <v>600.948342516705</v>
      </c>
      <c r="AA46" s="59">
        <f>SUM(AA44:AA45)</f>
        <v>-29384336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61489591</v>
      </c>
      <c r="D48" s="75">
        <f>SUM(D46:D47)</f>
        <v>0</v>
      </c>
      <c r="E48" s="76">
        <f t="shared" si="6"/>
        <v>-29384336</v>
      </c>
      <c r="F48" s="77">
        <f t="shared" si="6"/>
        <v>-29384336</v>
      </c>
      <c r="G48" s="77">
        <f t="shared" si="6"/>
        <v>42757374</v>
      </c>
      <c r="H48" s="78">
        <f t="shared" si="6"/>
        <v>3731661</v>
      </c>
      <c r="I48" s="78">
        <f t="shared" si="6"/>
        <v>-6277383</v>
      </c>
      <c r="J48" s="78">
        <f t="shared" si="6"/>
        <v>40211652</v>
      </c>
      <c r="K48" s="78">
        <f t="shared" si="6"/>
        <v>-19427158</v>
      </c>
      <c r="L48" s="78">
        <f t="shared" si="6"/>
        <v>11761556</v>
      </c>
      <c r="M48" s="77">
        <f t="shared" si="6"/>
        <v>27740344</v>
      </c>
      <c r="N48" s="77">
        <f t="shared" si="6"/>
        <v>20074742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60286394</v>
      </c>
      <c r="X48" s="78">
        <f t="shared" si="6"/>
        <v>8600690</v>
      </c>
      <c r="Y48" s="78">
        <f t="shared" si="6"/>
        <v>51685704</v>
      </c>
      <c r="Z48" s="79">
        <f>+IF(X48&lt;&gt;0,+(Y48/X48)*100,0)</f>
        <v>600.948342516705</v>
      </c>
      <c r="AA48" s="80">
        <f>SUM(AA46:AA47)</f>
        <v>-29384336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42764437</v>
      </c>
      <c r="D5" s="6">
        <v>0</v>
      </c>
      <c r="E5" s="7">
        <v>44492345</v>
      </c>
      <c r="F5" s="8">
        <v>44492345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3124096</v>
      </c>
      <c r="M5" s="8">
        <v>3649537</v>
      </c>
      <c r="N5" s="8">
        <v>6773633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6773633</v>
      </c>
      <c r="X5" s="8">
        <v>22246170</v>
      </c>
      <c r="Y5" s="8">
        <v>-15472537</v>
      </c>
      <c r="Z5" s="2">
        <v>-69.55</v>
      </c>
      <c r="AA5" s="6">
        <v>44492345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96796165</v>
      </c>
      <c r="D8" s="6">
        <v>0</v>
      </c>
      <c r="E8" s="7">
        <v>118011019</v>
      </c>
      <c r="F8" s="8">
        <v>118011019</v>
      </c>
      <c r="G8" s="8">
        <v>2251898</v>
      </c>
      <c r="H8" s="8">
        <v>4266592</v>
      </c>
      <c r="I8" s="8">
        <v>4250519</v>
      </c>
      <c r="J8" s="8">
        <v>10769009</v>
      </c>
      <c r="K8" s="8">
        <v>10350144</v>
      </c>
      <c r="L8" s="8">
        <v>38946742</v>
      </c>
      <c r="M8" s="8">
        <v>11808279</v>
      </c>
      <c r="N8" s="8">
        <v>61105165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71874174</v>
      </c>
      <c r="X8" s="8">
        <v>59005512</v>
      </c>
      <c r="Y8" s="8">
        <v>12868662</v>
      </c>
      <c r="Z8" s="2">
        <v>21.81</v>
      </c>
      <c r="AA8" s="6">
        <v>118011019</v>
      </c>
    </row>
    <row r="9" spans="1:27" ht="12.75">
      <c r="A9" s="29" t="s">
        <v>36</v>
      </c>
      <c r="B9" s="28"/>
      <c r="C9" s="6">
        <v>2635321</v>
      </c>
      <c r="D9" s="6">
        <v>0</v>
      </c>
      <c r="E9" s="7">
        <v>2812706</v>
      </c>
      <c r="F9" s="8">
        <v>2812706</v>
      </c>
      <c r="G9" s="8">
        <v>3938608</v>
      </c>
      <c r="H9" s="8">
        <v>1323547</v>
      </c>
      <c r="I9" s="8">
        <v>880182</v>
      </c>
      <c r="J9" s="8">
        <v>6142337</v>
      </c>
      <c r="K9" s="8">
        <v>94721</v>
      </c>
      <c r="L9" s="8">
        <v>-5731736</v>
      </c>
      <c r="M9" s="8">
        <v>96076</v>
      </c>
      <c r="N9" s="8">
        <v>-5540939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601398</v>
      </c>
      <c r="X9" s="8">
        <v>1406352</v>
      </c>
      <c r="Y9" s="8">
        <v>-804954</v>
      </c>
      <c r="Z9" s="2">
        <v>-57.24</v>
      </c>
      <c r="AA9" s="6">
        <v>2812706</v>
      </c>
    </row>
    <row r="10" spans="1:27" ht="12.75">
      <c r="A10" s="29" t="s">
        <v>37</v>
      </c>
      <c r="B10" s="28"/>
      <c r="C10" s="6">
        <v>32556922</v>
      </c>
      <c r="D10" s="6">
        <v>0</v>
      </c>
      <c r="E10" s="7">
        <v>34280454</v>
      </c>
      <c r="F10" s="30">
        <v>34280454</v>
      </c>
      <c r="G10" s="30">
        <v>2161418</v>
      </c>
      <c r="H10" s="30">
        <v>2161313</v>
      </c>
      <c r="I10" s="30">
        <v>2161278</v>
      </c>
      <c r="J10" s="30">
        <v>6484009</v>
      </c>
      <c r="K10" s="30">
        <v>2161383</v>
      </c>
      <c r="L10" s="30">
        <v>2165187</v>
      </c>
      <c r="M10" s="30">
        <v>2165187</v>
      </c>
      <c r="N10" s="30">
        <v>6491757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12975766</v>
      </c>
      <c r="X10" s="30">
        <v>17140230</v>
      </c>
      <c r="Y10" s="30">
        <v>-4164464</v>
      </c>
      <c r="Z10" s="31">
        <v>-24.3</v>
      </c>
      <c r="AA10" s="32">
        <v>34280454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1024062</v>
      </c>
      <c r="D12" s="6">
        <v>0</v>
      </c>
      <c r="E12" s="7">
        <v>497942</v>
      </c>
      <c r="F12" s="8">
        <v>497942</v>
      </c>
      <c r="G12" s="8">
        <v>12433</v>
      </c>
      <c r="H12" s="8">
        <v>0</v>
      </c>
      <c r="I12" s="8">
        <v>9367</v>
      </c>
      <c r="J12" s="8">
        <v>21800</v>
      </c>
      <c r="K12" s="8">
        <v>18098</v>
      </c>
      <c r="L12" s="8">
        <v>367403</v>
      </c>
      <c r="M12" s="8">
        <v>62499</v>
      </c>
      <c r="N12" s="8">
        <v>448000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469800</v>
      </c>
      <c r="X12" s="8">
        <v>248970</v>
      </c>
      <c r="Y12" s="8">
        <v>220830</v>
      </c>
      <c r="Z12" s="2">
        <v>88.7</v>
      </c>
      <c r="AA12" s="6">
        <v>497942</v>
      </c>
    </row>
    <row r="13" spans="1:27" ht="12.75">
      <c r="A13" s="27" t="s">
        <v>40</v>
      </c>
      <c r="B13" s="33"/>
      <c r="C13" s="6">
        <v>8289016</v>
      </c>
      <c r="D13" s="6">
        <v>0</v>
      </c>
      <c r="E13" s="7">
        <v>10948395</v>
      </c>
      <c r="F13" s="8">
        <v>10948395</v>
      </c>
      <c r="G13" s="8">
        <v>0</v>
      </c>
      <c r="H13" s="8">
        <v>752511</v>
      </c>
      <c r="I13" s="8">
        <v>582945</v>
      </c>
      <c r="J13" s="8">
        <v>1335456</v>
      </c>
      <c r="K13" s="8">
        <v>635849</v>
      </c>
      <c r="L13" s="8">
        <v>1065934</v>
      </c>
      <c r="M13" s="8">
        <v>120177</v>
      </c>
      <c r="N13" s="8">
        <v>1821960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3157416</v>
      </c>
      <c r="X13" s="8">
        <v>5474196</v>
      </c>
      <c r="Y13" s="8">
        <v>-2316780</v>
      </c>
      <c r="Z13" s="2">
        <v>-42.32</v>
      </c>
      <c r="AA13" s="6">
        <v>10948395</v>
      </c>
    </row>
    <row r="14" spans="1:27" ht="12.75">
      <c r="A14" s="27" t="s">
        <v>41</v>
      </c>
      <c r="B14" s="33"/>
      <c r="C14" s="6">
        <v>47368666</v>
      </c>
      <c r="D14" s="6">
        <v>0</v>
      </c>
      <c r="E14" s="7">
        <v>31845262</v>
      </c>
      <c r="F14" s="8">
        <v>31845262</v>
      </c>
      <c r="G14" s="8">
        <v>3585079</v>
      </c>
      <c r="H14" s="8">
        <v>2347600</v>
      </c>
      <c r="I14" s="8">
        <v>2421890</v>
      </c>
      <c r="J14" s="8">
        <v>8354569</v>
      </c>
      <c r="K14" s="8">
        <v>3438203</v>
      </c>
      <c r="L14" s="8">
        <v>5804643</v>
      </c>
      <c r="M14" s="8">
        <v>3536535</v>
      </c>
      <c r="N14" s="8">
        <v>12779381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21133950</v>
      </c>
      <c r="X14" s="8">
        <v>15922632</v>
      </c>
      <c r="Y14" s="8">
        <v>5211318</v>
      </c>
      <c r="Z14" s="2">
        <v>32.73</v>
      </c>
      <c r="AA14" s="6">
        <v>31845262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4956377</v>
      </c>
      <c r="D16" s="6">
        <v>0</v>
      </c>
      <c r="E16" s="7">
        <v>79699639</v>
      </c>
      <c r="F16" s="8">
        <v>79699639</v>
      </c>
      <c r="G16" s="8">
        <v>62877</v>
      </c>
      <c r="H16" s="8">
        <v>179255</v>
      </c>
      <c r="I16" s="8">
        <v>136655</v>
      </c>
      <c r="J16" s="8">
        <v>378787</v>
      </c>
      <c r="K16" s="8">
        <v>131700</v>
      </c>
      <c r="L16" s="8">
        <v>139991</v>
      </c>
      <c r="M16" s="8">
        <v>293321</v>
      </c>
      <c r="N16" s="8">
        <v>565012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943799</v>
      </c>
      <c r="X16" s="8">
        <v>39849822</v>
      </c>
      <c r="Y16" s="8">
        <v>-38906023</v>
      </c>
      <c r="Z16" s="2">
        <v>-97.63</v>
      </c>
      <c r="AA16" s="6">
        <v>79699639</v>
      </c>
    </row>
    <row r="17" spans="1:27" ht="12.75">
      <c r="A17" s="27" t="s">
        <v>44</v>
      </c>
      <c r="B17" s="33"/>
      <c r="C17" s="6">
        <v>4098003</v>
      </c>
      <c r="D17" s="6">
        <v>0</v>
      </c>
      <c r="E17" s="7">
        <v>3150695</v>
      </c>
      <c r="F17" s="8">
        <v>3150695</v>
      </c>
      <c r="G17" s="8">
        <v>2721573</v>
      </c>
      <c r="H17" s="8">
        <v>32510</v>
      </c>
      <c r="I17" s="8">
        <v>10193</v>
      </c>
      <c r="J17" s="8">
        <v>2764276</v>
      </c>
      <c r="K17" s="8">
        <v>15426</v>
      </c>
      <c r="L17" s="8">
        <v>-2663812</v>
      </c>
      <c r="M17" s="8">
        <v>4747</v>
      </c>
      <c r="N17" s="8">
        <v>-2643639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120637</v>
      </c>
      <c r="X17" s="8">
        <v>1575348</v>
      </c>
      <c r="Y17" s="8">
        <v>-1454711</v>
      </c>
      <c r="Z17" s="2">
        <v>-92.34</v>
      </c>
      <c r="AA17" s="6">
        <v>3150695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1158326</v>
      </c>
      <c r="F18" s="8">
        <v>1158326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579162</v>
      </c>
      <c r="Y18" s="8">
        <v>-579162</v>
      </c>
      <c r="Z18" s="2">
        <v>-100</v>
      </c>
      <c r="AA18" s="6">
        <v>1158326</v>
      </c>
    </row>
    <row r="19" spans="1:27" ht="12.75">
      <c r="A19" s="27" t="s">
        <v>46</v>
      </c>
      <c r="B19" s="33"/>
      <c r="C19" s="6">
        <v>348484610</v>
      </c>
      <c r="D19" s="6">
        <v>0</v>
      </c>
      <c r="E19" s="7">
        <v>373949250</v>
      </c>
      <c r="F19" s="8">
        <v>373949250</v>
      </c>
      <c r="G19" s="8">
        <v>151730000</v>
      </c>
      <c r="H19" s="8">
        <v>0</v>
      </c>
      <c r="I19" s="8">
        <v>2267000</v>
      </c>
      <c r="J19" s="8">
        <v>153997000</v>
      </c>
      <c r="K19" s="8">
        <v>0</v>
      </c>
      <c r="L19" s="8">
        <v>-2267000</v>
      </c>
      <c r="M19" s="8">
        <v>121384000</v>
      </c>
      <c r="N19" s="8">
        <v>119117000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273114000</v>
      </c>
      <c r="X19" s="8">
        <v>186974628</v>
      </c>
      <c r="Y19" s="8">
        <v>86139372</v>
      </c>
      <c r="Z19" s="2">
        <v>46.07</v>
      </c>
      <c r="AA19" s="6">
        <v>373949250</v>
      </c>
    </row>
    <row r="20" spans="1:27" ht="12.75">
      <c r="A20" s="27" t="s">
        <v>47</v>
      </c>
      <c r="B20" s="33"/>
      <c r="C20" s="6">
        <v>50028909</v>
      </c>
      <c r="D20" s="6">
        <v>0</v>
      </c>
      <c r="E20" s="7">
        <v>1379864</v>
      </c>
      <c r="F20" s="30">
        <v>1379864</v>
      </c>
      <c r="G20" s="30">
        <v>9999344</v>
      </c>
      <c r="H20" s="30">
        <v>135386</v>
      </c>
      <c r="I20" s="30">
        <v>9097362</v>
      </c>
      <c r="J20" s="30">
        <v>19232092</v>
      </c>
      <c r="K20" s="30">
        <v>5822600</v>
      </c>
      <c r="L20" s="30">
        <v>-5364227</v>
      </c>
      <c r="M20" s="30">
        <v>153838</v>
      </c>
      <c r="N20" s="30">
        <v>612211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19844303</v>
      </c>
      <c r="X20" s="30">
        <v>689934</v>
      </c>
      <c r="Y20" s="30">
        <v>19154369</v>
      </c>
      <c r="Z20" s="31">
        <v>2776.26</v>
      </c>
      <c r="AA20" s="32">
        <v>1379864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639002488</v>
      </c>
      <c r="D22" s="37">
        <f>SUM(D5:D21)</f>
        <v>0</v>
      </c>
      <c r="E22" s="38">
        <f t="shared" si="0"/>
        <v>702225897</v>
      </c>
      <c r="F22" s="39">
        <f t="shared" si="0"/>
        <v>702225897</v>
      </c>
      <c r="G22" s="39">
        <f t="shared" si="0"/>
        <v>176463230</v>
      </c>
      <c r="H22" s="39">
        <f t="shared" si="0"/>
        <v>11198714</v>
      </c>
      <c r="I22" s="39">
        <f t="shared" si="0"/>
        <v>21817391</v>
      </c>
      <c r="J22" s="39">
        <f t="shared" si="0"/>
        <v>209479335</v>
      </c>
      <c r="K22" s="39">
        <f t="shared" si="0"/>
        <v>22668124</v>
      </c>
      <c r="L22" s="39">
        <f t="shared" si="0"/>
        <v>35587221</v>
      </c>
      <c r="M22" s="39">
        <f t="shared" si="0"/>
        <v>143274196</v>
      </c>
      <c r="N22" s="39">
        <f t="shared" si="0"/>
        <v>201529541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411008876</v>
      </c>
      <c r="X22" s="39">
        <f t="shared" si="0"/>
        <v>351112956</v>
      </c>
      <c r="Y22" s="39">
        <f t="shared" si="0"/>
        <v>59895920</v>
      </c>
      <c r="Z22" s="40">
        <f>+IF(X22&lt;&gt;0,+(Y22/X22)*100,0)</f>
        <v>17.058874922291388</v>
      </c>
      <c r="AA22" s="37">
        <f>SUM(AA5:AA21)</f>
        <v>702225897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117038472</v>
      </c>
      <c r="D25" s="6">
        <v>0</v>
      </c>
      <c r="E25" s="7">
        <v>137247906</v>
      </c>
      <c r="F25" s="8">
        <v>137247906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7989212</v>
      </c>
      <c r="M25" s="8">
        <v>0</v>
      </c>
      <c r="N25" s="8">
        <v>7989212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7989212</v>
      </c>
      <c r="X25" s="8">
        <v>68623956</v>
      </c>
      <c r="Y25" s="8">
        <v>-60634744</v>
      </c>
      <c r="Z25" s="2">
        <v>-88.36</v>
      </c>
      <c r="AA25" s="6">
        <v>137247906</v>
      </c>
    </row>
    <row r="26" spans="1:27" ht="12.75">
      <c r="A26" s="29" t="s">
        <v>52</v>
      </c>
      <c r="B26" s="28"/>
      <c r="C26" s="6">
        <v>23534142</v>
      </c>
      <c r="D26" s="6">
        <v>0</v>
      </c>
      <c r="E26" s="7">
        <v>26241686</v>
      </c>
      <c r="F26" s="8">
        <v>26241686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13120842</v>
      </c>
      <c r="Y26" s="8">
        <v>-13120842</v>
      </c>
      <c r="Z26" s="2">
        <v>-100</v>
      </c>
      <c r="AA26" s="6">
        <v>26241686</v>
      </c>
    </row>
    <row r="27" spans="1:27" ht="12.75">
      <c r="A27" s="29" t="s">
        <v>53</v>
      </c>
      <c r="B27" s="28"/>
      <c r="C27" s="6">
        <v>96110628</v>
      </c>
      <c r="D27" s="6">
        <v>0</v>
      </c>
      <c r="E27" s="7">
        <v>225588509</v>
      </c>
      <c r="F27" s="8">
        <v>225588509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112794252</v>
      </c>
      <c r="Y27" s="8">
        <v>-112794252</v>
      </c>
      <c r="Z27" s="2">
        <v>-100</v>
      </c>
      <c r="AA27" s="6">
        <v>225588509</v>
      </c>
    </row>
    <row r="28" spans="1:27" ht="12.75">
      <c r="A28" s="29" t="s">
        <v>54</v>
      </c>
      <c r="B28" s="28"/>
      <c r="C28" s="6">
        <v>86116327</v>
      </c>
      <c r="D28" s="6">
        <v>0</v>
      </c>
      <c r="E28" s="7">
        <v>180345137</v>
      </c>
      <c r="F28" s="8">
        <v>180345137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90172566</v>
      </c>
      <c r="Y28" s="8">
        <v>-90172566</v>
      </c>
      <c r="Z28" s="2">
        <v>-100</v>
      </c>
      <c r="AA28" s="6">
        <v>180345137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143761162</v>
      </c>
      <c r="D30" s="6">
        <v>0</v>
      </c>
      <c r="E30" s="7">
        <v>127673404</v>
      </c>
      <c r="F30" s="8">
        <v>127673404</v>
      </c>
      <c r="G30" s="8">
        <v>0</v>
      </c>
      <c r="H30" s="8">
        <v>9451052</v>
      </c>
      <c r="I30" s="8">
        <v>12368132</v>
      </c>
      <c r="J30" s="8">
        <v>21819184</v>
      </c>
      <c r="K30" s="8">
        <v>0</v>
      </c>
      <c r="L30" s="8">
        <v>25910369</v>
      </c>
      <c r="M30" s="8">
        <v>8695336</v>
      </c>
      <c r="N30" s="8">
        <v>34605705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56424889</v>
      </c>
      <c r="X30" s="8">
        <v>63836700</v>
      </c>
      <c r="Y30" s="8">
        <v>-7411811</v>
      </c>
      <c r="Z30" s="2">
        <v>-11.61</v>
      </c>
      <c r="AA30" s="6">
        <v>127673404</v>
      </c>
    </row>
    <row r="31" spans="1:27" ht="12.75">
      <c r="A31" s="29" t="s">
        <v>57</v>
      </c>
      <c r="B31" s="28"/>
      <c r="C31" s="6">
        <v>9411677</v>
      </c>
      <c r="D31" s="6">
        <v>0</v>
      </c>
      <c r="E31" s="7">
        <v>12239851</v>
      </c>
      <c r="F31" s="8">
        <v>12239851</v>
      </c>
      <c r="G31" s="8">
        <v>0</v>
      </c>
      <c r="H31" s="8">
        <v>1656</v>
      </c>
      <c r="I31" s="8">
        <v>604126</v>
      </c>
      <c r="J31" s="8">
        <v>605782</v>
      </c>
      <c r="K31" s="8">
        <v>1288865</v>
      </c>
      <c r="L31" s="8">
        <v>1630068</v>
      </c>
      <c r="M31" s="8">
        <v>1191819</v>
      </c>
      <c r="N31" s="8">
        <v>4110752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4716534</v>
      </c>
      <c r="X31" s="8">
        <v>6119928</v>
      </c>
      <c r="Y31" s="8">
        <v>-1403394</v>
      </c>
      <c r="Z31" s="2">
        <v>-22.93</v>
      </c>
      <c r="AA31" s="6">
        <v>12239851</v>
      </c>
    </row>
    <row r="32" spans="1:27" ht="12.75">
      <c r="A32" s="29" t="s">
        <v>58</v>
      </c>
      <c r="B32" s="28"/>
      <c r="C32" s="6">
        <v>78584706</v>
      </c>
      <c r="D32" s="6">
        <v>0</v>
      </c>
      <c r="E32" s="7">
        <v>100061362</v>
      </c>
      <c r="F32" s="8">
        <v>100061362</v>
      </c>
      <c r="G32" s="8">
        <v>6308</v>
      </c>
      <c r="H32" s="8">
        <v>219130</v>
      </c>
      <c r="I32" s="8">
        <v>1413388</v>
      </c>
      <c r="J32" s="8">
        <v>1638826</v>
      </c>
      <c r="K32" s="8">
        <v>8577162</v>
      </c>
      <c r="L32" s="8">
        <v>18133789</v>
      </c>
      <c r="M32" s="8">
        <v>4708161</v>
      </c>
      <c r="N32" s="8">
        <v>31419112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33057938</v>
      </c>
      <c r="X32" s="8">
        <v>50030682</v>
      </c>
      <c r="Y32" s="8">
        <v>-16972744</v>
      </c>
      <c r="Z32" s="2">
        <v>-33.92</v>
      </c>
      <c r="AA32" s="6">
        <v>100061362</v>
      </c>
    </row>
    <row r="33" spans="1:27" ht="12.75">
      <c r="A33" s="29" t="s">
        <v>59</v>
      </c>
      <c r="B33" s="28"/>
      <c r="C33" s="6">
        <v>2476641</v>
      </c>
      <c r="D33" s="6">
        <v>0</v>
      </c>
      <c r="E33" s="7">
        <v>46744475</v>
      </c>
      <c r="F33" s="8">
        <v>46744475</v>
      </c>
      <c r="G33" s="8">
        <v>524973</v>
      </c>
      <c r="H33" s="8">
        <v>7333552</v>
      </c>
      <c r="I33" s="8">
        <v>7329361</v>
      </c>
      <c r="J33" s="8">
        <v>15187886</v>
      </c>
      <c r="K33" s="8">
        <v>7329503</v>
      </c>
      <c r="L33" s="8">
        <v>6810182</v>
      </c>
      <c r="M33" s="8">
        <v>7339640</v>
      </c>
      <c r="N33" s="8">
        <v>21479325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36667211</v>
      </c>
      <c r="X33" s="8">
        <v>23372238</v>
      </c>
      <c r="Y33" s="8">
        <v>13294973</v>
      </c>
      <c r="Z33" s="2">
        <v>56.88</v>
      </c>
      <c r="AA33" s="6">
        <v>46744475</v>
      </c>
    </row>
    <row r="34" spans="1:27" ht="12.75">
      <c r="A34" s="29" t="s">
        <v>60</v>
      </c>
      <c r="B34" s="28"/>
      <c r="C34" s="6">
        <v>174254382</v>
      </c>
      <c r="D34" s="6">
        <v>0</v>
      </c>
      <c r="E34" s="7">
        <v>70202024</v>
      </c>
      <c r="F34" s="8">
        <v>70202024</v>
      </c>
      <c r="G34" s="8">
        <v>4110077</v>
      </c>
      <c r="H34" s="8">
        <v>4043193</v>
      </c>
      <c r="I34" s="8">
        <v>11401133</v>
      </c>
      <c r="J34" s="8">
        <v>19554403</v>
      </c>
      <c r="K34" s="8">
        <v>2398018</v>
      </c>
      <c r="L34" s="8">
        <v>-7563706</v>
      </c>
      <c r="M34" s="8">
        <v>4951265</v>
      </c>
      <c r="N34" s="8">
        <v>-214423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19339980</v>
      </c>
      <c r="X34" s="8">
        <v>35101014</v>
      </c>
      <c r="Y34" s="8">
        <v>-15761034</v>
      </c>
      <c r="Z34" s="2">
        <v>-44.9</v>
      </c>
      <c r="AA34" s="6">
        <v>70202024</v>
      </c>
    </row>
    <row r="35" spans="1:27" ht="12.75">
      <c r="A35" s="27" t="s">
        <v>61</v>
      </c>
      <c r="B35" s="33"/>
      <c r="C35" s="6">
        <v>281219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731569356</v>
      </c>
      <c r="D36" s="37">
        <f>SUM(D25:D35)</f>
        <v>0</v>
      </c>
      <c r="E36" s="38">
        <f t="shared" si="1"/>
        <v>926344354</v>
      </c>
      <c r="F36" s="39">
        <f t="shared" si="1"/>
        <v>926344354</v>
      </c>
      <c r="G36" s="39">
        <f t="shared" si="1"/>
        <v>4641358</v>
      </c>
      <c r="H36" s="39">
        <f t="shared" si="1"/>
        <v>21048583</v>
      </c>
      <c r="I36" s="39">
        <f t="shared" si="1"/>
        <v>33116140</v>
      </c>
      <c r="J36" s="39">
        <f t="shared" si="1"/>
        <v>58806081</v>
      </c>
      <c r="K36" s="39">
        <f t="shared" si="1"/>
        <v>19593548</v>
      </c>
      <c r="L36" s="39">
        <f t="shared" si="1"/>
        <v>52909914</v>
      </c>
      <c r="M36" s="39">
        <f t="shared" si="1"/>
        <v>26886221</v>
      </c>
      <c r="N36" s="39">
        <f t="shared" si="1"/>
        <v>99389683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158195764</v>
      </c>
      <c r="X36" s="39">
        <f t="shared" si="1"/>
        <v>463172178</v>
      </c>
      <c r="Y36" s="39">
        <f t="shared" si="1"/>
        <v>-304976414</v>
      </c>
      <c r="Z36" s="40">
        <f>+IF(X36&lt;&gt;0,+(Y36/X36)*100,0)</f>
        <v>-65.84514970586164</v>
      </c>
      <c r="AA36" s="37">
        <f>SUM(AA25:AA35)</f>
        <v>926344354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-92566868</v>
      </c>
      <c r="D38" s="50">
        <f>+D22-D36</f>
        <v>0</v>
      </c>
      <c r="E38" s="51">
        <f t="shared" si="2"/>
        <v>-224118457</v>
      </c>
      <c r="F38" s="52">
        <f t="shared" si="2"/>
        <v>-224118457</v>
      </c>
      <c r="G38" s="52">
        <f t="shared" si="2"/>
        <v>171821872</v>
      </c>
      <c r="H38" s="52">
        <f t="shared" si="2"/>
        <v>-9849869</v>
      </c>
      <c r="I38" s="52">
        <f t="shared" si="2"/>
        <v>-11298749</v>
      </c>
      <c r="J38" s="52">
        <f t="shared" si="2"/>
        <v>150673254</v>
      </c>
      <c r="K38" s="52">
        <f t="shared" si="2"/>
        <v>3074576</v>
      </c>
      <c r="L38" s="52">
        <f t="shared" si="2"/>
        <v>-17322693</v>
      </c>
      <c r="M38" s="52">
        <f t="shared" si="2"/>
        <v>116387975</v>
      </c>
      <c r="N38" s="52">
        <f t="shared" si="2"/>
        <v>102139858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252813112</v>
      </c>
      <c r="X38" s="52">
        <f>IF(F22=F36,0,X22-X36)</f>
        <v>-112059222</v>
      </c>
      <c r="Y38" s="52">
        <f t="shared" si="2"/>
        <v>364872334</v>
      </c>
      <c r="Z38" s="53">
        <f>+IF(X38&lt;&gt;0,+(Y38/X38)*100,0)</f>
        <v>-325.6066992862042</v>
      </c>
      <c r="AA38" s="50">
        <f>+AA22-AA36</f>
        <v>-224118457</v>
      </c>
    </row>
    <row r="39" spans="1:27" ht="12.75">
      <c r="A39" s="27" t="s">
        <v>64</v>
      </c>
      <c r="B39" s="33"/>
      <c r="C39" s="6">
        <v>175814390</v>
      </c>
      <c r="D39" s="6">
        <v>0</v>
      </c>
      <c r="E39" s="7">
        <v>164802750</v>
      </c>
      <c r="F39" s="8">
        <v>164802750</v>
      </c>
      <c r="G39" s="8">
        <v>52567000</v>
      </c>
      <c r="H39" s="8">
        <v>0</v>
      </c>
      <c r="I39" s="8">
        <v>0</v>
      </c>
      <c r="J39" s="8">
        <v>52567000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52567000</v>
      </c>
      <c r="X39" s="8">
        <v>82401378</v>
      </c>
      <c r="Y39" s="8">
        <v>-29834378</v>
      </c>
      <c r="Z39" s="2">
        <v>-36.21</v>
      </c>
      <c r="AA39" s="6">
        <v>164802750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83247522</v>
      </c>
      <c r="D42" s="59">
        <f>SUM(D38:D41)</f>
        <v>0</v>
      </c>
      <c r="E42" s="60">
        <f t="shared" si="3"/>
        <v>-59315707</v>
      </c>
      <c r="F42" s="61">
        <f t="shared" si="3"/>
        <v>-59315707</v>
      </c>
      <c r="G42" s="61">
        <f t="shared" si="3"/>
        <v>224388872</v>
      </c>
      <c r="H42" s="61">
        <f t="shared" si="3"/>
        <v>-9849869</v>
      </c>
      <c r="I42" s="61">
        <f t="shared" si="3"/>
        <v>-11298749</v>
      </c>
      <c r="J42" s="61">
        <f t="shared" si="3"/>
        <v>203240254</v>
      </c>
      <c r="K42" s="61">
        <f t="shared" si="3"/>
        <v>3074576</v>
      </c>
      <c r="L42" s="61">
        <f t="shared" si="3"/>
        <v>-17322693</v>
      </c>
      <c r="M42" s="61">
        <f t="shared" si="3"/>
        <v>116387975</v>
      </c>
      <c r="N42" s="61">
        <f t="shared" si="3"/>
        <v>102139858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305380112</v>
      </c>
      <c r="X42" s="61">
        <f t="shared" si="3"/>
        <v>-29657844</v>
      </c>
      <c r="Y42" s="61">
        <f t="shared" si="3"/>
        <v>335037956</v>
      </c>
      <c r="Z42" s="62">
        <f>+IF(X42&lt;&gt;0,+(Y42/X42)*100,0)</f>
        <v>-1129.6773831570495</v>
      </c>
      <c r="AA42" s="59">
        <f>SUM(AA38:AA41)</f>
        <v>-59315707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83247522</v>
      </c>
      <c r="D44" s="67">
        <f>+D42-D43</f>
        <v>0</v>
      </c>
      <c r="E44" s="68">
        <f t="shared" si="4"/>
        <v>-59315707</v>
      </c>
      <c r="F44" s="69">
        <f t="shared" si="4"/>
        <v>-59315707</v>
      </c>
      <c r="G44" s="69">
        <f t="shared" si="4"/>
        <v>224388872</v>
      </c>
      <c r="H44" s="69">
        <f t="shared" si="4"/>
        <v>-9849869</v>
      </c>
      <c r="I44" s="69">
        <f t="shared" si="4"/>
        <v>-11298749</v>
      </c>
      <c r="J44" s="69">
        <f t="shared" si="4"/>
        <v>203240254</v>
      </c>
      <c r="K44" s="69">
        <f t="shared" si="4"/>
        <v>3074576</v>
      </c>
      <c r="L44" s="69">
        <f t="shared" si="4"/>
        <v>-17322693</v>
      </c>
      <c r="M44" s="69">
        <f t="shared" si="4"/>
        <v>116387975</v>
      </c>
      <c r="N44" s="69">
        <f t="shared" si="4"/>
        <v>102139858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305380112</v>
      </c>
      <c r="X44" s="69">
        <f t="shared" si="4"/>
        <v>-29657844</v>
      </c>
      <c r="Y44" s="69">
        <f t="shared" si="4"/>
        <v>335037956</v>
      </c>
      <c r="Z44" s="70">
        <f>+IF(X44&lt;&gt;0,+(Y44/X44)*100,0)</f>
        <v>-1129.6773831570495</v>
      </c>
      <c r="AA44" s="67">
        <f>+AA42-AA43</f>
        <v>-59315707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83247522</v>
      </c>
      <c r="D46" s="59">
        <f>SUM(D44:D45)</f>
        <v>0</v>
      </c>
      <c r="E46" s="60">
        <f t="shared" si="5"/>
        <v>-59315707</v>
      </c>
      <c r="F46" s="61">
        <f t="shared" si="5"/>
        <v>-59315707</v>
      </c>
      <c r="G46" s="61">
        <f t="shared" si="5"/>
        <v>224388872</v>
      </c>
      <c r="H46" s="61">
        <f t="shared" si="5"/>
        <v>-9849869</v>
      </c>
      <c r="I46" s="61">
        <f t="shared" si="5"/>
        <v>-11298749</v>
      </c>
      <c r="J46" s="61">
        <f t="shared" si="5"/>
        <v>203240254</v>
      </c>
      <c r="K46" s="61">
        <f t="shared" si="5"/>
        <v>3074576</v>
      </c>
      <c r="L46" s="61">
        <f t="shared" si="5"/>
        <v>-17322693</v>
      </c>
      <c r="M46" s="61">
        <f t="shared" si="5"/>
        <v>116387975</v>
      </c>
      <c r="N46" s="61">
        <f t="shared" si="5"/>
        <v>102139858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305380112</v>
      </c>
      <c r="X46" s="61">
        <f t="shared" si="5"/>
        <v>-29657844</v>
      </c>
      <c r="Y46" s="61">
        <f t="shared" si="5"/>
        <v>335037956</v>
      </c>
      <c r="Z46" s="62">
        <f>+IF(X46&lt;&gt;0,+(Y46/X46)*100,0)</f>
        <v>-1129.6773831570495</v>
      </c>
      <c r="AA46" s="59">
        <f>SUM(AA44:AA45)</f>
        <v>-59315707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83247522</v>
      </c>
      <c r="D48" s="75">
        <f>SUM(D46:D47)</f>
        <v>0</v>
      </c>
      <c r="E48" s="76">
        <f t="shared" si="6"/>
        <v>-59315707</v>
      </c>
      <c r="F48" s="77">
        <f t="shared" si="6"/>
        <v>-59315707</v>
      </c>
      <c r="G48" s="77">
        <f t="shared" si="6"/>
        <v>224388872</v>
      </c>
      <c r="H48" s="78">
        <f t="shared" si="6"/>
        <v>-9849869</v>
      </c>
      <c r="I48" s="78">
        <f t="shared" si="6"/>
        <v>-11298749</v>
      </c>
      <c r="J48" s="78">
        <f t="shared" si="6"/>
        <v>203240254</v>
      </c>
      <c r="K48" s="78">
        <f t="shared" si="6"/>
        <v>3074576</v>
      </c>
      <c r="L48" s="78">
        <f t="shared" si="6"/>
        <v>-17322693</v>
      </c>
      <c r="M48" s="77">
        <f t="shared" si="6"/>
        <v>116387975</v>
      </c>
      <c r="N48" s="77">
        <f t="shared" si="6"/>
        <v>102139858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305380112</v>
      </c>
      <c r="X48" s="78">
        <f t="shared" si="6"/>
        <v>-29657844</v>
      </c>
      <c r="Y48" s="78">
        <f t="shared" si="6"/>
        <v>335037956</v>
      </c>
      <c r="Z48" s="79">
        <f>+IF(X48&lt;&gt;0,+(Y48/X48)*100,0)</f>
        <v>-1129.6773831570495</v>
      </c>
      <c r="AA48" s="80">
        <f>SUM(AA46:AA47)</f>
        <v>-59315707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39063321</v>
      </c>
      <c r="D5" s="6">
        <v>0</v>
      </c>
      <c r="E5" s="7">
        <v>13250000</v>
      </c>
      <c r="F5" s="8">
        <v>13250000</v>
      </c>
      <c r="G5" s="8">
        <v>2962935</v>
      </c>
      <c r="H5" s="8">
        <v>2962935</v>
      </c>
      <c r="I5" s="8">
        <v>2962935</v>
      </c>
      <c r="J5" s="8">
        <v>8888805</v>
      </c>
      <c r="K5" s="8">
        <v>3073962</v>
      </c>
      <c r="L5" s="8">
        <v>3073962</v>
      </c>
      <c r="M5" s="8">
        <v>3115980</v>
      </c>
      <c r="N5" s="8">
        <v>9263904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18152709</v>
      </c>
      <c r="X5" s="8">
        <v>6625002</v>
      </c>
      <c r="Y5" s="8">
        <v>11527707</v>
      </c>
      <c r="Z5" s="2">
        <v>174</v>
      </c>
      <c r="AA5" s="6">
        <v>13250000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70906745</v>
      </c>
      <c r="D8" s="6">
        <v>0</v>
      </c>
      <c r="E8" s="7">
        <v>34150000</v>
      </c>
      <c r="F8" s="8">
        <v>34150000</v>
      </c>
      <c r="G8" s="8">
        <v>8496278</v>
      </c>
      <c r="H8" s="8">
        <v>8496278</v>
      </c>
      <c r="I8" s="8">
        <v>8496278</v>
      </c>
      <c r="J8" s="8">
        <v>25488834</v>
      </c>
      <c r="K8" s="8">
        <v>9014352</v>
      </c>
      <c r="L8" s="8">
        <v>9014352</v>
      </c>
      <c r="M8" s="8">
        <v>6155655</v>
      </c>
      <c r="N8" s="8">
        <v>24184359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49673193</v>
      </c>
      <c r="X8" s="8">
        <v>17074998</v>
      </c>
      <c r="Y8" s="8">
        <v>32598195</v>
      </c>
      <c r="Z8" s="2">
        <v>190.91</v>
      </c>
      <c r="AA8" s="6">
        <v>34150000</v>
      </c>
    </row>
    <row r="9" spans="1:27" ht="12.75">
      <c r="A9" s="29" t="s">
        <v>36</v>
      </c>
      <c r="B9" s="28"/>
      <c r="C9" s="6">
        <v>7191639</v>
      </c>
      <c r="D9" s="6">
        <v>0</v>
      </c>
      <c r="E9" s="7">
        <v>9200000</v>
      </c>
      <c r="F9" s="8">
        <v>9200000</v>
      </c>
      <c r="G9" s="8">
        <v>606022</v>
      </c>
      <c r="H9" s="8">
        <v>606022</v>
      </c>
      <c r="I9" s="8">
        <v>606022</v>
      </c>
      <c r="J9" s="8">
        <v>1818066</v>
      </c>
      <c r="K9" s="8">
        <v>759405</v>
      </c>
      <c r="L9" s="8">
        <v>759405</v>
      </c>
      <c r="M9" s="8">
        <v>763926</v>
      </c>
      <c r="N9" s="8">
        <v>2282736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4100802</v>
      </c>
      <c r="X9" s="8">
        <v>4600002</v>
      </c>
      <c r="Y9" s="8">
        <v>-499200</v>
      </c>
      <c r="Z9" s="2">
        <v>-10.85</v>
      </c>
      <c r="AA9" s="6">
        <v>9200000</v>
      </c>
    </row>
    <row r="10" spans="1:27" ht="12.75">
      <c r="A10" s="29" t="s">
        <v>37</v>
      </c>
      <c r="B10" s="28"/>
      <c r="C10" s="6">
        <v>6576194</v>
      </c>
      <c r="D10" s="6">
        <v>0</v>
      </c>
      <c r="E10" s="7">
        <v>1825000</v>
      </c>
      <c r="F10" s="30">
        <v>1825000</v>
      </c>
      <c r="G10" s="30">
        <v>567862</v>
      </c>
      <c r="H10" s="30">
        <v>567862</v>
      </c>
      <c r="I10" s="30">
        <v>567862</v>
      </c>
      <c r="J10" s="30">
        <v>1703586</v>
      </c>
      <c r="K10" s="30">
        <v>635228</v>
      </c>
      <c r="L10" s="30">
        <v>635228</v>
      </c>
      <c r="M10" s="30">
        <v>653496</v>
      </c>
      <c r="N10" s="30">
        <v>1923952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3627538</v>
      </c>
      <c r="X10" s="30">
        <v>9124998</v>
      </c>
      <c r="Y10" s="30">
        <v>-5497460</v>
      </c>
      <c r="Z10" s="31">
        <v>-60.25</v>
      </c>
      <c r="AA10" s="32">
        <v>1825000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475000</v>
      </c>
      <c r="F11" s="8">
        <v>475000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237498</v>
      </c>
      <c r="Y11" s="8">
        <v>-237498</v>
      </c>
      <c r="Z11" s="2">
        <v>-100</v>
      </c>
      <c r="AA11" s="6">
        <v>475000</v>
      </c>
    </row>
    <row r="12" spans="1:27" ht="12.75">
      <c r="A12" s="29" t="s">
        <v>39</v>
      </c>
      <c r="B12" s="33"/>
      <c r="C12" s="6">
        <v>404090</v>
      </c>
      <c r="D12" s="6">
        <v>0</v>
      </c>
      <c r="E12" s="7">
        <v>325000</v>
      </c>
      <c r="F12" s="8">
        <v>325000</v>
      </c>
      <c r="G12" s="8">
        <v>50000</v>
      </c>
      <c r="H12" s="8">
        <v>50000</v>
      </c>
      <c r="I12" s="8">
        <v>50000</v>
      </c>
      <c r="J12" s="8">
        <v>150000</v>
      </c>
      <c r="K12" s="8">
        <v>58248</v>
      </c>
      <c r="L12" s="8">
        <v>58248</v>
      </c>
      <c r="M12" s="8">
        <v>29350</v>
      </c>
      <c r="N12" s="8">
        <v>145846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295846</v>
      </c>
      <c r="X12" s="8">
        <v>6625002</v>
      </c>
      <c r="Y12" s="8">
        <v>-6329156</v>
      </c>
      <c r="Z12" s="2">
        <v>-95.53</v>
      </c>
      <c r="AA12" s="6">
        <v>325000</v>
      </c>
    </row>
    <row r="13" spans="1:27" ht="12.75">
      <c r="A13" s="27" t="s">
        <v>40</v>
      </c>
      <c r="B13" s="33"/>
      <c r="C13" s="6">
        <v>3529215</v>
      </c>
      <c r="D13" s="6">
        <v>0</v>
      </c>
      <c r="E13" s="7">
        <v>3750000</v>
      </c>
      <c r="F13" s="8">
        <v>3750000</v>
      </c>
      <c r="G13" s="8">
        <v>80000</v>
      </c>
      <c r="H13" s="8">
        <v>80000</v>
      </c>
      <c r="I13" s="8">
        <v>80000</v>
      </c>
      <c r="J13" s="8">
        <v>240000</v>
      </c>
      <c r="K13" s="8">
        <v>95237</v>
      </c>
      <c r="L13" s="8">
        <v>95237</v>
      </c>
      <c r="M13" s="8">
        <v>69539</v>
      </c>
      <c r="N13" s="8">
        <v>260013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500013</v>
      </c>
      <c r="X13" s="8">
        <v>1875000</v>
      </c>
      <c r="Y13" s="8">
        <v>-1374987</v>
      </c>
      <c r="Z13" s="2">
        <v>-73.33</v>
      </c>
      <c r="AA13" s="6">
        <v>3750000</v>
      </c>
    </row>
    <row r="14" spans="1:27" ht="12.75">
      <c r="A14" s="27" t="s">
        <v>41</v>
      </c>
      <c r="B14" s="33"/>
      <c r="C14" s="6">
        <v>25877817</v>
      </c>
      <c r="D14" s="6">
        <v>0</v>
      </c>
      <c r="E14" s="7">
        <v>10000000</v>
      </c>
      <c r="F14" s="8">
        <v>10000000</v>
      </c>
      <c r="G14" s="8">
        <v>2329531</v>
      </c>
      <c r="H14" s="8">
        <v>2329531</v>
      </c>
      <c r="I14" s="8">
        <v>2329531</v>
      </c>
      <c r="J14" s="8">
        <v>6988593</v>
      </c>
      <c r="K14" s="8">
        <v>2570821</v>
      </c>
      <c r="L14" s="8">
        <v>2570821</v>
      </c>
      <c r="M14" s="8">
        <v>2874586</v>
      </c>
      <c r="N14" s="8">
        <v>8016228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15004821</v>
      </c>
      <c r="X14" s="8">
        <v>4999998</v>
      </c>
      <c r="Y14" s="8">
        <v>10004823</v>
      </c>
      <c r="Z14" s="2">
        <v>200.1</v>
      </c>
      <c r="AA14" s="6">
        <v>10000000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2780525</v>
      </c>
      <c r="D16" s="6">
        <v>0</v>
      </c>
      <c r="E16" s="7">
        <v>500000</v>
      </c>
      <c r="F16" s="8">
        <v>500000</v>
      </c>
      <c r="G16" s="8">
        <v>19960</v>
      </c>
      <c r="H16" s="8">
        <v>19960</v>
      </c>
      <c r="I16" s="8">
        <v>20000</v>
      </c>
      <c r="J16" s="8">
        <v>59920</v>
      </c>
      <c r="K16" s="8">
        <v>4050</v>
      </c>
      <c r="L16" s="8">
        <v>4050</v>
      </c>
      <c r="M16" s="8">
        <v>2000</v>
      </c>
      <c r="N16" s="8">
        <v>10100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70020</v>
      </c>
      <c r="X16" s="8">
        <v>250002</v>
      </c>
      <c r="Y16" s="8">
        <v>-179982</v>
      </c>
      <c r="Z16" s="2">
        <v>-71.99</v>
      </c>
      <c r="AA16" s="6">
        <v>500000</v>
      </c>
    </row>
    <row r="17" spans="1:27" ht="12.75">
      <c r="A17" s="27" t="s">
        <v>44</v>
      </c>
      <c r="B17" s="33"/>
      <c r="C17" s="6">
        <v>4269688</v>
      </c>
      <c r="D17" s="6">
        <v>0</v>
      </c>
      <c r="E17" s="7">
        <v>2500000</v>
      </c>
      <c r="F17" s="8">
        <v>2500000</v>
      </c>
      <c r="G17" s="8">
        <v>0</v>
      </c>
      <c r="H17" s="8">
        <v>0</v>
      </c>
      <c r="I17" s="8">
        <v>0</v>
      </c>
      <c r="J17" s="8">
        <v>0</v>
      </c>
      <c r="K17" s="8">
        <v>2081229</v>
      </c>
      <c r="L17" s="8">
        <v>2081229</v>
      </c>
      <c r="M17" s="8">
        <v>2081229</v>
      </c>
      <c r="N17" s="8">
        <v>6243687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6243687</v>
      </c>
      <c r="X17" s="8">
        <v>1249998</v>
      </c>
      <c r="Y17" s="8">
        <v>4993689</v>
      </c>
      <c r="Z17" s="2">
        <v>399.5</v>
      </c>
      <c r="AA17" s="6">
        <v>2500000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372847353</v>
      </c>
      <c r="D19" s="6">
        <v>0</v>
      </c>
      <c r="E19" s="7">
        <v>351967000</v>
      </c>
      <c r="F19" s="8">
        <v>351967000</v>
      </c>
      <c r="G19" s="8">
        <v>0</v>
      </c>
      <c r="H19" s="8">
        <v>2510000</v>
      </c>
      <c r="I19" s="8">
        <v>0</v>
      </c>
      <c r="J19" s="8">
        <v>2510000</v>
      </c>
      <c r="K19" s="8">
        <v>550000</v>
      </c>
      <c r="L19" s="8">
        <v>1329000</v>
      </c>
      <c r="M19" s="8">
        <v>114407000</v>
      </c>
      <c r="N19" s="8">
        <v>116286000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118796000</v>
      </c>
      <c r="X19" s="8">
        <v>175983498</v>
      </c>
      <c r="Y19" s="8">
        <v>-57187498</v>
      </c>
      <c r="Z19" s="2">
        <v>-32.5</v>
      </c>
      <c r="AA19" s="6">
        <v>351967000</v>
      </c>
    </row>
    <row r="20" spans="1:27" ht="12.75">
      <c r="A20" s="27" t="s">
        <v>47</v>
      </c>
      <c r="B20" s="33"/>
      <c r="C20" s="6">
        <v>12021385</v>
      </c>
      <c r="D20" s="6">
        <v>0</v>
      </c>
      <c r="E20" s="7">
        <v>46125000</v>
      </c>
      <c r="F20" s="30">
        <v>46125000</v>
      </c>
      <c r="G20" s="30">
        <v>983238</v>
      </c>
      <c r="H20" s="30">
        <v>983238</v>
      </c>
      <c r="I20" s="30">
        <v>983238</v>
      </c>
      <c r="J20" s="30">
        <v>2949714</v>
      </c>
      <c r="K20" s="30">
        <v>341434</v>
      </c>
      <c r="L20" s="30">
        <v>341434</v>
      </c>
      <c r="M20" s="30">
        <v>1015485</v>
      </c>
      <c r="N20" s="30">
        <v>1698353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4648067</v>
      </c>
      <c r="X20" s="30">
        <v>8387502</v>
      </c>
      <c r="Y20" s="30">
        <v>-3739435</v>
      </c>
      <c r="Z20" s="31">
        <v>-44.58</v>
      </c>
      <c r="AA20" s="32">
        <v>46125000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545467972</v>
      </c>
      <c r="D22" s="37">
        <f>SUM(D5:D21)</f>
        <v>0</v>
      </c>
      <c r="E22" s="38">
        <f t="shared" si="0"/>
        <v>474067000</v>
      </c>
      <c r="F22" s="39">
        <f t="shared" si="0"/>
        <v>474067000</v>
      </c>
      <c r="G22" s="39">
        <f t="shared" si="0"/>
        <v>16095826</v>
      </c>
      <c r="H22" s="39">
        <f t="shared" si="0"/>
        <v>18605826</v>
      </c>
      <c r="I22" s="39">
        <f t="shared" si="0"/>
        <v>16095866</v>
      </c>
      <c r="J22" s="39">
        <f t="shared" si="0"/>
        <v>50797518</v>
      </c>
      <c r="K22" s="39">
        <f t="shared" si="0"/>
        <v>19183966</v>
      </c>
      <c r="L22" s="39">
        <f t="shared" si="0"/>
        <v>19962966</v>
      </c>
      <c r="M22" s="39">
        <f t="shared" si="0"/>
        <v>131168246</v>
      </c>
      <c r="N22" s="39">
        <f t="shared" si="0"/>
        <v>170315178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221112696</v>
      </c>
      <c r="X22" s="39">
        <f t="shared" si="0"/>
        <v>237033498</v>
      </c>
      <c r="Y22" s="39">
        <f t="shared" si="0"/>
        <v>-15920802</v>
      </c>
      <c r="Z22" s="40">
        <f>+IF(X22&lt;&gt;0,+(Y22/X22)*100,0)</f>
        <v>-6.716688626010152</v>
      </c>
      <c r="AA22" s="37">
        <f>SUM(AA5:AA21)</f>
        <v>474067000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184332057</v>
      </c>
      <c r="D25" s="6">
        <v>0</v>
      </c>
      <c r="E25" s="7">
        <v>197639280</v>
      </c>
      <c r="F25" s="8">
        <v>197639280</v>
      </c>
      <c r="G25" s="8">
        <v>14915115</v>
      </c>
      <c r="H25" s="8">
        <v>16211741</v>
      </c>
      <c r="I25" s="8">
        <v>17121598</v>
      </c>
      <c r="J25" s="8">
        <v>48248454</v>
      </c>
      <c r="K25" s="8">
        <v>15886111</v>
      </c>
      <c r="L25" s="8">
        <v>16037067</v>
      </c>
      <c r="M25" s="8">
        <v>16014608</v>
      </c>
      <c r="N25" s="8">
        <v>47937786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96186240</v>
      </c>
      <c r="X25" s="8">
        <v>98820000</v>
      </c>
      <c r="Y25" s="8">
        <v>-2633760</v>
      </c>
      <c r="Z25" s="2">
        <v>-2.67</v>
      </c>
      <c r="AA25" s="6">
        <v>197639280</v>
      </c>
    </row>
    <row r="26" spans="1:27" ht="12.75">
      <c r="A26" s="29" t="s">
        <v>52</v>
      </c>
      <c r="B26" s="28"/>
      <c r="C26" s="6">
        <v>22209829</v>
      </c>
      <c r="D26" s="6">
        <v>0</v>
      </c>
      <c r="E26" s="7">
        <v>22200000</v>
      </c>
      <c r="F26" s="8">
        <v>22200000</v>
      </c>
      <c r="G26" s="8">
        <v>1945796</v>
      </c>
      <c r="H26" s="8">
        <v>1907774</v>
      </c>
      <c r="I26" s="8">
        <v>1973948</v>
      </c>
      <c r="J26" s="8">
        <v>5827518</v>
      </c>
      <c r="K26" s="8">
        <v>1975982</v>
      </c>
      <c r="L26" s="8">
        <v>2006399</v>
      </c>
      <c r="M26" s="8">
        <v>2006399</v>
      </c>
      <c r="N26" s="8">
        <v>5988780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11816298</v>
      </c>
      <c r="X26" s="8">
        <v>11100000</v>
      </c>
      <c r="Y26" s="8">
        <v>716298</v>
      </c>
      <c r="Z26" s="2">
        <v>6.45</v>
      </c>
      <c r="AA26" s="6">
        <v>22200000</v>
      </c>
    </row>
    <row r="27" spans="1:27" ht="12.75">
      <c r="A27" s="29" t="s">
        <v>53</v>
      </c>
      <c r="B27" s="28"/>
      <c r="C27" s="6">
        <v>46405007</v>
      </c>
      <c r="D27" s="6">
        <v>0</v>
      </c>
      <c r="E27" s="7">
        <v>39495000</v>
      </c>
      <c r="F27" s="8">
        <v>39495000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19747500</v>
      </c>
      <c r="Y27" s="8">
        <v>-19747500</v>
      </c>
      <c r="Z27" s="2">
        <v>-100</v>
      </c>
      <c r="AA27" s="6">
        <v>39495000</v>
      </c>
    </row>
    <row r="28" spans="1:27" ht="12.75">
      <c r="A28" s="29" t="s">
        <v>54</v>
      </c>
      <c r="B28" s="28"/>
      <c r="C28" s="6">
        <v>54871985</v>
      </c>
      <c r="D28" s="6">
        <v>0</v>
      </c>
      <c r="E28" s="7">
        <v>150000000</v>
      </c>
      <c r="F28" s="8">
        <v>150000000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75000000</v>
      </c>
      <c r="Y28" s="8">
        <v>-75000000</v>
      </c>
      <c r="Z28" s="2">
        <v>-100</v>
      </c>
      <c r="AA28" s="6">
        <v>150000000</v>
      </c>
    </row>
    <row r="29" spans="1:27" ht="12.75">
      <c r="A29" s="29" t="s">
        <v>55</v>
      </c>
      <c r="B29" s="28"/>
      <c r="C29" s="6">
        <v>2805584</v>
      </c>
      <c r="D29" s="6">
        <v>0</v>
      </c>
      <c r="E29" s="7">
        <v>300000</v>
      </c>
      <c r="F29" s="8">
        <v>300000</v>
      </c>
      <c r="G29" s="8">
        <v>0</v>
      </c>
      <c r="H29" s="8">
        <v>33442</v>
      </c>
      <c r="I29" s="8">
        <v>0</v>
      </c>
      <c r="J29" s="8">
        <v>33442</v>
      </c>
      <c r="K29" s="8">
        <v>32145</v>
      </c>
      <c r="L29" s="8">
        <v>0</v>
      </c>
      <c r="M29" s="8">
        <v>16348</v>
      </c>
      <c r="N29" s="8">
        <v>48493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81935</v>
      </c>
      <c r="X29" s="8">
        <v>150000</v>
      </c>
      <c r="Y29" s="8">
        <v>-68065</v>
      </c>
      <c r="Z29" s="2">
        <v>-45.38</v>
      </c>
      <c r="AA29" s="6">
        <v>300000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45410000</v>
      </c>
      <c r="F31" s="8">
        <v>45410000</v>
      </c>
      <c r="G31" s="8">
        <v>0</v>
      </c>
      <c r="H31" s="8">
        <v>1885716</v>
      </c>
      <c r="I31" s="8">
        <v>981310</v>
      </c>
      <c r="J31" s="8">
        <v>2867026</v>
      </c>
      <c r="K31" s="8">
        <v>189247</v>
      </c>
      <c r="L31" s="8">
        <v>0</v>
      </c>
      <c r="M31" s="8">
        <v>8052048</v>
      </c>
      <c r="N31" s="8">
        <v>8241295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11108321</v>
      </c>
      <c r="X31" s="8">
        <v>23704998</v>
      </c>
      <c r="Y31" s="8">
        <v>-12596677</v>
      </c>
      <c r="Z31" s="2">
        <v>-53.14</v>
      </c>
      <c r="AA31" s="6">
        <v>45410000</v>
      </c>
    </row>
    <row r="32" spans="1:27" ht="12.75">
      <c r="A32" s="29" t="s">
        <v>58</v>
      </c>
      <c r="B32" s="28"/>
      <c r="C32" s="6">
        <v>151710191</v>
      </c>
      <c r="D32" s="6">
        <v>0</v>
      </c>
      <c r="E32" s="7">
        <v>53921000</v>
      </c>
      <c r="F32" s="8">
        <v>53921000</v>
      </c>
      <c r="G32" s="8">
        <v>159125</v>
      </c>
      <c r="H32" s="8">
        <v>4454533</v>
      </c>
      <c r="I32" s="8">
        <v>1025146</v>
      </c>
      <c r="J32" s="8">
        <v>5638804</v>
      </c>
      <c r="K32" s="8">
        <v>2941038</v>
      </c>
      <c r="L32" s="8">
        <v>0</v>
      </c>
      <c r="M32" s="8">
        <v>5083077</v>
      </c>
      <c r="N32" s="8">
        <v>8024115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13662919</v>
      </c>
      <c r="X32" s="8">
        <v>26960502</v>
      </c>
      <c r="Y32" s="8">
        <v>-13297583</v>
      </c>
      <c r="Z32" s="2">
        <v>-49.32</v>
      </c>
      <c r="AA32" s="6">
        <v>53921000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15000000</v>
      </c>
      <c r="F33" s="8">
        <v>15000000</v>
      </c>
      <c r="G33" s="8">
        <v>0</v>
      </c>
      <c r="H33" s="8">
        <v>668126</v>
      </c>
      <c r="I33" s="8">
        <v>0</v>
      </c>
      <c r="J33" s="8">
        <v>668126</v>
      </c>
      <c r="K33" s="8">
        <v>0</v>
      </c>
      <c r="L33" s="8">
        <v>0</v>
      </c>
      <c r="M33" s="8">
        <v>753251</v>
      </c>
      <c r="N33" s="8">
        <v>753251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1421377</v>
      </c>
      <c r="X33" s="8">
        <v>7500000</v>
      </c>
      <c r="Y33" s="8">
        <v>-6078623</v>
      </c>
      <c r="Z33" s="2">
        <v>-81.05</v>
      </c>
      <c r="AA33" s="6">
        <v>15000000</v>
      </c>
    </row>
    <row r="34" spans="1:27" ht="12.75">
      <c r="A34" s="29" t="s">
        <v>60</v>
      </c>
      <c r="B34" s="28"/>
      <c r="C34" s="6">
        <v>98486803</v>
      </c>
      <c r="D34" s="6">
        <v>0</v>
      </c>
      <c r="E34" s="7">
        <v>139651720</v>
      </c>
      <c r="F34" s="8">
        <v>139651720</v>
      </c>
      <c r="G34" s="8">
        <v>6366753</v>
      </c>
      <c r="H34" s="8">
        <v>12206458</v>
      </c>
      <c r="I34" s="8">
        <v>12137583</v>
      </c>
      <c r="J34" s="8">
        <v>30710794</v>
      </c>
      <c r="K34" s="8">
        <v>2861862</v>
      </c>
      <c r="L34" s="8">
        <v>4176759</v>
      </c>
      <c r="M34" s="8">
        <v>30095334</v>
      </c>
      <c r="N34" s="8">
        <v>37133955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67844749</v>
      </c>
      <c r="X34" s="8">
        <v>70825500</v>
      </c>
      <c r="Y34" s="8">
        <v>-2980751</v>
      </c>
      <c r="Z34" s="2">
        <v>-4.21</v>
      </c>
      <c r="AA34" s="6">
        <v>139651720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560821456</v>
      </c>
      <c r="D36" s="37">
        <f>SUM(D25:D35)</f>
        <v>0</v>
      </c>
      <c r="E36" s="38">
        <f t="shared" si="1"/>
        <v>663617000</v>
      </c>
      <c r="F36" s="39">
        <f t="shared" si="1"/>
        <v>663617000</v>
      </c>
      <c r="G36" s="39">
        <f t="shared" si="1"/>
        <v>23386789</v>
      </c>
      <c r="H36" s="39">
        <f t="shared" si="1"/>
        <v>37367790</v>
      </c>
      <c r="I36" s="39">
        <f t="shared" si="1"/>
        <v>33239585</v>
      </c>
      <c r="J36" s="39">
        <f t="shared" si="1"/>
        <v>93994164</v>
      </c>
      <c r="K36" s="39">
        <f t="shared" si="1"/>
        <v>23886385</v>
      </c>
      <c r="L36" s="39">
        <f t="shared" si="1"/>
        <v>22220225</v>
      </c>
      <c r="M36" s="39">
        <f t="shared" si="1"/>
        <v>62021065</v>
      </c>
      <c r="N36" s="39">
        <f t="shared" si="1"/>
        <v>108127675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202121839</v>
      </c>
      <c r="X36" s="39">
        <f t="shared" si="1"/>
        <v>333808500</v>
      </c>
      <c r="Y36" s="39">
        <f t="shared" si="1"/>
        <v>-131686661</v>
      </c>
      <c r="Z36" s="40">
        <f>+IF(X36&lt;&gt;0,+(Y36/X36)*100,0)</f>
        <v>-39.44976266332343</v>
      </c>
      <c r="AA36" s="37">
        <f>SUM(AA25:AA35)</f>
        <v>663617000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-15353484</v>
      </c>
      <c r="D38" s="50">
        <f>+D22-D36</f>
        <v>0</v>
      </c>
      <c r="E38" s="51">
        <f t="shared" si="2"/>
        <v>-189550000</v>
      </c>
      <c r="F38" s="52">
        <f t="shared" si="2"/>
        <v>-189550000</v>
      </c>
      <c r="G38" s="52">
        <f t="shared" si="2"/>
        <v>-7290963</v>
      </c>
      <c r="H38" s="52">
        <f t="shared" si="2"/>
        <v>-18761964</v>
      </c>
      <c r="I38" s="52">
        <f t="shared" si="2"/>
        <v>-17143719</v>
      </c>
      <c r="J38" s="52">
        <f t="shared" si="2"/>
        <v>-43196646</v>
      </c>
      <c r="K38" s="52">
        <f t="shared" si="2"/>
        <v>-4702419</v>
      </c>
      <c r="L38" s="52">
        <f t="shared" si="2"/>
        <v>-2257259</v>
      </c>
      <c r="M38" s="52">
        <f t="shared" si="2"/>
        <v>69147181</v>
      </c>
      <c r="N38" s="52">
        <f t="shared" si="2"/>
        <v>62187503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18990857</v>
      </c>
      <c r="X38" s="52">
        <f>IF(F22=F36,0,X22-X36)</f>
        <v>-96775002</v>
      </c>
      <c r="Y38" s="52">
        <f t="shared" si="2"/>
        <v>115765859</v>
      </c>
      <c r="Z38" s="53">
        <f>+IF(X38&lt;&gt;0,+(Y38/X38)*100,0)</f>
        <v>-119.62372163009616</v>
      </c>
      <c r="AA38" s="50">
        <f>+AA22-AA36</f>
        <v>-189550000</v>
      </c>
    </row>
    <row r="39" spans="1:27" ht="12.75">
      <c r="A39" s="27" t="s">
        <v>64</v>
      </c>
      <c r="B39" s="33"/>
      <c r="C39" s="6">
        <v>132371000</v>
      </c>
      <c r="D39" s="6">
        <v>0</v>
      </c>
      <c r="E39" s="7">
        <v>122491000</v>
      </c>
      <c r="F39" s="8">
        <v>122491000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65950000</v>
      </c>
      <c r="N39" s="8">
        <v>65950000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65950000</v>
      </c>
      <c r="X39" s="8">
        <v>61245498</v>
      </c>
      <c r="Y39" s="8">
        <v>4704502</v>
      </c>
      <c r="Z39" s="2">
        <v>7.68</v>
      </c>
      <c r="AA39" s="6">
        <v>122491000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117017516</v>
      </c>
      <c r="D42" s="59">
        <f>SUM(D38:D41)</f>
        <v>0</v>
      </c>
      <c r="E42" s="60">
        <f t="shared" si="3"/>
        <v>-67059000</v>
      </c>
      <c r="F42" s="61">
        <f t="shared" si="3"/>
        <v>-67059000</v>
      </c>
      <c r="G42" s="61">
        <f t="shared" si="3"/>
        <v>-7290963</v>
      </c>
      <c r="H42" s="61">
        <f t="shared" si="3"/>
        <v>-18761964</v>
      </c>
      <c r="I42" s="61">
        <f t="shared" si="3"/>
        <v>-17143719</v>
      </c>
      <c r="J42" s="61">
        <f t="shared" si="3"/>
        <v>-43196646</v>
      </c>
      <c r="K42" s="61">
        <f t="shared" si="3"/>
        <v>-4702419</v>
      </c>
      <c r="L42" s="61">
        <f t="shared" si="3"/>
        <v>-2257259</v>
      </c>
      <c r="M42" s="61">
        <f t="shared" si="3"/>
        <v>135097181</v>
      </c>
      <c r="N42" s="61">
        <f t="shared" si="3"/>
        <v>128137503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84940857</v>
      </c>
      <c r="X42" s="61">
        <f t="shared" si="3"/>
        <v>-35529504</v>
      </c>
      <c r="Y42" s="61">
        <f t="shared" si="3"/>
        <v>120470361</v>
      </c>
      <c r="Z42" s="62">
        <f>+IF(X42&lt;&gt;0,+(Y42/X42)*100,0)</f>
        <v>-339.07132787443356</v>
      </c>
      <c r="AA42" s="59">
        <f>SUM(AA38:AA41)</f>
        <v>-67059000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117017516</v>
      </c>
      <c r="D44" s="67">
        <f>+D42-D43</f>
        <v>0</v>
      </c>
      <c r="E44" s="68">
        <f t="shared" si="4"/>
        <v>-67059000</v>
      </c>
      <c r="F44" s="69">
        <f t="shared" si="4"/>
        <v>-67059000</v>
      </c>
      <c r="G44" s="69">
        <f t="shared" si="4"/>
        <v>-7290963</v>
      </c>
      <c r="H44" s="69">
        <f t="shared" si="4"/>
        <v>-18761964</v>
      </c>
      <c r="I44" s="69">
        <f t="shared" si="4"/>
        <v>-17143719</v>
      </c>
      <c r="J44" s="69">
        <f t="shared" si="4"/>
        <v>-43196646</v>
      </c>
      <c r="K44" s="69">
        <f t="shared" si="4"/>
        <v>-4702419</v>
      </c>
      <c r="L44" s="69">
        <f t="shared" si="4"/>
        <v>-2257259</v>
      </c>
      <c r="M44" s="69">
        <f t="shared" si="4"/>
        <v>135097181</v>
      </c>
      <c r="N44" s="69">
        <f t="shared" si="4"/>
        <v>128137503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84940857</v>
      </c>
      <c r="X44" s="69">
        <f t="shared" si="4"/>
        <v>-35529504</v>
      </c>
      <c r="Y44" s="69">
        <f t="shared" si="4"/>
        <v>120470361</v>
      </c>
      <c r="Z44" s="70">
        <f>+IF(X44&lt;&gt;0,+(Y44/X44)*100,0)</f>
        <v>-339.07132787443356</v>
      </c>
      <c r="AA44" s="67">
        <f>+AA42-AA43</f>
        <v>-67059000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117017516</v>
      </c>
      <c r="D46" s="59">
        <f>SUM(D44:D45)</f>
        <v>0</v>
      </c>
      <c r="E46" s="60">
        <f t="shared" si="5"/>
        <v>-67059000</v>
      </c>
      <c r="F46" s="61">
        <f t="shared" si="5"/>
        <v>-67059000</v>
      </c>
      <c r="G46" s="61">
        <f t="shared" si="5"/>
        <v>-7290963</v>
      </c>
      <c r="H46" s="61">
        <f t="shared" si="5"/>
        <v>-18761964</v>
      </c>
      <c r="I46" s="61">
        <f t="shared" si="5"/>
        <v>-17143719</v>
      </c>
      <c r="J46" s="61">
        <f t="shared" si="5"/>
        <v>-43196646</v>
      </c>
      <c r="K46" s="61">
        <f t="shared" si="5"/>
        <v>-4702419</v>
      </c>
      <c r="L46" s="61">
        <f t="shared" si="5"/>
        <v>-2257259</v>
      </c>
      <c r="M46" s="61">
        <f t="shared" si="5"/>
        <v>135097181</v>
      </c>
      <c r="N46" s="61">
        <f t="shared" si="5"/>
        <v>128137503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84940857</v>
      </c>
      <c r="X46" s="61">
        <f t="shared" si="5"/>
        <v>-35529504</v>
      </c>
      <c r="Y46" s="61">
        <f t="shared" si="5"/>
        <v>120470361</v>
      </c>
      <c r="Z46" s="62">
        <f>+IF(X46&lt;&gt;0,+(Y46/X46)*100,0)</f>
        <v>-339.07132787443356</v>
      </c>
      <c r="AA46" s="59">
        <f>SUM(AA44:AA45)</f>
        <v>-67059000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117017516</v>
      </c>
      <c r="D48" s="75">
        <f>SUM(D46:D47)</f>
        <v>0</v>
      </c>
      <c r="E48" s="76">
        <f t="shared" si="6"/>
        <v>-67059000</v>
      </c>
      <c r="F48" s="77">
        <f t="shared" si="6"/>
        <v>-67059000</v>
      </c>
      <c r="G48" s="77">
        <f t="shared" si="6"/>
        <v>-7290963</v>
      </c>
      <c r="H48" s="78">
        <f t="shared" si="6"/>
        <v>-18761964</v>
      </c>
      <c r="I48" s="78">
        <f t="shared" si="6"/>
        <v>-17143719</v>
      </c>
      <c r="J48" s="78">
        <f t="shared" si="6"/>
        <v>-43196646</v>
      </c>
      <c r="K48" s="78">
        <f t="shared" si="6"/>
        <v>-4702419</v>
      </c>
      <c r="L48" s="78">
        <f t="shared" si="6"/>
        <v>-2257259</v>
      </c>
      <c r="M48" s="77">
        <f t="shared" si="6"/>
        <v>135097181</v>
      </c>
      <c r="N48" s="77">
        <f t="shared" si="6"/>
        <v>128137503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84940857</v>
      </c>
      <c r="X48" s="78">
        <f t="shared" si="6"/>
        <v>-35529504</v>
      </c>
      <c r="Y48" s="78">
        <f t="shared" si="6"/>
        <v>120470361</v>
      </c>
      <c r="Z48" s="79">
        <f>+IF(X48&lt;&gt;0,+(Y48/X48)*100,0)</f>
        <v>-339.07132787443356</v>
      </c>
      <c r="AA48" s="80">
        <f>SUM(AA46:AA47)</f>
        <v>-67059000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37638</v>
      </c>
      <c r="D12" s="6">
        <v>0</v>
      </c>
      <c r="E12" s="7">
        <v>10600</v>
      </c>
      <c r="F12" s="8">
        <v>10600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21026</v>
      </c>
      <c r="N12" s="8">
        <v>21026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21026</v>
      </c>
      <c r="X12" s="8">
        <v>3000</v>
      </c>
      <c r="Y12" s="8">
        <v>18026</v>
      </c>
      <c r="Z12" s="2">
        <v>600.87</v>
      </c>
      <c r="AA12" s="6">
        <v>10600</v>
      </c>
    </row>
    <row r="13" spans="1:27" ht="12.75">
      <c r="A13" s="27" t="s">
        <v>40</v>
      </c>
      <c r="B13" s="33"/>
      <c r="C13" s="6">
        <v>41755433</v>
      </c>
      <c r="D13" s="6">
        <v>0</v>
      </c>
      <c r="E13" s="7">
        <v>22459000</v>
      </c>
      <c r="F13" s="8">
        <v>22459000</v>
      </c>
      <c r="G13" s="8">
        <v>2479411</v>
      </c>
      <c r="H13" s="8">
        <v>307125</v>
      </c>
      <c r="I13" s="8">
        <v>416125</v>
      </c>
      <c r="J13" s="8">
        <v>3202661</v>
      </c>
      <c r="K13" s="8">
        <v>822844</v>
      </c>
      <c r="L13" s="8">
        <v>3631492</v>
      </c>
      <c r="M13" s="8">
        <v>515521</v>
      </c>
      <c r="N13" s="8">
        <v>4969857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8172518</v>
      </c>
      <c r="X13" s="8">
        <v>11637500</v>
      </c>
      <c r="Y13" s="8">
        <v>-3464982</v>
      </c>
      <c r="Z13" s="2">
        <v>-29.77</v>
      </c>
      <c r="AA13" s="6">
        <v>22459000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1269617</v>
      </c>
      <c r="D16" s="6">
        <v>0</v>
      </c>
      <c r="E16" s="7">
        <v>900000</v>
      </c>
      <c r="F16" s="8">
        <v>900000</v>
      </c>
      <c r="G16" s="8">
        <v>10500</v>
      </c>
      <c r="H16" s="8">
        <v>0</v>
      </c>
      <c r="I16" s="8">
        <v>0</v>
      </c>
      <c r="J16" s="8">
        <v>10500</v>
      </c>
      <c r="K16" s="8">
        <v>7368</v>
      </c>
      <c r="L16" s="8">
        <v>4500</v>
      </c>
      <c r="M16" s="8">
        <v>9000</v>
      </c>
      <c r="N16" s="8">
        <v>20868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31368</v>
      </c>
      <c r="X16" s="8">
        <v>100000</v>
      </c>
      <c r="Y16" s="8">
        <v>-68632</v>
      </c>
      <c r="Z16" s="2">
        <v>-68.63</v>
      </c>
      <c r="AA16" s="6">
        <v>900000</v>
      </c>
    </row>
    <row r="17" spans="1:27" ht="12.75">
      <c r="A17" s="27" t="s">
        <v>44</v>
      </c>
      <c r="B17" s="33"/>
      <c r="C17" s="6">
        <v>983393</v>
      </c>
      <c r="D17" s="6">
        <v>0</v>
      </c>
      <c r="E17" s="7">
        <v>1170000</v>
      </c>
      <c r="F17" s="8">
        <v>1170000</v>
      </c>
      <c r="G17" s="8">
        <v>110087</v>
      </c>
      <c r="H17" s="8">
        <v>77365</v>
      </c>
      <c r="I17" s="8">
        <v>55478</v>
      </c>
      <c r="J17" s="8">
        <v>242930</v>
      </c>
      <c r="K17" s="8">
        <v>84278</v>
      </c>
      <c r="L17" s="8">
        <v>62704</v>
      </c>
      <c r="M17" s="8">
        <v>36322</v>
      </c>
      <c r="N17" s="8">
        <v>183304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426234</v>
      </c>
      <c r="X17" s="8">
        <v>600000</v>
      </c>
      <c r="Y17" s="8">
        <v>-173766</v>
      </c>
      <c r="Z17" s="2">
        <v>-28.96</v>
      </c>
      <c r="AA17" s="6">
        <v>1170000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344488000</v>
      </c>
      <c r="D19" s="6">
        <v>0</v>
      </c>
      <c r="E19" s="7">
        <v>348588000</v>
      </c>
      <c r="F19" s="8">
        <v>348588000</v>
      </c>
      <c r="G19" s="8">
        <v>143318000</v>
      </c>
      <c r="H19" s="8">
        <v>0</v>
      </c>
      <c r="I19" s="8">
        <v>1874424</v>
      </c>
      <c r="J19" s="8">
        <v>145192424</v>
      </c>
      <c r="K19" s="8">
        <v>152752</v>
      </c>
      <c r="L19" s="8">
        <v>0</v>
      </c>
      <c r="M19" s="8">
        <v>114654000</v>
      </c>
      <c r="N19" s="8">
        <v>114806752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259999176</v>
      </c>
      <c r="X19" s="8">
        <v>261509354</v>
      </c>
      <c r="Y19" s="8">
        <v>-1510178</v>
      </c>
      <c r="Z19" s="2">
        <v>-0.58</v>
      </c>
      <c r="AA19" s="6">
        <v>348588000</v>
      </c>
    </row>
    <row r="20" spans="1:27" ht="12.75">
      <c r="A20" s="27" t="s">
        <v>47</v>
      </c>
      <c r="B20" s="33"/>
      <c r="C20" s="6">
        <v>685319</v>
      </c>
      <c r="D20" s="6">
        <v>0</v>
      </c>
      <c r="E20" s="7">
        <v>265500</v>
      </c>
      <c r="F20" s="30">
        <v>265500</v>
      </c>
      <c r="G20" s="30">
        <v>16027</v>
      </c>
      <c r="H20" s="30">
        <v>1072057</v>
      </c>
      <c r="I20" s="30">
        <v>62022</v>
      </c>
      <c r="J20" s="30">
        <v>1150106</v>
      </c>
      <c r="K20" s="30">
        <v>133919</v>
      </c>
      <c r="L20" s="30">
        <v>34551</v>
      </c>
      <c r="M20" s="30">
        <v>3743</v>
      </c>
      <c r="N20" s="30">
        <v>172213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1322319</v>
      </c>
      <c r="X20" s="30">
        <v>260250</v>
      </c>
      <c r="Y20" s="30">
        <v>1062069</v>
      </c>
      <c r="Z20" s="31">
        <v>408.1</v>
      </c>
      <c r="AA20" s="32">
        <v>265500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-7742</v>
      </c>
      <c r="J21" s="8">
        <v>-7742</v>
      </c>
      <c r="K21" s="8">
        <v>0</v>
      </c>
      <c r="L21" s="8">
        <v>0</v>
      </c>
      <c r="M21" s="8">
        <v>7742</v>
      </c>
      <c r="N21" s="8">
        <v>7742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389219400</v>
      </c>
      <c r="D22" s="37">
        <f>SUM(D5:D21)</f>
        <v>0</v>
      </c>
      <c r="E22" s="38">
        <f t="shared" si="0"/>
        <v>373393100</v>
      </c>
      <c r="F22" s="39">
        <f t="shared" si="0"/>
        <v>373393100</v>
      </c>
      <c r="G22" s="39">
        <f t="shared" si="0"/>
        <v>145934025</v>
      </c>
      <c r="H22" s="39">
        <f t="shared" si="0"/>
        <v>1456547</v>
      </c>
      <c r="I22" s="39">
        <f t="shared" si="0"/>
        <v>2400307</v>
      </c>
      <c r="J22" s="39">
        <f t="shared" si="0"/>
        <v>149790879</v>
      </c>
      <c r="K22" s="39">
        <f t="shared" si="0"/>
        <v>1201161</v>
      </c>
      <c r="L22" s="39">
        <f t="shared" si="0"/>
        <v>3733247</v>
      </c>
      <c r="M22" s="39">
        <f t="shared" si="0"/>
        <v>115247354</v>
      </c>
      <c r="N22" s="39">
        <f t="shared" si="0"/>
        <v>120181762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269972641</v>
      </c>
      <c r="X22" s="39">
        <f t="shared" si="0"/>
        <v>274110104</v>
      </c>
      <c r="Y22" s="39">
        <f t="shared" si="0"/>
        <v>-4137463</v>
      </c>
      <c r="Z22" s="40">
        <f>+IF(X22&lt;&gt;0,+(Y22/X22)*100,0)</f>
        <v>-1.5094164496760032</v>
      </c>
      <c r="AA22" s="37">
        <f>SUM(AA5:AA21)</f>
        <v>373393100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123427939</v>
      </c>
      <c r="D25" s="6">
        <v>0</v>
      </c>
      <c r="E25" s="7">
        <v>144286965</v>
      </c>
      <c r="F25" s="8">
        <v>144286965</v>
      </c>
      <c r="G25" s="8">
        <v>11833423</v>
      </c>
      <c r="H25" s="8">
        <v>7712691</v>
      </c>
      <c r="I25" s="8">
        <v>13677524</v>
      </c>
      <c r="J25" s="8">
        <v>33223638</v>
      </c>
      <c r="K25" s="8">
        <v>11101344</v>
      </c>
      <c r="L25" s="8">
        <v>11229175</v>
      </c>
      <c r="M25" s="8">
        <v>10912914</v>
      </c>
      <c r="N25" s="8">
        <v>33243433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66467071</v>
      </c>
      <c r="X25" s="8">
        <v>72143514</v>
      </c>
      <c r="Y25" s="8">
        <v>-5676443</v>
      </c>
      <c r="Z25" s="2">
        <v>-7.87</v>
      </c>
      <c r="AA25" s="6">
        <v>144286965</v>
      </c>
    </row>
    <row r="26" spans="1:27" ht="12.75">
      <c r="A26" s="29" t="s">
        <v>52</v>
      </c>
      <c r="B26" s="28"/>
      <c r="C26" s="6">
        <v>13519502</v>
      </c>
      <c r="D26" s="6">
        <v>0</v>
      </c>
      <c r="E26" s="7">
        <v>13498299</v>
      </c>
      <c r="F26" s="8">
        <v>13498299</v>
      </c>
      <c r="G26" s="8">
        <v>1115003</v>
      </c>
      <c r="H26" s="8">
        <v>1092371</v>
      </c>
      <c r="I26" s="8">
        <v>1117693</v>
      </c>
      <c r="J26" s="8">
        <v>3325067</v>
      </c>
      <c r="K26" s="8">
        <v>1145950</v>
      </c>
      <c r="L26" s="8">
        <v>1166442</v>
      </c>
      <c r="M26" s="8">
        <v>1166914</v>
      </c>
      <c r="N26" s="8">
        <v>3479306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6804373</v>
      </c>
      <c r="X26" s="8">
        <v>6749166</v>
      </c>
      <c r="Y26" s="8">
        <v>55207</v>
      </c>
      <c r="Z26" s="2">
        <v>0.82</v>
      </c>
      <c r="AA26" s="6">
        <v>13498299</v>
      </c>
    </row>
    <row r="27" spans="1:27" ht="12.75">
      <c r="A27" s="29" t="s">
        <v>53</v>
      </c>
      <c r="B27" s="28"/>
      <c r="C27" s="6">
        <v>4373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10573074</v>
      </c>
      <c r="D28" s="6">
        <v>0</v>
      </c>
      <c r="E28" s="7">
        <v>9380019</v>
      </c>
      <c r="F28" s="8">
        <v>9380019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6617956</v>
      </c>
      <c r="M28" s="8">
        <v>1277710</v>
      </c>
      <c r="N28" s="8">
        <v>7895666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7895666</v>
      </c>
      <c r="X28" s="8">
        <v>4846311</v>
      </c>
      <c r="Y28" s="8">
        <v>3049355</v>
      </c>
      <c r="Z28" s="2">
        <v>62.92</v>
      </c>
      <c r="AA28" s="6">
        <v>9380019</v>
      </c>
    </row>
    <row r="29" spans="1:27" ht="12.75">
      <c r="A29" s="29" t="s">
        <v>55</v>
      </c>
      <c r="B29" s="28"/>
      <c r="C29" s="6">
        <v>1901651</v>
      </c>
      <c r="D29" s="6">
        <v>0</v>
      </c>
      <c r="E29" s="7">
        <v>967752</v>
      </c>
      <c r="F29" s="8">
        <v>967752</v>
      </c>
      <c r="G29" s="8">
        <v>0</v>
      </c>
      <c r="H29" s="8">
        <v>838</v>
      </c>
      <c r="I29" s="8">
        <v>309507</v>
      </c>
      <c r="J29" s="8">
        <v>310345</v>
      </c>
      <c r="K29" s="8">
        <v>12392</v>
      </c>
      <c r="L29" s="8">
        <v>12036</v>
      </c>
      <c r="M29" s="8">
        <v>0</v>
      </c>
      <c r="N29" s="8">
        <v>24428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334773</v>
      </c>
      <c r="X29" s="8">
        <v>484488</v>
      </c>
      <c r="Y29" s="8">
        <v>-149715</v>
      </c>
      <c r="Z29" s="2">
        <v>-30.9</v>
      </c>
      <c r="AA29" s="6">
        <v>967752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3790568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39089406</v>
      </c>
      <c r="D32" s="6">
        <v>0</v>
      </c>
      <c r="E32" s="7">
        <v>54294287</v>
      </c>
      <c r="F32" s="8">
        <v>55183964</v>
      </c>
      <c r="G32" s="8">
        <v>547178</v>
      </c>
      <c r="H32" s="8">
        <v>2325024</v>
      </c>
      <c r="I32" s="8">
        <v>3295786</v>
      </c>
      <c r="J32" s="8">
        <v>6167988</v>
      </c>
      <c r="K32" s="8">
        <v>3356774</v>
      </c>
      <c r="L32" s="8">
        <v>4553905</v>
      </c>
      <c r="M32" s="8">
        <v>6440252</v>
      </c>
      <c r="N32" s="8">
        <v>14350931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20518919</v>
      </c>
      <c r="X32" s="8">
        <v>19060967</v>
      </c>
      <c r="Y32" s="8">
        <v>1457952</v>
      </c>
      <c r="Z32" s="2">
        <v>7.65</v>
      </c>
      <c r="AA32" s="6">
        <v>55183964</v>
      </c>
    </row>
    <row r="33" spans="1:27" ht="12.75">
      <c r="A33" s="29" t="s">
        <v>59</v>
      </c>
      <c r="B33" s="28"/>
      <c r="C33" s="6">
        <v>176410561</v>
      </c>
      <c r="D33" s="6">
        <v>0</v>
      </c>
      <c r="E33" s="7">
        <v>167508831</v>
      </c>
      <c r="F33" s="8">
        <v>169480941</v>
      </c>
      <c r="G33" s="8">
        <v>4624486</v>
      </c>
      <c r="H33" s="8">
        <v>11423321</v>
      </c>
      <c r="I33" s="8">
        <v>6813368</v>
      </c>
      <c r="J33" s="8">
        <v>22861175</v>
      </c>
      <c r="K33" s="8">
        <v>5819969</v>
      </c>
      <c r="L33" s="8">
        <v>7617599</v>
      </c>
      <c r="M33" s="8">
        <v>17117345</v>
      </c>
      <c r="N33" s="8">
        <v>30554913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53416088</v>
      </c>
      <c r="X33" s="8">
        <v>63981737</v>
      </c>
      <c r="Y33" s="8">
        <v>-10565649</v>
      </c>
      <c r="Z33" s="2">
        <v>-16.51</v>
      </c>
      <c r="AA33" s="6">
        <v>169480941</v>
      </c>
    </row>
    <row r="34" spans="1:27" ht="12.75">
      <c r="A34" s="29" t="s">
        <v>60</v>
      </c>
      <c r="B34" s="28"/>
      <c r="C34" s="6">
        <v>33272272</v>
      </c>
      <c r="D34" s="6">
        <v>0</v>
      </c>
      <c r="E34" s="7">
        <v>55287062</v>
      </c>
      <c r="F34" s="8">
        <v>55287062</v>
      </c>
      <c r="G34" s="8">
        <v>2233231</v>
      </c>
      <c r="H34" s="8">
        <v>3868574</v>
      </c>
      <c r="I34" s="8">
        <v>2230385</v>
      </c>
      <c r="J34" s="8">
        <v>8332190</v>
      </c>
      <c r="K34" s="8">
        <v>2889077</v>
      </c>
      <c r="L34" s="8">
        <v>2667495</v>
      </c>
      <c r="M34" s="8">
        <v>1839872</v>
      </c>
      <c r="N34" s="8">
        <v>7396444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15728634</v>
      </c>
      <c r="X34" s="8">
        <v>12489871</v>
      </c>
      <c r="Y34" s="8">
        <v>3238763</v>
      </c>
      <c r="Z34" s="2">
        <v>25.93</v>
      </c>
      <c r="AA34" s="6">
        <v>55287062</v>
      </c>
    </row>
    <row r="35" spans="1:27" ht="12.75">
      <c r="A35" s="27" t="s">
        <v>61</v>
      </c>
      <c r="B35" s="33"/>
      <c r="C35" s="6">
        <v>6672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92505</v>
      </c>
      <c r="M35" s="8">
        <v>-2717</v>
      </c>
      <c r="N35" s="8">
        <v>89788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89788</v>
      </c>
      <c r="X35" s="8"/>
      <c r="Y35" s="8">
        <v>89788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401996018</v>
      </c>
      <c r="D36" s="37">
        <f>SUM(D25:D35)</f>
        <v>0</v>
      </c>
      <c r="E36" s="38">
        <f t="shared" si="1"/>
        <v>445223215</v>
      </c>
      <c r="F36" s="39">
        <f t="shared" si="1"/>
        <v>448085002</v>
      </c>
      <c r="G36" s="39">
        <f t="shared" si="1"/>
        <v>20353321</v>
      </c>
      <c r="H36" s="39">
        <f t="shared" si="1"/>
        <v>26422819</v>
      </c>
      <c r="I36" s="39">
        <f t="shared" si="1"/>
        <v>27444263</v>
      </c>
      <c r="J36" s="39">
        <f t="shared" si="1"/>
        <v>74220403</v>
      </c>
      <c r="K36" s="39">
        <f t="shared" si="1"/>
        <v>24325506</v>
      </c>
      <c r="L36" s="39">
        <f t="shared" si="1"/>
        <v>33957113</v>
      </c>
      <c r="M36" s="39">
        <f t="shared" si="1"/>
        <v>38752290</v>
      </c>
      <c r="N36" s="39">
        <f t="shared" si="1"/>
        <v>97034909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171255312</v>
      </c>
      <c r="X36" s="39">
        <f t="shared" si="1"/>
        <v>179756054</v>
      </c>
      <c r="Y36" s="39">
        <f t="shared" si="1"/>
        <v>-8500742</v>
      </c>
      <c r="Z36" s="40">
        <f>+IF(X36&lt;&gt;0,+(Y36/X36)*100,0)</f>
        <v>-4.729043506929675</v>
      </c>
      <c r="AA36" s="37">
        <f>SUM(AA25:AA35)</f>
        <v>448085002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-12776618</v>
      </c>
      <c r="D38" s="50">
        <f>+D22-D36</f>
        <v>0</v>
      </c>
      <c r="E38" s="51">
        <f t="shared" si="2"/>
        <v>-71830115</v>
      </c>
      <c r="F38" s="52">
        <f t="shared" si="2"/>
        <v>-74691902</v>
      </c>
      <c r="G38" s="52">
        <f t="shared" si="2"/>
        <v>125580704</v>
      </c>
      <c r="H38" s="52">
        <f t="shared" si="2"/>
        <v>-24966272</v>
      </c>
      <c r="I38" s="52">
        <f t="shared" si="2"/>
        <v>-25043956</v>
      </c>
      <c r="J38" s="52">
        <f t="shared" si="2"/>
        <v>75570476</v>
      </c>
      <c r="K38" s="52">
        <f t="shared" si="2"/>
        <v>-23124345</v>
      </c>
      <c r="L38" s="52">
        <f t="shared" si="2"/>
        <v>-30223866</v>
      </c>
      <c r="M38" s="52">
        <f t="shared" si="2"/>
        <v>76495064</v>
      </c>
      <c r="N38" s="52">
        <f t="shared" si="2"/>
        <v>23146853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98717329</v>
      </c>
      <c r="X38" s="52">
        <f>IF(F22=F36,0,X22-X36)</f>
        <v>94354050</v>
      </c>
      <c r="Y38" s="52">
        <f t="shared" si="2"/>
        <v>4363279</v>
      </c>
      <c r="Z38" s="53">
        <f>+IF(X38&lt;&gt;0,+(Y38/X38)*100,0)</f>
        <v>4.624368535319894</v>
      </c>
      <c r="AA38" s="50">
        <f>+AA22-AA36</f>
        <v>-74691902</v>
      </c>
    </row>
    <row r="39" spans="1:27" ht="12.75">
      <c r="A39" s="27" t="s">
        <v>64</v>
      </c>
      <c r="B39" s="33"/>
      <c r="C39" s="6">
        <v>2175000</v>
      </c>
      <c r="D39" s="6">
        <v>0</v>
      </c>
      <c r="E39" s="7">
        <v>2180000</v>
      </c>
      <c r="F39" s="8">
        <v>2180000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1526501</v>
      </c>
      <c r="Y39" s="8">
        <v>-1526501</v>
      </c>
      <c r="Z39" s="2">
        <v>-100</v>
      </c>
      <c r="AA39" s="6">
        <v>2180000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-10601618</v>
      </c>
      <c r="D42" s="59">
        <f>SUM(D38:D41)</f>
        <v>0</v>
      </c>
      <c r="E42" s="60">
        <f t="shared" si="3"/>
        <v>-69650115</v>
      </c>
      <c r="F42" s="61">
        <f t="shared" si="3"/>
        <v>-72511902</v>
      </c>
      <c r="G42" s="61">
        <f t="shared" si="3"/>
        <v>125580704</v>
      </c>
      <c r="H42" s="61">
        <f t="shared" si="3"/>
        <v>-24966272</v>
      </c>
      <c r="I42" s="61">
        <f t="shared" si="3"/>
        <v>-25043956</v>
      </c>
      <c r="J42" s="61">
        <f t="shared" si="3"/>
        <v>75570476</v>
      </c>
      <c r="K42" s="61">
        <f t="shared" si="3"/>
        <v>-23124345</v>
      </c>
      <c r="L42" s="61">
        <f t="shared" si="3"/>
        <v>-30223866</v>
      </c>
      <c r="M42" s="61">
        <f t="shared" si="3"/>
        <v>76495064</v>
      </c>
      <c r="N42" s="61">
        <f t="shared" si="3"/>
        <v>23146853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98717329</v>
      </c>
      <c r="X42" s="61">
        <f t="shared" si="3"/>
        <v>95880551</v>
      </c>
      <c r="Y42" s="61">
        <f t="shared" si="3"/>
        <v>2836778</v>
      </c>
      <c r="Z42" s="62">
        <f>+IF(X42&lt;&gt;0,+(Y42/X42)*100,0)</f>
        <v>2.9586584248978713</v>
      </c>
      <c r="AA42" s="59">
        <f>SUM(AA38:AA41)</f>
        <v>-72511902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-10601618</v>
      </c>
      <c r="D44" s="67">
        <f>+D42-D43</f>
        <v>0</v>
      </c>
      <c r="E44" s="68">
        <f t="shared" si="4"/>
        <v>-69650115</v>
      </c>
      <c r="F44" s="69">
        <f t="shared" si="4"/>
        <v>-72511902</v>
      </c>
      <c r="G44" s="69">
        <f t="shared" si="4"/>
        <v>125580704</v>
      </c>
      <c r="H44" s="69">
        <f t="shared" si="4"/>
        <v>-24966272</v>
      </c>
      <c r="I44" s="69">
        <f t="shared" si="4"/>
        <v>-25043956</v>
      </c>
      <c r="J44" s="69">
        <f t="shared" si="4"/>
        <v>75570476</v>
      </c>
      <c r="K44" s="69">
        <f t="shared" si="4"/>
        <v>-23124345</v>
      </c>
      <c r="L44" s="69">
        <f t="shared" si="4"/>
        <v>-30223866</v>
      </c>
      <c r="M44" s="69">
        <f t="shared" si="4"/>
        <v>76495064</v>
      </c>
      <c r="N44" s="69">
        <f t="shared" si="4"/>
        <v>23146853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98717329</v>
      </c>
      <c r="X44" s="69">
        <f t="shared" si="4"/>
        <v>95880551</v>
      </c>
      <c r="Y44" s="69">
        <f t="shared" si="4"/>
        <v>2836778</v>
      </c>
      <c r="Z44" s="70">
        <f>+IF(X44&lt;&gt;0,+(Y44/X44)*100,0)</f>
        <v>2.9586584248978713</v>
      </c>
      <c r="AA44" s="67">
        <f>+AA42-AA43</f>
        <v>-72511902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-10601618</v>
      </c>
      <c r="D46" s="59">
        <f>SUM(D44:D45)</f>
        <v>0</v>
      </c>
      <c r="E46" s="60">
        <f t="shared" si="5"/>
        <v>-69650115</v>
      </c>
      <c r="F46" s="61">
        <f t="shared" si="5"/>
        <v>-72511902</v>
      </c>
      <c r="G46" s="61">
        <f t="shared" si="5"/>
        <v>125580704</v>
      </c>
      <c r="H46" s="61">
        <f t="shared" si="5"/>
        <v>-24966272</v>
      </c>
      <c r="I46" s="61">
        <f t="shared" si="5"/>
        <v>-25043956</v>
      </c>
      <c r="J46" s="61">
        <f t="shared" si="5"/>
        <v>75570476</v>
      </c>
      <c r="K46" s="61">
        <f t="shared" si="5"/>
        <v>-23124345</v>
      </c>
      <c r="L46" s="61">
        <f t="shared" si="5"/>
        <v>-30223866</v>
      </c>
      <c r="M46" s="61">
        <f t="shared" si="5"/>
        <v>76495064</v>
      </c>
      <c r="N46" s="61">
        <f t="shared" si="5"/>
        <v>23146853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98717329</v>
      </c>
      <c r="X46" s="61">
        <f t="shared" si="5"/>
        <v>95880551</v>
      </c>
      <c r="Y46" s="61">
        <f t="shared" si="5"/>
        <v>2836778</v>
      </c>
      <c r="Z46" s="62">
        <f>+IF(X46&lt;&gt;0,+(Y46/X46)*100,0)</f>
        <v>2.9586584248978713</v>
      </c>
      <c r="AA46" s="59">
        <f>SUM(AA44:AA45)</f>
        <v>-72511902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-10601618</v>
      </c>
      <c r="D48" s="75">
        <f>SUM(D46:D47)</f>
        <v>0</v>
      </c>
      <c r="E48" s="76">
        <f t="shared" si="6"/>
        <v>-69650115</v>
      </c>
      <c r="F48" s="77">
        <f t="shared" si="6"/>
        <v>-72511902</v>
      </c>
      <c r="G48" s="77">
        <f t="shared" si="6"/>
        <v>125580704</v>
      </c>
      <c r="H48" s="78">
        <f t="shared" si="6"/>
        <v>-24966272</v>
      </c>
      <c r="I48" s="78">
        <f t="shared" si="6"/>
        <v>-25043956</v>
      </c>
      <c r="J48" s="78">
        <f t="shared" si="6"/>
        <v>75570476</v>
      </c>
      <c r="K48" s="78">
        <f t="shared" si="6"/>
        <v>-23124345</v>
      </c>
      <c r="L48" s="78">
        <f t="shared" si="6"/>
        <v>-30223866</v>
      </c>
      <c r="M48" s="77">
        <f t="shared" si="6"/>
        <v>76495064</v>
      </c>
      <c r="N48" s="77">
        <f t="shared" si="6"/>
        <v>23146853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98717329</v>
      </c>
      <c r="X48" s="78">
        <f t="shared" si="6"/>
        <v>95880551</v>
      </c>
      <c r="Y48" s="78">
        <f t="shared" si="6"/>
        <v>2836778</v>
      </c>
      <c r="Z48" s="79">
        <f>+IF(X48&lt;&gt;0,+(Y48/X48)*100,0)</f>
        <v>2.9586584248978713</v>
      </c>
      <c r="AA48" s="80">
        <f>SUM(AA46:AA47)</f>
        <v>-72511902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94356895</v>
      </c>
      <c r="D5" s="6">
        <v>0</v>
      </c>
      <c r="E5" s="7">
        <v>135594730</v>
      </c>
      <c r="F5" s="8">
        <v>135594730</v>
      </c>
      <c r="G5" s="8">
        <v>8137419</v>
      </c>
      <c r="H5" s="8">
        <v>23248351</v>
      </c>
      <c r="I5" s="8">
        <v>20220034</v>
      </c>
      <c r="J5" s="8">
        <v>51605804</v>
      </c>
      <c r="K5" s="8">
        <v>5902114</v>
      </c>
      <c r="L5" s="8">
        <v>-53000</v>
      </c>
      <c r="M5" s="8">
        <v>5982000</v>
      </c>
      <c r="N5" s="8">
        <v>11831114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63436918</v>
      </c>
      <c r="X5" s="8">
        <v>67797000</v>
      </c>
      <c r="Y5" s="8">
        <v>-4360082</v>
      </c>
      <c r="Z5" s="2">
        <v>-6.43</v>
      </c>
      <c r="AA5" s="6">
        <v>135594730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132482615</v>
      </c>
      <c r="D7" s="6">
        <v>0</v>
      </c>
      <c r="E7" s="7">
        <v>190757000</v>
      </c>
      <c r="F7" s="8">
        <v>190757000</v>
      </c>
      <c r="G7" s="8">
        <v>15065678</v>
      </c>
      <c r="H7" s="8">
        <v>15740568</v>
      </c>
      <c r="I7" s="8">
        <v>12218111</v>
      </c>
      <c r="J7" s="8">
        <v>43024357</v>
      </c>
      <c r="K7" s="8">
        <v>11842288</v>
      </c>
      <c r="L7" s="8">
        <v>15411111</v>
      </c>
      <c r="M7" s="8">
        <v>13291000</v>
      </c>
      <c r="N7" s="8">
        <v>40544399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83568756</v>
      </c>
      <c r="X7" s="8">
        <v>95399502</v>
      </c>
      <c r="Y7" s="8">
        <v>-11830746</v>
      </c>
      <c r="Z7" s="2">
        <v>-12.4</v>
      </c>
      <c r="AA7" s="6">
        <v>190757000</v>
      </c>
    </row>
    <row r="8" spans="1:27" ht="12.75">
      <c r="A8" s="29" t="s">
        <v>35</v>
      </c>
      <c r="B8" s="28"/>
      <c r="C8" s="6">
        <v>37134125</v>
      </c>
      <c r="D8" s="6">
        <v>0</v>
      </c>
      <c r="E8" s="7">
        <v>42065000</v>
      </c>
      <c r="F8" s="8">
        <v>42065000</v>
      </c>
      <c r="G8" s="8">
        <v>5554936</v>
      </c>
      <c r="H8" s="8">
        <v>3529518</v>
      </c>
      <c r="I8" s="8">
        <v>3633337</v>
      </c>
      <c r="J8" s="8">
        <v>12717791</v>
      </c>
      <c r="K8" s="8">
        <v>4295329</v>
      </c>
      <c r="L8" s="8">
        <v>4653337</v>
      </c>
      <c r="M8" s="8">
        <v>4840121</v>
      </c>
      <c r="N8" s="8">
        <v>13788787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26506578</v>
      </c>
      <c r="X8" s="8">
        <v>21032502</v>
      </c>
      <c r="Y8" s="8">
        <v>5474076</v>
      </c>
      <c r="Z8" s="2">
        <v>26.03</v>
      </c>
      <c r="AA8" s="6">
        <v>42065000</v>
      </c>
    </row>
    <row r="9" spans="1:27" ht="12.75">
      <c r="A9" s="29" t="s">
        <v>36</v>
      </c>
      <c r="B9" s="28"/>
      <c r="C9" s="6">
        <v>13795469</v>
      </c>
      <c r="D9" s="6">
        <v>0</v>
      </c>
      <c r="E9" s="7">
        <v>18411000</v>
      </c>
      <c r="F9" s="8">
        <v>18411000</v>
      </c>
      <c r="G9" s="8">
        <v>2115036</v>
      </c>
      <c r="H9" s="8">
        <v>1370949</v>
      </c>
      <c r="I9" s="8">
        <v>1232007</v>
      </c>
      <c r="J9" s="8">
        <v>4717992</v>
      </c>
      <c r="K9" s="8">
        <v>1326676</v>
      </c>
      <c r="L9" s="8">
        <v>1269007</v>
      </c>
      <c r="M9" s="8">
        <v>1307253</v>
      </c>
      <c r="N9" s="8">
        <v>3902936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8620928</v>
      </c>
      <c r="X9" s="8">
        <v>9205500</v>
      </c>
      <c r="Y9" s="8">
        <v>-584572</v>
      </c>
      <c r="Z9" s="2">
        <v>-6.35</v>
      </c>
      <c r="AA9" s="6">
        <v>18411000</v>
      </c>
    </row>
    <row r="10" spans="1:27" ht="12.75">
      <c r="A10" s="29" t="s">
        <v>37</v>
      </c>
      <c r="B10" s="28"/>
      <c r="C10" s="6">
        <v>13088866</v>
      </c>
      <c r="D10" s="6">
        <v>0</v>
      </c>
      <c r="E10" s="7">
        <v>18411000</v>
      </c>
      <c r="F10" s="30">
        <v>18411000</v>
      </c>
      <c r="G10" s="30">
        <v>1607828</v>
      </c>
      <c r="H10" s="30">
        <v>1604071</v>
      </c>
      <c r="I10" s="30">
        <v>1492130</v>
      </c>
      <c r="J10" s="30">
        <v>4704029</v>
      </c>
      <c r="K10" s="30">
        <v>1621506</v>
      </c>
      <c r="L10" s="30">
        <v>1587130</v>
      </c>
      <c r="M10" s="30">
        <v>1587798</v>
      </c>
      <c r="N10" s="30">
        <v>4796434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9500463</v>
      </c>
      <c r="X10" s="30">
        <v>9205500</v>
      </c>
      <c r="Y10" s="30">
        <v>294963</v>
      </c>
      <c r="Z10" s="31">
        <v>3.2</v>
      </c>
      <c r="AA10" s="32">
        <v>18411000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42000</v>
      </c>
      <c r="F11" s="8">
        <v>42000</v>
      </c>
      <c r="G11" s="8">
        <v>0</v>
      </c>
      <c r="H11" s="8">
        <v>773776</v>
      </c>
      <c r="I11" s="8">
        <v>103000</v>
      </c>
      <c r="J11" s="8">
        <v>876776</v>
      </c>
      <c r="K11" s="8">
        <v>814154</v>
      </c>
      <c r="L11" s="8">
        <v>780</v>
      </c>
      <c r="M11" s="8">
        <v>798828</v>
      </c>
      <c r="N11" s="8">
        <v>1613762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2490538</v>
      </c>
      <c r="X11" s="8"/>
      <c r="Y11" s="8">
        <v>2490538</v>
      </c>
      <c r="Z11" s="2">
        <v>0</v>
      </c>
      <c r="AA11" s="6">
        <v>42000</v>
      </c>
    </row>
    <row r="12" spans="1:27" ht="12.75">
      <c r="A12" s="29" t="s">
        <v>39</v>
      </c>
      <c r="B12" s="33"/>
      <c r="C12" s="6">
        <v>2988270</v>
      </c>
      <c r="D12" s="6">
        <v>0</v>
      </c>
      <c r="E12" s="7">
        <v>1719000</v>
      </c>
      <c r="F12" s="8">
        <v>1719000</v>
      </c>
      <c r="G12" s="8">
        <v>263411</v>
      </c>
      <c r="H12" s="8">
        <v>288075</v>
      </c>
      <c r="I12" s="8">
        <v>117829</v>
      </c>
      <c r="J12" s="8">
        <v>669315</v>
      </c>
      <c r="K12" s="8">
        <v>122000</v>
      </c>
      <c r="L12" s="8">
        <v>126252</v>
      </c>
      <c r="M12" s="8">
        <v>115645</v>
      </c>
      <c r="N12" s="8">
        <v>363897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1033212</v>
      </c>
      <c r="X12" s="8">
        <v>859002</v>
      </c>
      <c r="Y12" s="8">
        <v>174210</v>
      </c>
      <c r="Z12" s="2">
        <v>20.28</v>
      </c>
      <c r="AA12" s="6">
        <v>1719000</v>
      </c>
    </row>
    <row r="13" spans="1:27" ht="12.75">
      <c r="A13" s="27" t="s">
        <v>40</v>
      </c>
      <c r="B13" s="33"/>
      <c r="C13" s="6">
        <v>2892684</v>
      </c>
      <c r="D13" s="6">
        <v>0</v>
      </c>
      <c r="E13" s="7">
        <v>4706000</v>
      </c>
      <c r="F13" s="8">
        <v>4706000</v>
      </c>
      <c r="G13" s="8">
        <v>139248</v>
      </c>
      <c r="H13" s="8">
        <v>390158</v>
      </c>
      <c r="I13" s="8">
        <v>71138</v>
      </c>
      <c r="J13" s="8">
        <v>600544</v>
      </c>
      <c r="K13" s="8">
        <v>582100</v>
      </c>
      <c r="L13" s="8">
        <v>192000</v>
      </c>
      <c r="M13" s="8">
        <v>241000</v>
      </c>
      <c r="N13" s="8">
        <v>1015100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1615644</v>
      </c>
      <c r="X13" s="8">
        <v>2353002</v>
      </c>
      <c r="Y13" s="8">
        <v>-737358</v>
      </c>
      <c r="Z13" s="2">
        <v>-31.34</v>
      </c>
      <c r="AA13" s="6">
        <v>4706000</v>
      </c>
    </row>
    <row r="14" spans="1:27" ht="12.75">
      <c r="A14" s="27" t="s">
        <v>41</v>
      </c>
      <c r="B14" s="33"/>
      <c r="C14" s="6">
        <v>19667187</v>
      </c>
      <c r="D14" s="6">
        <v>0</v>
      </c>
      <c r="E14" s="7">
        <v>19281000</v>
      </c>
      <c r="F14" s="8">
        <v>19281000</v>
      </c>
      <c r="G14" s="8">
        <v>1786277</v>
      </c>
      <c r="H14" s="8">
        <v>1839215</v>
      </c>
      <c r="I14" s="8">
        <v>1921525</v>
      </c>
      <c r="J14" s="8">
        <v>5547017</v>
      </c>
      <c r="K14" s="8">
        <v>1946125</v>
      </c>
      <c r="L14" s="8">
        <v>2065000</v>
      </c>
      <c r="M14" s="8">
        <v>2048000</v>
      </c>
      <c r="N14" s="8">
        <v>6059125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11606142</v>
      </c>
      <c r="X14" s="8">
        <v>9640500</v>
      </c>
      <c r="Y14" s="8">
        <v>1965642</v>
      </c>
      <c r="Z14" s="2">
        <v>20.39</v>
      </c>
      <c r="AA14" s="6">
        <v>19281000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4114346</v>
      </c>
      <c r="D16" s="6">
        <v>0</v>
      </c>
      <c r="E16" s="7">
        <v>1769541</v>
      </c>
      <c r="F16" s="8">
        <v>1769541</v>
      </c>
      <c r="G16" s="8">
        <v>82000</v>
      </c>
      <c r="H16" s="8">
        <v>34360</v>
      </c>
      <c r="I16" s="8">
        <v>82464</v>
      </c>
      <c r="J16" s="8">
        <v>198824</v>
      </c>
      <c r="K16" s="8">
        <v>56012</v>
      </c>
      <c r="L16" s="8">
        <v>133175</v>
      </c>
      <c r="M16" s="8">
        <v>115666</v>
      </c>
      <c r="N16" s="8">
        <v>304853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503677</v>
      </c>
      <c r="X16" s="8">
        <v>885000</v>
      </c>
      <c r="Y16" s="8">
        <v>-381323</v>
      </c>
      <c r="Z16" s="2">
        <v>-43.09</v>
      </c>
      <c r="AA16" s="6">
        <v>1769541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138419310</v>
      </c>
      <c r="D19" s="6">
        <v>0</v>
      </c>
      <c r="E19" s="7">
        <v>136773000</v>
      </c>
      <c r="F19" s="8">
        <v>136773000</v>
      </c>
      <c r="G19" s="8">
        <v>55261000</v>
      </c>
      <c r="H19" s="8">
        <v>2699000</v>
      </c>
      <c r="I19" s="8">
        <v>0</v>
      </c>
      <c r="J19" s="8">
        <v>57960000</v>
      </c>
      <c r="K19" s="8">
        <v>0</v>
      </c>
      <c r="L19" s="8">
        <v>868000</v>
      </c>
      <c r="M19" s="8">
        <v>44209000</v>
      </c>
      <c r="N19" s="8">
        <v>45077000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103037000</v>
      </c>
      <c r="X19" s="8">
        <v>68386500</v>
      </c>
      <c r="Y19" s="8">
        <v>34650500</v>
      </c>
      <c r="Z19" s="2">
        <v>50.67</v>
      </c>
      <c r="AA19" s="6">
        <v>136773000</v>
      </c>
    </row>
    <row r="20" spans="1:27" ht="12.75">
      <c r="A20" s="27" t="s">
        <v>47</v>
      </c>
      <c r="B20" s="33"/>
      <c r="C20" s="6">
        <v>20932182</v>
      </c>
      <c r="D20" s="6">
        <v>0</v>
      </c>
      <c r="E20" s="7">
        <v>45410000</v>
      </c>
      <c r="F20" s="30">
        <v>45410000</v>
      </c>
      <c r="G20" s="30">
        <v>1389267</v>
      </c>
      <c r="H20" s="30">
        <v>380029</v>
      </c>
      <c r="I20" s="30">
        <v>493002</v>
      </c>
      <c r="J20" s="30">
        <v>2262298</v>
      </c>
      <c r="K20" s="30">
        <v>1842787</v>
      </c>
      <c r="L20" s="30">
        <v>2366319</v>
      </c>
      <c r="M20" s="30">
        <v>165931</v>
      </c>
      <c r="N20" s="30">
        <v>4375037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6637335</v>
      </c>
      <c r="X20" s="30">
        <v>22705002</v>
      </c>
      <c r="Y20" s="30">
        <v>-16067667</v>
      </c>
      <c r="Z20" s="31">
        <v>-70.77</v>
      </c>
      <c r="AA20" s="32">
        <v>45410000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479871949</v>
      </c>
      <c r="D22" s="37">
        <f>SUM(D5:D21)</f>
        <v>0</v>
      </c>
      <c r="E22" s="38">
        <f t="shared" si="0"/>
        <v>614939271</v>
      </c>
      <c r="F22" s="39">
        <f t="shared" si="0"/>
        <v>614939271</v>
      </c>
      <c r="G22" s="39">
        <f t="shared" si="0"/>
        <v>91402100</v>
      </c>
      <c r="H22" s="39">
        <f t="shared" si="0"/>
        <v>51898070</v>
      </c>
      <c r="I22" s="39">
        <f t="shared" si="0"/>
        <v>41584577</v>
      </c>
      <c r="J22" s="39">
        <f t="shared" si="0"/>
        <v>184884747</v>
      </c>
      <c r="K22" s="39">
        <f t="shared" si="0"/>
        <v>30351091</v>
      </c>
      <c r="L22" s="39">
        <f t="shared" si="0"/>
        <v>28619111</v>
      </c>
      <c r="M22" s="39">
        <f t="shared" si="0"/>
        <v>74702242</v>
      </c>
      <c r="N22" s="39">
        <f t="shared" si="0"/>
        <v>133672444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318557191</v>
      </c>
      <c r="X22" s="39">
        <f t="shared" si="0"/>
        <v>307469010</v>
      </c>
      <c r="Y22" s="39">
        <f t="shared" si="0"/>
        <v>11088181</v>
      </c>
      <c r="Z22" s="40">
        <f>+IF(X22&lt;&gt;0,+(Y22/X22)*100,0)</f>
        <v>3.6062759625758707</v>
      </c>
      <c r="AA22" s="37">
        <f>SUM(AA5:AA21)</f>
        <v>614939271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185649845</v>
      </c>
      <c r="D25" s="6">
        <v>0</v>
      </c>
      <c r="E25" s="7">
        <v>193636000</v>
      </c>
      <c r="F25" s="8">
        <v>193636000</v>
      </c>
      <c r="G25" s="8">
        <v>14128173</v>
      </c>
      <c r="H25" s="8">
        <v>16398895</v>
      </c>
      <c r="I25" s="8">
        <v>15293029</v>
      </c>
      <c r="J25" s="8">
        <v>45820097</v>
      </c>
      <c r="K25" s="8">
        <v>15357529</v>
      </c>
      <c r="L25" s="8">
        <v>15024345</v>
      </c>
      <c r="M25" s="8">
        <v>15623005</v>
      </c>
      <c r="N25" s="8">
        <v>46004879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91824976</v>
      </c>
      <c r="X25" s="8">
        <v>96816000</v>
      </c>
      <c r="Y25" s="8">
        <v>-4991024</v>
      </c>
      <c r="Z25" s="2">
        <v>-5.16</v>
      </c>
      <c r="AA25" s="6">
        <v>193636000</v>
      </c>
    </row>
    <row r="26" spans="1:27" ht="12.75">
      <c r="A26" s="29" t="s">
        <v>52</v>
      </c>
      <c r="B26" s="28"/>
      <c r="C26" s="6">
        <v>10314466</v>
      </c>
      <c r="D26" s="6">
        <v>0</v>
      </c>
      <c r="E26" s="7">
        <v>10800955</v>
      </c>
      <c r="F26" s="8">
        <v>10800955</v>
      </c>
      <c r="G26" s="8">
        <v>859585</v>
      </c>
      <c r="H26" s="8">
        <v>843196</v>
      </c>
      <c r="I26" s="8">
        <v>864000</v>
      </c>
      <c r="J26" s="8">
        <v>2566781</v>
      </c>
      <c r="K26" s="8">
        <v>856755</v>
      </c>
      <c r="L26" s="8">
        <v>801302</v>
      </c>
      <c r="M26" s="8">
        <v>801267</v>
      </c>
      <c r="N26" s="8">
        <v>2459324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5026105</v>
      </c>
      <c r="X26" s="8">
        <v>5400498</v>
      </c>
      <c r="Y26" s="8">
        <v>-374393</v>
      </c>
      <c r="Z26" s="2">
        <v>-6.93</v>
      </c>
      <c r="AA26" s="6">
        <v>10800955</v>
      </c>
    </row>
    <row r="27" spans="1:27" ht="12.75">
      <c r="A27" s="29" t="s">
        <v>53</v>
      </c>
      <c r="B27" s="28"/>
      <c r="C27" s="6">
        <v>23392946</v>
      </c>
      <c r="D27" s="6">
        <v>0</v>
      </c>
      <c r="E27" s="7">
        <v>3500000</v>
      </c>
      <c r="F27" s="8">
        <v>3500000</v>
      </c>
      <c r="G27" s="8">
        <v>18120</v>
      </c>
      <c r="H27" s="8">
        <v>89000</v>
      </c>
      <c r="I27" s="8">
        <v>184000</v>
      </c>
      <c r="J27" s="8">
        <v>291120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291120</v>
      </c>
      <c r="X27" s="8">
        <v>1750002</v>
      </c>
      <c r="Y27" s="8">
        <v>-1458882</v>
      </c>
      <c r="Z27" s="2">
        <v>-83.36</v>
      </c>
      <c r="AA27" s="6">
        <v>3500000</v>
      </c>
    </row>
    <row r="28" spans="1:27" ht="12.75">
      <c r="A28" s="29" t="s">
        <v>54</v>
      </c>
      <c r="B28" s="28"/>
      <c r="C28" s="6">
        <v>58015468</v>
      </c>
      <c r="D28" s="6">
        <v>0</v>
      </c>
      <c r="E28" s="7">
        <v>37211119</v>
      </c>
      <c r="F28" s="8">
        <v>37211119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18606000</v>
      </c>
      <c r="Y28" s="8">
        <v>-18606000</v>
      </c>
      <c r="Z28" s="2">
        <v>-100</v>
      </c>
      <c r="AA28" s="6">
        <v>37211119</v>
      </c>
    </row>
    <row r="29" spans="1:27" ht="12.75">
      <c r="A29" s="29" t="s">
        <v>55</v>
      </c>
      <c r="B29" s="28"/>
      <c r="C29" s="6">
        <v>28227290</v>
      </c>
      <c r="D29" s="6">
        <v>0</v>
      </c>
      <c r="E29" s="7">
        <v>10200000</v>
      </c>
      <c r="F29" s="8">
        <v>10200000</v>
      </c>
      <c r="G29" s="8">
        <v>2431262</v>
      </c>
      <c r="H29" s="8">
        <v>2944218</v>
      </c>
      <c r="I29" s="8">
        <v>392103</v>
      </c>
      <c r="J29" s="8">
        <v>5767583</v>
      </c>
      <c r="K29" s="8">
        <v>0</v>
      </c>
      <c r="L29" s="8">
        <v>7241000</v>
      </c>
      <c r="M29" s="8">
        <v>2962000</v>
      </c>
      <c r="N29" s="8">
        <v>10203000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15970583</v>
      </c>
      <c r="X29" s="8">
        <v>5100000</v>
      </c>
      <c r="Y29" s="8">
        <v>10870583</v>
      </c>
      <c r="Z29" s="2">
        <v>213.15</v>
      </c>
      <c r="AA29" s="6">
        <v>10200000</v>
      </c>
    </row>
    <row r="30" spans="1:27" ht="12.75">
      <c r="A30" s="29" t="s">
        <v>56</v>
      </c>
      <c r="B30" s="28"/>
      <c r="C30" s="6">
        <v>121720601</v>
      </c>
      <c r="D30" s="6">
        <v>0</v>
      </c>
      <c r="E30" s="7">
        <v>172243340</v>
      </c>
      <c r="F30" s="8">
        <v>172243340</v>
      </c>
      <c r="G30" s="8">
        <v>18530713</v>
      </c>
      <c r="H30" s="8">
        <v>16706148</v>
      </c>
      <c r="I30" s="8">
        <v>6896000</v>
      </c>
      <c r="J30" s="8">
        <v>42132861</v>
      </c>
      <c r="K30" s="8">
        <v>765014</v>
      </c>
      <c r="L30" s="8">
        <v>11510000</v>
      </c>
      <c r="M30" s="8">
        <v>9892753</v>
      </c>
      <c r="N30" s="8">
        <v>22167767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64300628</v>
      </c>
      <c r="X30" s="8">
        <v>86124000</v>
      </c>
      <c r="Y30" s="8">
        <v>-21823372</v>
      </c>
      <c r="Z30" s="2">
        <v>-25.34</v>
      </c>
      <c r="AA30" s="6">
        <v>172243340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47545689</v>
      </c>
      <c r="D32" s="6">
        <v>0</v>
      </c>
      <c r="E32" s="7">
        <v>78409000</v>
      </c>
      <c r="F32" s="8">
        <v>78409000</v>
      </c>
      <c r="G32" s="8">
        <v>650344</v>
      </c>
      <c r="H32" s="8">
        <v>6655191</v>
      </c>
      <c r="I32" s="8">
        <v>3163000</v>
      </c>
      <c r="J32" s="8">
        <v>10468535</v>
      </c>
      <c r="K32" s="8">
        <v>58154</v>
      </c>
      <c r="L32" s="8">
        <v>1450333</v>
      </c>
      <c r="M32" s="8">
        <v>6708980</v>
      </c>
      <c r="N32" s="8">
        <v>8217467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18686002</v>
      </c>
      <c r="X32" s="8">
        <v>39204498</v>
      </c>
      <c r="Y32" s="8">
        <v>-20518496</v>
      </c>
      <c r="Z32" s="2">
        <v>-52.34</v>
      </c>
      <c r="AA32" s="6">
        <v>78409000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14232000</v>
      </c>
      <c r="F33" s="8">
        <v>14232000</v>
      </c>
      <c r="G33" s="8">
        <v>2037503</v>
      </c>
      <c r="H33" s="8">
        <v>788217</v>
      </c>
      <c r="I33" s="8">
        <v>699000</v>
      </c>
      <c r="J33" s="8">
        <v>3524720</v>
      </c>
      <c r="K33" s="8">
        <v>617189</v>
      </c>
      <c r="L33" s="8">
        <v>585000</v>
      </c>
      <c r="M33" s="8">
        <v>613000</v>
      </c>
      <c r="N33" s="8">
        <v>1815189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5339909</v>
      </c>
      <c r="X33" s="8">
        <v>7116000</v>
      </c>
      <c r="Y33" s="8">
        <v>-1776091</v>
      </c>
      <c r="Z33" s="2">
        <v>-24.96</v>
      </c>
      <c r="AA33" s="6">
        <v>14232000</v>
      </c>
    </row>
    <row r="34" spans="1:27" ht="12.75">
      <c r="A34" s="29" t="s">
        <v>60</v>
      </c>
      <c r="B34" s="28"/>
      <c r="C34" s="6">
        <v>91466247</v>
      </c>
      <c r="D34" s="6">
        <v>0</v>
      </c>
      <c r="E34" s="7">
        <v>65842586</v>
      </c>
      <c r="F34" s="8">
        <v>65842586</v>
      </c>
      <c r="G34" s="8">
        <v>4540561</v>
      </c>
      <c r="H34" s="8">
        <v>7859675</v>
      </c>
      <c r="I34" s="8">
        <v>5842250</v>
      </c>
      <c r="J34" s="8">
        <v>18242486</v>
      </c>
      <c r="K34" s="8">
        <v>2693847</v>
      </c>
      <c r="L34" s="8">
        <v>1242131</v>
      </c>
      <c r="M34" s="8">
        <v>5724235</v>
      </c>
      <c r="N34" s="8">
        <v>9660213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27902699</v>
      </c>
      <c r="X34" s="8">
        <v>34422000</v>
      </c>
      <c r="Y34" s="8">
        <v>-6519301</v>
      </c>
      <c r="Z34" s="2">
        <v>-18.94</v>
      </c>
      <c r="AA34" s="6">
        <v>65842586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566332552</v>
      </c>
      <c r="D36" s="37">
        <f>SUM(D25:D35)</f>
        <v>0</v>
      </c>
      <c r="E36" s="38">
        <f t="shared" si="1"/>
        <v>586075000</v>
      </c>
      <c r="F36" s="39">
        <f t="shared" si="1"/>
        <v>586075000</v>
      </c>
      <c r="G36" s="39">
        <f t="shared" si="1"/>
        <v>43196261</v>
      </c>
      <c r="H36" s="39">
        <f t="shared" si="1"/>
        <v>52284540</v>
      </c>
      <c r="I36" s="39">
        <f t="shared" si="1"/>
        <v>33333382</v>
      </c>
      <c r="J36" s="39">
        <f t="shared" si="1"/>
        <v>128814183</v>
      </c>
      <c r="K36" s="39">
        <f t="shared" si="1"/>
        <v>20348488</v>
      </c>
      <c r="L36" s="39">
        <f t="shared" si="1"/>
        <v>37854111</v>
      </c>
      <c r="M36" s="39">
        <f t="shared" si="1"/>
        <v>42325240</v>
      </c>
      <c r="N36" s="39">
        <f t="shared" si="1"/>
        <v>100527839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229342022</v>
      </c>
      <c r="X36" s="39">
        <f t="shared" si="1"/>
        <v>294538998</v>
      </c>
      <c r="Y36" s="39">
        <f t="shared" si="1"/>
        <v>-65196976</v>
      </c>
      <c r="Z36" s="40">
        <f>+IF(X36&lt;&gt;0,+(Y36/X36)*100,0)</f>
        <v>-22.135261015588842</v>
      </c>
      <c r="AA36" s="37">
        <f>SUM(AA25:AA35)</f>
        <v>586075000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-86460603</v>
      </c>
      <c r="D38" s="50">
        <f>+D22-D36</f>
        <v>0</v>
      </c>
      <c r="E38" s="51">
        <f t="shared" si="2"/>
        <v>28864271</v>
      </c>
      <c r="F38" s="52">
        <f t="shared" si="2"/>
        <v>28864271</v>
      </c>
      <c r="G38" s="52">
        <f t="shared" si="2"/>
        <v>48205839</v>
      </c>
      <c r="H38" s="52">
        <f t="shared" si="2"/>
        <v>-386470</v>
      </c>
      <c r="I38" s="52">
        <f t="shared" si="2"/>
        <v>8251195</v>
      </c>
      <c r="J38" s="52">
        <f t="shared" si="2"/>
        <v>56070564</v>
      </c>
      <c r="K38" s="52">
        <f t="shared" si="2"/>
        <v>10002603</v>
      </c>
      <c r="L38" s="52">
        <f t="shared" si="2"/>
        <v>-9235000</v>
      </c>
      <c r="M38" s="52">
        <f t="shared" si="2"/>
        <v>32377002</v>
      </c>
      <c r="N38" s="52">
        <f t="shared" si="2"/>
        <v>33144605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89215169</v>
      </c>
      <c r="X38" s="52">
        <f>IF(F22=F36,0,X22-X36)</f>
        <v>12930012</v>
      </c>
      <c r="Y38" s="52">
        <f t="shared" si="2"/>
        <v>76285157</v>
      </c>
      <c r="Z38" s="53">
        <f>+IF(X38&lt;&gt;0,+(Y38/X38)*100,0)</f>
        <v>589.9851987763043</v>
      </c>
      <c r="AA38" s="50">
        <f>+AA22-AA36</f>
        <v>28864271</v>
      </c>
    </row>
    <row r="39" spans="1:27" ht="12.75">
      <c r="A39" s="27" t="s">
        <v>64</v>
      </c>
      <c r="B39" s="33"/>
      <c r="C39" s="6">
        <v>82945231</v>
      </c>
      <c r="D39" s="6">
        <v>0</v>
      </c>
      <c r="E39" s="7">
        <v>84392000</v>
      </c>
      <c r="F39" s="8">
        <v>84392000</v>
      </c>
      <c r="G39" s="8">
        <v>34794000</v>
      </c>
      <c r="H39" s="8">
        <v>0</v>
      </c>
      <c r="I39" s="8">
        <v>0</v>
      </c>
      <c r="J39" s="8">
        <v>34794000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34794000</v>
      </c>
      <c r="X39" s="8">
        <v>42196002</v>
      </c>
      <c r="Y39" s="8">
        <v>-7402002</v>
      </c>
      <c r="Z39" s="2">
        <v>-17.54</v>
      </c>
      <c r="AA39" s="6">
        <v>84392000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-3515372</v>
      </c>
      <c r="D42" s="59">
        <f>SUM(D38:D41)</f>
        <v>0</v>
      </c>
      <c r="E42" s="60">
        <f t="shared" si="3"/>
        <v>113256271</v>
      </c>
      <c r="F42" s="61">
        <f t="shared" si="3"/>
        <v>113256271</v>
      </c>
      <c r="G42" s="61">
        <f t="shared" si="3"/>
        <v>82999839</v>
      </c>
      <c r="H42" s="61">
        <f t="shared" si="3"/>
        <v>-386470</v>
      </c>
      <c r="I42" s="61">
        <f t="shared" si="3"/>
        <v>8251195</v>
      </c>
      <c r="J42" s="61">
        <f t="shared" si="3"/>
        <v>90864564</v>
      </c>
      <c r="K42" s="61">
        <f t="shared" si="3"/>
        <v>10002603</v>
      </c>
      <c r="L42" s="61">
        <f t="shared" si="3"/>
        <v>-9235000</v>
      </c>
      <c r="M42" s="61">
        <f t="shared" si="3"/>
        <v>32377002</v>
      </c>
      <c r="N42" s="61">
        <f t="shared" si="3"/>
        <v>33144605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124009169</v>
      </c>
      <c r="X42" s="61">
        <f t="shared" si="3"/>
        <v>55126014</v>
      </c>
      <c r="Y42" s="61">
        <f t="shared" si="3"/>
        <v>68883155</v>
      </c>
      <c r="Z42" s="62">
        <f>+IF(X42&lt;&gt;0,+(Y42/X42)*100,0)</f>
        <v>124.95580580159486</v>
      </c>
      <c r="AA42" s="59">
        <f>SUM(AA38:AA41)</f>
        <v>113256271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-3515372</v>
      </c>
      <c r="D44" s="67">
        <f>+D42-D43</f>
        <v>0</v>
      </c>
      <c r="E44" s="68">
        <f t="shared" si="4"/>
        <v>113256271</v>
      </c>
      <c r="F44" s="69">
        <f t="shared" si="4"/>
        <v>113256271</v>
      </c>
      <c r="G44" s="69">
        <f t="shared" si="4"/>
        <v>82999839</v>
      </c>
      <c r="H44" s="69">
        <f t="shared" si="4"/>
        <v>-386470</v>
      </c>
      <c r="I44" s="69">
        <f t="shared" si="4"/>
        <v>8251195</v>
      </c>
      <c r="J44" s="69">
        <f t="shared" si="4"/>
        <v>90864564</v>
      </c>
      <c r="K44" s="69">
        <f t="shared" si="4"/>
        <v>10002603</v>
      </c>
      <c r="L44" s="69">
        <f t="shared" si="4"/>
        <v>-9235000</v>
      </c>
      <c r="M44" s="69">
        <f t="shared" si="4"/>
        <v>32377002</v>
      </c>
      <c r="N44" s="69">
        <f t="shared" si="4"/>
        <v>33144605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124009169</v>
      </c>
      <c r="X44" s="69">
        <f t="shared" si="4"/>
        <v>55126014</v>
      </c>
      <c r="Y44" s="69">
        <f t="shared" si="4"/>
        <v>68883155</v>
      </c>
      <c r="Z44" s="70">
        <f>+IF(X44&lt;&gt;0,+(Y44/X44)*100,0)</f>
        <v>124.95580580159486</v>
      </c>
      <c r="AA44" s="67">
        <f>+AA42-AA43</f>
        <v>113256271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-3515372</v>
      </c>
      <c r="D46" s="59">
        <f>SUM(D44:D45)</f>
        <v>0</v>
      </c>
      <c r="E46" s="60">
        <f t="shared" si="5"/>
        <v>113256271</v>
      </c>
      <c r="F46" s="61">
        <f t="shared" si="5"/>
        <v>113256271</v>
      </c>
      <c r="G46" s="61">
        <f t="shared" si="5"/>
        <v>82999839</v>
      </c>
      <c r="H46" s="61">
        <f t="shared" si="5"/>
        <v>-386470</v>
      </c>
      <c r="I46" s="61">
        <f t="shared" si="5"/>
        <v>8251195</v>
      </c>
      <c r="J46" s="61">
        <f t="shared" si="5"/>
        <v>90864564</v>
      </c>
      <c r="K46" s="61">
        <f t="shared" si="5"/>
        <v>10002603</v>
      </c>
      <c r="L46" s="61">
        <f t="shared" si="5"/>
        <v>-9235000</v>
      </c>
      <c r="M46" s="61">
        <f t="shared" si="5"/>
        <v>32377002</v>
      </c>
      <c r="N46" s="61">
        <f t="shared" si="5"/>
        <v>33144605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124009169</v>
      </c>
      <c r="X46" s="61">
        <f t="shared" si="5"/>
        <v>55126014</v>
      </c>
      <c r="Y46" s="61">
        <f t="shared" si="5"/>
        <v>68883155</v>
      </c>
      <c r="Z46" s="62">
        <f>+IF(X46&lt;&gt;0,+(Y46/X46)*100,0)</f>
        <v>124.95580580159486</v>
      </c>
      <c r="AA46" s="59">
        <f>SUM(AA44:AA45)</f>
        <v>113256271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-3515372</v>
      </c>
      <c r="D48" s="75">
        <f>SUM(D46:D47)</f>
        <v>0</v>
      </c>
      <c r="E48" s="76">
        <f t="shared" si="6"/>
        <v>113256271</v>
      </c>
      <c r="F48" s="77">
        <f t="shared" si="6"/>
        <v>113256271</v>
      </c>
      <c r="G48" s="77">
        <f t="shared" si="6"/>
        <v>82999839</v>
      </c>
      <c r="H48" s="78">
        <f t="shared" si="6"/>
        <v>-386470</v>
      </c>
      <c r="I48" s="78">
        <f t="shared" si="6"/>
        <v>8251195</v>
      </c>
      <c r="J48" s="78">
        <f t="shared" si="6"/>
        <v>90864564</v>
      </c>
      <c r="K48" s="78">
        <f t="shared" si="6"/>
        <v>10002603</v>
      </c>
      <c r="L48" s="78">
        <f t="shared" si="6"/>
        <v>-9235000</v>
      </c>
      <c r="M48" s="77">
        <f t="shared" si="6"/>
        <v>32377002</v>
      </c>
      <c r="N48" s="77">
        <f t="shared" si="6"/>
        <v>33144605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124009169</v>
      </c>
      <c r="X48" s="78">
        <f t="shared" si="6"/>
        <v>55126014</v>
      </c>
      <c r="Y48" s="78">
        <f t="shared" si="6"/>
        <v>68883155</v>
      </c>
      <c r="Z48" s="79">
        <f>+IF(X48&lt;&gt;0,+(Y48/X48)*100,0)</f>
        <v>124.95580580159486</v>
      </c>
      <c r="AA48" s="80">
        <f>SUM(AA46:AA47)</f>
        <v>113256271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105503008</v>
      </c>
      <c r="D5" s="6">
        <v>0</v>
      </c>
      <c r="E5" s="7">
        <v>114723093</v>
      </c>
      <c r="F5" s="8">
        <v>114723093</v>
      </c>
      <c r="G5" s="8">
        <v>8087805</v>
      </c>
      <c r="H5" s="8">
        <v>7858647</v>
      </c>
      <c r="I5" s="8">
        <v>8180723</v>
      </c>
      <c r="J5" s="8">
        <v>24127175</v>
      </c>
      <c r="K5" s="8">
        <v>7947614</v>
      </c>
      <c r="L5" s="8">
        <v>8042602</v>
      </c>
      <c r="M5" s="8">
        <v>8054208</v>
      </c>
      <c r="N5" s="8">
        <v>24044424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48171599</v>
      </c>
      <c r="X5" s="8">
        <v>57760692</v>
      </c>
      <c r="Y5" s="8">
        <v>-9589093</v>
      </c>
      <c r="Z5" s="2">
        <v>-16.6</v>
      </c>
      <c r="AA5" s="6">
        <v>114723093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96277093</v>
      </c>
      <c r="D7" s="6">
        <v>0</v>
      </c>
      <c r="E7" s="7">
        <v>103402721</v>
      </c>
      <c r="F7" s="8">
        <v>103402721</v>
      </c>
      <c r="G7" s="8">
        <v>5900633</v>
      </c>
      <c r="H7" s="8">
        <v>8850122</v>
      </c>
      <c r="I7" s="8">
        <v>8535271</v>
      </c>
      <c r="J7" s="8">
        <v>23286026</v>
      </c>
      <c r="K7" s="8">
        <v>8704053</v>
      </c>
      <c r="L7" s="8">
        <v>8805947</v>
      </c>
      <c r="M7" s="8">
        <v>8821316</v>
      </c>
      <c r="N7" s="8">
        <v>26331316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49617342</v>
      </c>
      <c r="X7" s="8">
        <v>52081548</v>
      </c>
      <c r="Y7" s="8">
        <v>-2464206</v>
      </c>
      <c r="Z7" s="2">
        <v>-4.73</v>
      </c>
      <c r="AA7" s="6">
        <v>103402721</v>
      </c>
    </row>
    <row r="8" spans="1:27" ht="12.75">
      <c r="A8" s="29" t="s">
        <v>35</v>
      </c>
      <c r="B8" s="28"/>
      <c r="C8" s="6">
        <v>20192665</v>
      </c>
      <c r="D8" s="6">
        <v>0</v>
      </c>
      <c r="E8" s="7">
        <v>22201046</v>
      </c>
      <c r="F8" s="8">
        <v>22201046</v>
      </c>
      <c r="G8" s="8">
        <v>1747907</v>
      </c>
      <c r="H8" s="8">
        <v>1852931</v>
      </c>
      <c r="I8" s="8">
        <v>2056528</v>
      </c>
      <c r="J8" s="8">
        <v>5657366</v>
      </c>
      <c r="K8" s="8">
        <v>1925068</v>
      </c>
      <c r="L8" s="8">
        <v>1903693</v>
      </c>
      <c r="M8" s="8">
        <v>2377908</v>
      </c>
      <c r="N8" s="8">
        <v>6206669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11864035</v>
      </c>
      <c r="X8" s="8">
        <v>11370186</v>
      </c>
      <c r="Y8" s="8">
        <v>493849</v>
      </c>
      <c r="Z8" s="2">
        <v>4.34</v>
      </c>
      <c r="AA8" s="6">
        <v>22201046</v>
      </c>
    </row>
    <row r="9" spans="1:27" ht="12.75">
      <c r="A9" s="29" t="s">
        <v>36</v>
      </c>
      <c r="B9" s="28"/>
      <c r="C9" s="6">
        <v>-793828</v>
      </c>
      <c r="D9" s="6">
        <v>0</v>
      </c>
      <c r="E9" s="7">
        <v>5328393</v>
      </c>
      <c r="F9" s="8">
        <v>5328393</v>
      </c>
      <c r="G9" s="8">
        <v>475755</v>
      </c>
      <c r="H9" s="8">
        <v>480132</v>
      </c>
      <c r="I9" s="8">
        <v>467220</v>
      </c>
      <c r="J9" s="8">
        <v>1423107</v>
      </c>
      <c r="K9" s="8">
        <v>476478</v>
      </c>
      <c r="L9" s="8">
        <v>474843</v>
      </c>
      <c r="M9" s="8">
        <v>454013</v>
      </c>
      <c r="N9" s="8">
        <v>1405334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2828441</v>
      </c>
      <c r="X9" s="8">
        <v>2701710</v>
      </c>
      <c r="Y9" s="8">
        <v>126731</v>
      </c>
      <c r="Z9" s="2">
        <v>4.69</v>
      </c>
      <c r="AA9" s="6">
        <v>5328393</v>
      </c>
    </row>
    <row r="10" spans="1:27" ht="12.75">
      <c r="A10" s="29" t="s">
        <v>37</v>
      </c>
      <c r="B10" s="28"/>
      <c r="C10" s="6">
        <v>13989894</v>
      </c>
      <c r="D10" s="6">
        <v>0</v>
      </c>
      <c r="E10" s="7">
        <v>7723663</v>
      </c>
      <c r="F10" s="30">
        <v>7723663</v>
      </c>
      <c r="G10" s="30">
        <v>692550</v>
      </c>
      <c r="H10" s="30">
        <v>692130</v>
      </c>
      <c r="I10" s="30">
        <v>692064</v>
      </c>
      <c r="J10" s="30">
        <v>2076744</v>
      </c>
      <c r="K10" s="30">
        <v>692567</v>
      </c>
      <c r="L10" s="30">
        <v>707960</v>
      </c>
      <c r="M10" s="30">
        <v>704196</v>
      </c>
      <c r="N10" s="30">
        <v>2104723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4181467</v>
      </c>
      <c r="X10" s="30">
        <v>3945318</v>
      </c>
      <c r="Y10" s="30">
        <v>236149</v>
      </c>
      <c r="Z10" s="31">
        <v>5.99</v>
      </c>
      <c r="AA10" s="32">
        <v>7723663</v>
      </c>
    </row>
    <row r="11" spans="1:27" ht="12.75">
      <c r="A11" s="29" t="s">
        <v>38</v>
      </c>
      <c r="B11" s="33"/>
      <c r="C11" s="6">
        <v>3069342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3997614</v>
      </c>
      <c r="Y11" s="8">
        <v>-3997614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3040464</v>
      </c>
      <c r="D12" s="6">
        <v>0</v>
      </c>
      <c r="E12" s="7">
        <v>3210166</v>
      </c>
      <c r="F12" s="8">
        <v>3210166</v>
      </c>
      <c r="G12" s="8">
        <v>140565</v>
      </c>
      <c r="H12" s="8">
        <v>3172555</v>
      </c>
      <c r="I12" s="8">
        <v>69805</v>
      </c>
      <c r="J12" s="8">
        <v>3382925</v>
      </c>
      <c r="K12" s="8">
        <v>207711</v>
      </c>
      <c r="L12" s="8">
        <v>141031</v>
      </c>
      <c r="M12" s="8">
        <v>120653</v>
      </c>
      <c r="N12" s="8">
        <v>469395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3852320</v>
      </c>
      <c r="X12" s="8">
        <v>1590228</v>
      </c>
      <c r="Y12" s="8">
        <v>2262092</v>
      </c>
      <c r="Z12" s="2">
        <v>142.25</v>
      </c>
      <c r="AA12" s="6">
        <v>3210166</v>
      </c>
    </row>
    <row r="13" spans="1:27" ht="12.75">
      <c r="A13" s="27" t="s">
        <v>40</v>
      </c>
      <c r="B13" s="33"/>
      <c r="C13" s="6">
        <v>19851644</v>
      </c>
      <c r="D13" s="6">
        <v>0</v>
      </c>
      <c r="E13" s="7">
        <v>12427975</v>
      </c>
      <c r="F13" s="8">
        <v>12427975</v>
      </c>
      <c r="G13" s="8">
        <v>331486</v>
      </c>
      <c r="H13" s="8">
        <v>660541</v>
      </c>
      <c r="I13" s="8">
        <v>95343</v>
      </c>
      <c r="J13" s="8">
        <v>1087370</v>
      </c>
      <c r="K13" s="8">
        <v>80023</v>
      </c>
      <c r="L13" s="8">
        <v>142626</v>
      </c>
      <c r="M13" s="8">
        <v>497962</v>
      </c>
      <c r="N13" s="8">
        <v>720611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1807981</v>
      </c>
      <c r="X13" s="8">
        <v>5807466</v>
      </c>
      <c r="Y13" s="8">
        <v>-3999485</v>
      </c>
      <c r="Z13" s="2">
        <v>-68.87</v>
      </c>
      <c r="AA13" s="6">
        <v>12427975</v>
      </c>
    </row>
    <row r="14" spans="1:27" ht="12.75">
      <c r="A14" s="27" t="s">
        <v>41</v>
      </c>
      <c r="B14" s="33"/>
      <c r="C14" s="6">
        <v>11391005</v>
      </c>
      <c r="D14" s="6">
        <v>0</v>
      </c>
      <c r="E14" s="7">
        <v>13108714</v>
      </c>
      <c r="F14" s="8">
        <v>13108714</v>
      </c>
      <c r="G14" s="8">
        <v>552343</v>
      </c>
      <c r="H14" s="8">
        <v>562617</v>
      </c>
      <c r="I14" s="8">
        <v>576859</v>
      </c>
      <c r="J14" s="8">
        <v>1691819</v>
      </c>
      <c r="K14" s="8">
        <v>480627</v>
      </c>
      <c r="L14" s="8">
        <v>569052</v>
      </c>
      <c r="M14" s="8">
        <v>617403</v>
      </c>
      <c r="N14" s="8">
        <v>1667082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3358901</v>
      </c>
      <c r="X14" s="8">
        <v>2346780</v>
      </c>
      <c r="Y14" s="8">
        <v>1012121</v>
      </c>
      <c r="Z14" s="2">
        <v>43.13</v>
      </c>
      <c r="AA14" s="6">
        <v>13108714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5411836</v>
      </c>
      <c r="D16" s="6">
        <v>0</v>
      </c>
      <c r="E16" s="7">
        <v>28774113</v>
      </c>
      <c r="F16" s="8">
        <v>28774113</v>
      </c>
      <c r="G16" s="8">
        <v>13353</v>
      </c>
      <c r="H16" s="8">
        <v>46270</v>
      </c>
      <c r="I16" s="8">
        <v>30270</v>
      </c>
      <c r="J16" s="8">
        <v>89893</v>
      </c>
      <c r="K16" s="8">
        <v>27628</v>
      </c>
      <c r="L16" s="8">
        <v>36215</v>
      </c>
      <c r="M16" s="8">
        <v>25575</v>
      </c>
      <c r="N16" s="8">
        <v>89418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179311</v>
      </c>
      <c r="X16" s="8">
        <v>14070744</v>
      </c>
      <c r="Y16" s="8">
        <v>-13891433</v>
      </c>
      <c r="Z16" s="2">
        <v>-98.73</v>
      </c>
      <c r="AA16" s="6">
        <v>28774113</v>
      </c>
    </row>
    <row r="17" spans="1:27" ht="12.75">
      <c r="A17" s="27" t="s">
        <v>44</v>
      </c>
      <c r="B17" s="33"/>
      <c r="C17" s="6">
        <v>36103</v>
      </c>
      <c r="D17" s="6">
        <v>0</v>
      </c>
      <c r="E17" s="7">
        <v>34840</v>
      </c>
      <c r="F17" s="8">
        <v>34840</v>
      </c>
      <c r="G17" s="8">
        <v>0</v>
      </c>
      <c r="H17" s="8">
        <v>0</v>
      </c>
      <c r="I17" s="8">
        <v>1299</v>
      </c>
      <c r="J17" s="8">
        <v>1299</v>
      </c>
      <c r="K17" s="8">
        <v>0</v>
      </c>
      <c r="L17" s="8">
        <v>1082</v>
      </c>
      <c r="M17" s="8">
        <v>0</v>
      </c>
      <c r="N17" s="8">
        <v>1082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2381</v>
      </c>
      <c r="X17" s="8"/>
      <c r="Y17" s="8">
        <v>2381</v>
      </c>
      <c r="Z17" s="2">
        <v>0</v>
      </c>
      <c r="AA17" s="6">
        <v>34840</v>
      </c>
    </row>
    <row r="18" spans="1:27" ht="12.75">
      <c r="A18" s="29" t="s">
        <v>45</v>
      </c>
      <c r="B18" s="28"/>
      <c r="C18" s="6">
        <v>12587776</v>
      </c>
      <c r="D18" s="6">
        <v>0</v>
      </c>
      <c r="E18" s="7">
        <v>11692085</v>
      </c>
      <c r="F18" s="8">
        <v>11692085</v>
      </c>
      <c r="G18" s="8">
        <v>0</v>
      </c>
      <c r="H18" s="8">
        <v>0</v>
      </c>
      <c r="I18" s="8">
        <v>2192637</v>
      </c>
      <c r="J18" s="8">
        <v>2192637</v>
      </c>
      <c r="K18" s="8">
        <v>1468434</v>
      </c>
      <c r="L18" s="8">
        <v>474469</v>
      </c>
      <c r="M18" s="8">
        <v>759564</v>
      </c>
      <c r="N18" s="8">
        <v>2702467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4895104</v>
      </c>
      <c r="X18" s="8">
        <v>5641620</v>
      </c>
      <c r="Y18" s="8">
        <v>-746516</v>
      </c>
      <c r="Z18" s="2">
        <v>-13.23</v>
      </c>
      <c r="AA18" s="6">
        <v>11692085</v>
      </c>
    </row>
    <row r="19" spans="1:27" ht="12.75">
      <c r="A19" s="27" t="s">
        <v>46</v>
      </c>
      <c r="B19" s="33"/>
      <c r="C19" s="6">
        <v>570227038</v>
      </c>
      <c r="D19" s="6">
        <v>0</v>
      </c>
      <c r="E19" s="7">
        <v>546431440</v>
      </c>
      <c r="F19" s="8">
        <v>546431440</v>
      </c>
      <c r="G19" s="8">
        <v>0</v>
      </c>
      <c r="H19" s="8">
        <v>215055000</v>
      </c>
      <c r="I19" s="8">
        <v>-683471</v>
      </c>
      <c r="J19" s="8">
        <v>214371529</v>
      </c>
      <c r="K19" s="8">
        <v>0</v>
      </c>
      <c r="L19" s="8">
        <v>0</v>
      </c>
      <c r="M19" s="8">
        <v>158512000</v>
      </c>
      <c r="N19" s="8">
        <v>158512000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372883529</v>
      </c>
      <c r="X19" s="8">
        <v>275715720</v>
      </c>
      <c r="Y19" s="8">
        <v>97167809</v>
      </c>
      <c r="Z19" s="2">
        <v>35.24</v>
      </c>
      <c r="AA19" s="6">
        <v>546431440</v>
      </c>
    </row>
    <row r="20" spans="1:27" ht="12.75">
      <c r="A20" s="27" t="s">
        <v>47</v>
      </c>
      <c r="B20" s="33"/>
      <c r="C20" s="6">
        <v>2178499</v>
      </c>
      <c r="D20" s="6">
        <v>0</v>
      </c>
      <c r="E20" s="7">
        <v>4075900</v>
      </c>
      <c r="F20" s="30">
        <v>4075900</v>
      </c>
      <c r="G20" s="30">
        <v>278836</v>
      </c>
      <c r="H20" s="30">
        <v>261762</v>
      </c>
      <c r="I20" s="30">
        <v>-897297</v>
      </c>
      <c r="J20" s="30">
        <v>-356699</v>
      </c>
      <c r="K20" s="30">
        <v>415271</v>
      </c>
      <c r="L20" s="30">
        <v>266203</v>
      </c>
      <c r="M20" s="30">
        <v>158920</v>
      </c>
      <c r="N20" s="30">
        <v>840394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483695</v>
      </c>
      <c r="X20" s="30">
        <v>53772</v>
      </c>
      <c r="Y20" s="30">
        <v>429923</v>
      </c>
      <c r="Z20" s="31">
        <v>799.53</v>
      </c>
      <c r="AA20" s="32">
        <v>4075900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862962539</v>
      </c>
      <c r="D22" s="37">
        <f>SUM(D5:D21)</f>
        <v>0</v>
      </c>
      <c r="E22" s="38">
        <f t="shared" si="0"/>
        <v>873134149</v>
      </c>
      <c r="F22" s="39">
        <f t="shared" si="0"/>
        <v>873134149</v>
      </c>
      <c r="G22" s="39">
        <f t="shared" si="0"/>
        <v>18221233</v>
      </c>
      <c r="H22" s="39">
        <f t="shared" si="0"/>
        <v>239492707</v>
      </c>
      <c r="I22" s="39">
        <f t="shared" si="0"/>
        <v>21317251</v>
      </c>
      <c r="J22" s="39">
        <f t="shared" si="0"/>
        <v>279031191</v>
      </c>
      <c r="K22" s="39">
        <f t="shared" si="0"/>
        <v>22425474</v>
      </c>
      <c r="L22" s="39">
        <f t="shared" si="0"/>
        <v>21565723</v>
      </c>
      <c r="M22" s="39">
        <f t="shared" si="0"/>
        <v>181103718</v>
      </c>
      <c r="N22" s="39">
        <f t="shared" si="0"/>
        <v>225094915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504126106</v>
      </c>
      <c r="X22" s="39">
        <f t="shared" si="0"/>
        <v>437083398</v>
      </c>
      <c r="Y22" s="39">
        <f t="shared" si="0"/>
        <v>67042708</v>
      </c>
      <c r="Z22" s="40">
        <f>+IF(X22&lt;&gt;0,+(Y22/X22)*100,0)</f>
        <v>15.33865351710293</v>
      </c>
      <c r="AA22" s="37">
        <f>SUM(AA5:AA21)</f>
        <v>873134149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344566970</v>
      </c>
      <c r="D25" s="6">
        <v>0</v>
      </c>
      <c r="E25" s="7">
        <v>358810803</v>
      </c>
      <c r="F25" s="8">
        <v>358810803</v>
      </c>
      <c r="G25" s="8">
        <v>27430579</v>
      </c>
      <c r="H25" s="8">
        <v>30063338</v>
      </c>
      <c r="I25" s="8">
        <v>29107918</v>
      </c>
      <c r="J25" s="8">
        <v>86601835</v>
      </c>
      <c r="K25" s="8">
        <v>30065472</v>
      </c>
      <c r="L25" s="8">
        <v>46044187</v>
      </c>
      <c r="M25" s="8">
        <v>29886853</v>
      </c>
      <c r="N25" s="8">
        <v>105996512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192598347</v>
      </c>
      <c r="X25" s="8">
        <v>181158522</v>
      </c>
      <c r="Y25" s="8">
        <v>11439825</v>
      </c>
      <c r="Z25" s="2">
        <v>6.31</v>
      </c>
      <c r="AA25" s="6">
        <v>358810803</v>
      </c>
    </row>
    <row r="26" spans="1:27" ht="12.75">
      <c r="A26" s="29" t="s">
        <v>52</v>
      </c>
      <c r="B26" s="28"/>
      <c r="C26" s="6">
        <v>27512749</v>
      </c>
      <c r="D26" s="6">
        <v>0</v>
      </c>
      <c r="E26" s="7">
        <v>24290797</v>
      </c>
      <c r="F26" s="8">
        <v>24290797</v>
      </c>
      <c r="G26" s="8">
        <v>2468307</v>
      </c>
      <c r="H26" s="8">
        <v>2461228</v>
      </c>
      <c r="I26" s="8">
        <v>2503196</v>
      </c>
      <c r="J26" s="8">
        <v>7432731</v>
      </c>
      <c r="K26" s="8">
        <v>2477761</v>
      </c>
      <c r="L26" s="8">
        <v>2550510</v>
      </c>
      <c r="M26" s="8">
        <v>2537485</v>
      </c>
      <c r="N26" s="8">
        <v>7565756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14998487</v>
      </c>
      <c r="X26" s="8">
        <v>12145398</v>
      </c>
      <c r="Y26" s="8">
        <v>2853089</v>
      </c>
      <c r="Z26" s="2">
        <v>23.49</v>
      </c>
      <c r="AA26" s="6">
        <v>24290797</v>
      </c>
    </row>
    <row r="27" spans="1:27" ht="12.75">
      <c r="A27" s="29" t="s">
        <v>53</v>
      </c>
      <c r="B27" s="28"/>
      <c r="C27" s="6">
        <v>11840230</v>
      </c>
      <c r="D27" s="6">
        <v>0</v>
      </c>
      <c r="E27" s="7">
        <v>22199697</v>
      </c>
      <c r="F27" s="8">
        <v>22199697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12874386</v>
      </c>
      <c r="Y27" s="8">
        <v>-12874386</v>
      </c>
      <c r="Z27" s="2">
        <v>-100</v>
      </c>
      <c r="AA27" s="6">
        <v>22199697</v>
      </c>
    </row>
    <row r="28" spans="1:27" ht="12.75">
      <c r="A28" s="29" t="s">
        <v>54</v>
      </c>
      <c r="B28" s="28"/>
      <c r="C28" s="6">
        <v>77003261</v>
      </c>
      <c r="D28" s="6">
        <v>0</v>
      </c>
      <c r="E28" s="7">
        <v>61197761</v>
      </c>
      <c r="F28" s="8">
        <v>61197761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30598878</v>
      </c>
      <c r="Y28" s="8">
        <v>-30598878</v>
      </c>
      <c r="Z28" s="2">
        <v>-100</v>
      </c>
      <c r="AA28" s="6">
        <v>61197761</v>
      </c>
    </row>
    <row r="29" spans="1:27" ht="12.75">
      <c r="A29" s="29" t="s">
        <v>55</v>
      </c>
      <c r="B29" s="28"/>
      <c r="C29" s="6">
        <v>1563731</v>
      </c>
      <c r="D29" s="6">
        <v>0</v>
      </c>
      <c r="E29" s="7">
        <v>692458</v>
      </c>
      <c r="F29" s="8">
        <v>692458</v>
      </c>
      <c r="G29" s="8">
        <v>62416</v>
      </c>
      <c r="H29" s="8">
        <v>7535</v>
      </c>
      <c r="I29" s="8">
        <v>6713</v>
      </c>
      <c r="J29" s="8">
        <v>76664</v>
      </c>
      <c r="K29" s="8">
        <v>14168</v>
      </c>
      <c r="L29" s="8">
        <v>15238</v>
      </c>
      <c r="M29" s="8">
        <v>3531</v>
      </c>
      <c r="N29" s="8">
        <v>32937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109601</v>
      </c>
      <c r="X29" s="8">
        <v>1078248</v>
      </c>
      <c r="Y29" s="8">
        <v>-968647</v>
      </c>
      <c r="Z29" s="2">
        <v>-89.84</v>
      </c>
      <c r="AA29" s="6">
        <v>692458</v>
      </c>
    </row>
    <row r="30" spans="1:27" ht="12.75">
      <c r="A30" s="29" t="s">
        <v>56</v>
      </c>
      <c r="B30" s="28"/>
      <c r="C30" s="6">
        <v>77968710</v>
      </c>
      <c r="D30" s="6">
        <v>0</v>
      </c>
      <c r="E30" s="7">
        <v>67344737</v>
      </c>
      <c r="F30" s="8">
        <v>67344737</v>
      </c>
      <c r="G30" s="8">
        <v>126819</v>
      </c>
      <c r="H30" s="8">
        <v>9110865</v>
      </c>
      <c r="I30" s="8">
        <v>9250714</v>
      </c>
      <c r="J30" s="8">
        <v>18488398</v>
      </c>
      <c r="K30" s="8">
        <v>5707498</v>
      </c>
      <c r="L30" s="8">
        <v>5964968</v>
      </c>
      <c r="M30" s="8">
        <v>6168658</v>
      </c>
      <c r="N30" s="8">
        <v>17841124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36329522</v>
      </c>
      <c r="X30" s="8">
        <v>33177258</v>
      </c>
      <c r="Y30" s="8">
        <v>3152264</v>
      </c>
      <c r="Z30" s="2">
        <v>9.5</v>
      </c>
      <c r="AA30" s="6">
        <v>67344737</v>
      </c>
    </row>
    <row r="31" spans="1:27" ht="12.75">
      <c r="A31" s="29" t="s">
        <v>57</v>
      </c>
      <c r="B31" s="28"/>
      <c r="C31" s="6">
        <v>32523831</v>
      </c>
      <c r="D31" s="6">
        <v>0</v>
      </c>
      <c r="E31" s="7">
        <v>41405453</v>
      </c>
      <c r="F31" s="8">
        <v>41405453</v>
      </c>
      <c r="G31" s="8">
        <v>160453</v>
      </c>
      <c r="H31" s="8">
        <v>456151</v>
      </c>
      <c r="I31" s="8">
        <v>3022510</v>
      </c>
      <c r="J31" s="8">
        <v>3639114</v>
      </c>
      <c r="K31" s="8">
        <v>1865301</v>
      </c>
      <c r="L31" s="8">
        <v>3197715</v>
      </c>
      <c r="M31" s="8">
        <v>1267738</v>
      </c>
      <c r="N31" s="8">
        <v>6330754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9969868</v>
      </c>
      <c r="X31" s="8">
        <v>21352728</v>
      </c>
      <c r="Y31" s="8">
        <v>-11382860</v>
      </c>
      <c r="Z31" s="2">
        <v>-53.31</v>
      </c>
      <c r="AA31" s="6">
        <v>41405453</v>
      </c>
    </row>
    <row r="32" spans="1:27" ht="12.75">
      <c r="A32" s="29" t="s">
        <v>58</v>
      </c>
      <c r="B32" s="28"/>
      <c r="C32" s="6">
        <v>107906439</v>
      </c>
      <c r="D32" s="6">
        <v>0</v>
      </c>
      <c r="E32" s="7">
        <v>110936437</v>
      </c>
      <c r="F32" s="8">
        <v>110936437</v>
      </c>
      <c r="G32" s="8">
        <v>5355684</v>
      </c>
      <c r="H32" s="8">
        <v>4626442</v>
      </c>
      <c r="I32" s="8">
        <v>7029497</v>
      </c>
      <c r="J32" s="8">
        <v>17011623</v>
      </c>
      <c r="K32" s="8">
        <v>4977456</v>
      </c>
      <c r="L32" s="8">
        <v>11090972</v>
      </c>
      <c r="M32" s="8">
        <v>6075774</v>
      </c>
      <c r="N32" s="8">
        <v>22144202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39155825</v>
      </c>
      <c r="X32" s="8">
        <v>57537948</v>
      </c>
      <c r="Y32" s="8">
        <v>-18382123</v>
      </c>
      <c r="Z32" s="2">
        <v>-31.95</v>
      </c>
      <c r="AA32" s="6">
        <v>110936437</v>
      </c>
    </row>
    <row r="33" spans="1:27" ht="12.75">
      <c r="A33" s="29" t="s">
        <v>59</v>
      </c>
      <c r="B33" s="28"/>
      <c r="C33" s="6">
        <v>11527520</v>
      </c>
      <c r="D33" s="6">
        <v>0</v>
      </c>
      <c r="E33" s="7">
        <v>16659690</v>
      </c>
      <c r="F33" s="8">
        <v>16659690</v>
      </c>
      <c r="G33" s="8">
        <v>106789</v>
      </c>
      <c r="H33" s="8">
        <v>0</v>
      </c>
      <c r="I33" s="8">
        <v>213577</v>
      </c>
      <c r="J33" s="8">
        <v>320366</v>
      </c>
      <c r="K33" s="8">
        <v>872777</v>
      </c>
      <c r="L33" s="8">
        <v>1313174</v>
      </c>
      <c r="M33" s="8">
        <v>2858323</v>
      </c>
      <c r="N33" s="8">
        <v>5044274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5364640</v>
      </c>
      <c r="X33" s="8">
        <v>8329848</v>
      </c>
      <c r="Y33" s="8">
        <v>-2965208</v>
      </c>
      <c r="Z33" s="2">
        <v>-35.6</v>
      </c>
      <c r="AA33" s="6">
        <v>16659690</v>
      </c>
    </row>
    <row r="34" spans="1:27" ht="12.75">
      <c r="A34" s="29" t="s">
        <v>60</v>
      </c>
      <c r="B34" s="28"/>
      <c r="C34" s="6">
        <v>131703606</v>
      </c>
      <c r="D34" s="6">
        <v>0</v>
      </c>
      <c r="E34" s="7">
        <v>143519830</v>
      </c>
      <c r="F34" s="8">
        <v>143519830</v>
      </c>
      <c r="G34" s="8">
        <v>13035635</v>
      </c>
      <c r="H34" s="8">
        <v>9437973</v>
      </c>
      <c r="I34" s="8">
        <v>7872915</v>
      </c>
      <c r="J34" s="8">
        <v>30346523</v>
      </c>
      <c r="K34" s="8">
        <v>10748322</v>
      </c>
      <c r="L34" s="8">
        <v>15490373</v>
      </c>
      <c r="M34" s="8">
        <v>8275176</v>
      </c>
      <c r="N34" s="8">
        <v>34513871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64860394</v>
      </c>
      <c r="X34" s="8">
        <v>71999688</v>
      </c>
      <c r="Y34" s="8">
        <v>-7139294</v>
      </c>
      <c r="Z34" s="2">
        <v>-9.92</v>
      </c>
      <c r="AA34" s="6">
        <v>143519830</v>
      </c>
    </row>
    <row r="35" spans="1:27" ht="12.75">
      <c r="A35" s="27" t="s">
        <v>61</v>
      </c>
      <c r="B35" s="33"/>
      <c r="C35" s="6">
        <v>774395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824891442</v>
      </c>
      <c r="D36" s="37">
        <f>SUM(D25:D35)</f>
        <v>0</v>
      </c>
      <c r="E36" s="38">
        <f t="shared" si="1"/>
        <v>847057663</v>
      </c>
      <c r="F36" s="39">
        <f t="shared" si="1"/>
        <v>847057663</v>
      </c>
      <c r="G36" s="39">
        <f t="shared" si="1"/>
        <v>48746682</v>
      </c>
      <c r="H36" s="39">
        <f t="shared" si="1"/>
        <v>56163532</v>
      </c>
      <c r="I36" s="39">
        <f t="shared" si="1"/>
        <v>59007040</v>
      </c>
      <c r="J36" s="39">
        <f t="shared" si="1"/>
        <v>163917254</v>
      </c>
      <c r="K36" s="39">
        <f t="shared" si="1"/>
        <v>56728755</v>
      </c>
      <c r="L36" s="39">
        <f t="shared" si="1"/>
        <v>85667137</v>
      </c>
      <c r="M36" s="39">
        <f t="shared" si="1"/>
        <v>57073538</v>
      </c>
      <c r="N36" s="39">
        <f t="shared" si="1"/>
        <v>199469430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363386684</v>
      </c>
      <c r="X36" s="39">
        <f t="shared" si="1"/>
        <v>430252902</v>
      </c>
      <c r="Y36" s="39">
        <f t="shared" si="1"/>
        <v>-66866218</v>
      </c>
      <c r="Z36" s="40">
        <f>+IF(X36&lt;&gt;0,+(Y36/X36)*100,0)</f>
        <v>-15.541142823018077</v>
      </c>
      <c r="AA36" s="37">
        <f>SUM(AA25:AA35)</f>
        <v>847057663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38071097</v>
      </c>
      <c r="D38" s="50">
        <f>+D22-D36</f>
        <v>0</v>
      </c>
      <c r="E38" s="51">
        <f t="shared" si="2"/>
        <v>26076486</v>
      </c>
      <c r="F38" s="52">
        <f t="shared" si="2"/>
        <v>26076486</v>
      </c>
      <c r="G38" s="52">
        <f t="shared" si="2"/>
        <v>-30525449</v>
      </c>
      <c r="H38" s="52">
        <f t="shared" si="2"/>
        <v>183329175</v>
      </c>
      <c r="I38" s="52">
        <f t="shared" si="2"/>
        <v>-37689789</v>
      </c>
      <c r="J38" s="52">
        <f t="shared" si="2"/>
        <v>115113937</v>
      </c>
      <c r="K38" s="52">
        <f t="shared" si="2"/>
        <v>-34303281</v>
      </c>
      <c r="L38" s="52">
        <f t="shared" si="2"/>
        <v>-64101414</v>
      </c>
      <c r="M38" s="52">
        <f t="shared" si="2"/>
        <v>124030180</v>
      </c>
      <c r="N38" s="52">
        <f t="shared" si="2"/>
        <v>25625485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140739422</v>
      </c>
      <c r="X38" s="52">
        <f>IF(F22=F36,0,X22-X36)</f>
        <v>6830496</v>
      </c>
      <c r="Y38" s="52">
        <f t="shared" si="2"/>
        <v>133908926</v>
      </c>
      <c r="Z38" s="53">
        <f>+IF(X38&lt;&gt;0,+(Y38/X38)*100,0)</f>
        <v>1960.456839444749</v>
      </c>
      <c r="AA38" s="50">
        <f>+AA22-AA36</f>
        <v>26076486</v>
      </c>
    </row>
    <row r="39" spans="1:27" ht="12.75">
      <c r="A39" s="27" t="s">
        <v>64</v>
      </c>
      <c r="B39" s="33"/>
      <c r="C39" s="6">
        <v>236559304</v>
      </c>
      <c r="D39" s="6">
        <v>0</v>
      </c>
      <c r="E39" s="7">
        <v>241891082</v>
      </c>
      <c r="F39" s="8">
        <v>241891082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118445544</v>
      </c>
      <c r="Y39" s="8">
        <v>-118445544</v>
      </c>
      <c r="Z39" s="2">
        <v>-100</v>
      </c>
      <c r="AA39" s="6">
        <v>241891082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274630401</v>
      </c>
      <c r="D42" s="59">
        <f>SUM(D38:D41)</f>
        <v>0</v>
      </c>
      <c r="E42" s="60">
        <f t="shared" si="3"/>
        <v>267967568</v>
      </c>
      <c r="F42" s="61">
        <f t="shared" si="3"/>
        <v>267967568</v>
      </c>
      <c r="G42" s="61">
        <f t="shared" si="3"/>
        <v>-30525449</v>
      </c>
      <c r="H42" s="61">
        <f t="shared" si="3"/>
        <v>183329175</v>
      </c>
      <c r="I42" s="61">
        <f t="shared" si="3"/>
        <v>-37689789</v>
      </c>
      <c r="J42" s="61">
        <f t="shared" si="3"/>
        <v>115113937</v>
      </c>
      <c r="K42" s="61">
        <f t="shared" si="3"/>
        <v>-34303281</v>
      </c>
      <c r="L42" s="61">
        <f t="shared" si="3"/>
        <v>-64101414</v>
      </c>
      <c r="M42" s="61">
        <f t="shared" si="3"/>
        <v>124030180</v>
      </c>
      <c r="N42" s="61">
        <f t="shared" si="3"/>
        <v>25625485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140739422</v>
      </c>
      <c r="X42" s="61">
        <f t="shared" si="3"/>
        <v>125276040</v>
      </c>
      <c r="Y42" s="61">
        <f t="shared" si="3"/>
        <v>15463382</v>
      </c>
      <c r="Z42" s="62">
        <f>+IF(X42&lt;&gt;0,+(Y42/X42)*100,0)</f>
        <v>12.343447318417791</v>
      </c>
      <c r="AA42" s="59">
        <f>SUM(AA38:AA41)</f>
        <v>267967568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274630401</v>
      </c>
      <c r="D44" s="67">
        <f>+D42-D43</f>
        <v>0</v>
      </c>
      <c r="E44" s="68">
        <f t="shared" si="4"/>
        <v>267967568</v>
      </c>
      <c r="F44" s="69">
        <f t="shared" si="4"/>
        <v>267967568</v>
      </c>
      <c r="G44" s="69">
        <f t="shared" si="4"/>
        <v>-30525449</v>
      </c>
      <c r="H44" s="69">
        <f t="shared" si="4"/>
        <v>183329175</v>
      </c>
      <c r="I44" s="69">
        <f t="shared" si="4"/>
        <v>-37689789</v>
      </c>
      <c r="J44" s="69">
        <f t="shared" si="4"/>
        <v>115113937</v>
      </c>
      <c r="K44" s="69">
        <f t="shared" si="4"/>
        <v>-34303281</v>
      </c>
      <c r="L44" s="69">
        <f t="shared" si="4"/>
        <v>-64101414</v>
      </c>
      <c r="M44" s="69">
        <f t="shared" si="4"/>
        <v>124030180</v>
      </c>
      <c r="N44" s="69">
        <f t="shared" si="4"/>
        <v>25625485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140739422</v>
      </c>
      <c r="X44" s="69">
        <f t="shared" si="4"/>
        <v>125276040</v>
      </c>
      <c r="Y44" s="69">
        <f t="shared" si="4"/>
        <v>15463382</v>
      </c>
      <c r="Z44" s="70">
        <f>+IF(X44&lt;&gt;0,+(Y44/X44)*100,0)</f>
        <v>12.343447318417791</v>
      </c>
      <c r="AA44" s="67">
        <f>+AA42-AA43</f>
        <v>267967568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274630401</v>
      </c>
      <c r="D46" s="59">
        <f>SUM(D44:D45)</f>
        <v>0</v>
      </c>
      <c r="E46" s="60">
        <f t="shared" si="5"/>
        <v>267967568</v>
      </c>
      <c r="F46" s="61">
        <f t="shared" si="5"/>
        <v>267967568</v>
      </c>
      <c r="G46" s="61">
        <f t="shared" si="5"/>
        <v>-30525449</v>
      </c>
      <c r="H46" s="61">
        <f t="shared" si="5"/>
        <v>183329175</v>
      </c>
      <c r="I46" s="61">
        <f t="shared" si="5"/>
        <v>-37689789</v>
      </c>
      <c r="J46" s="61">
        <f t="shared" si="5"/>
        <v>115113937</v>
      </c>
      <c r="K46" s="61">
        <f t="shared" si="5"/>
        <v>-34303281</v>
      </c>
      <c r="L46" s="61">
        <f t="shared" si="5"/>
        <v>-64101414</v>
      </c>
      <c r="M46" s="61">
        <f t="shared" si="5"/>
        <v>124030180</v>
      </c>
      <c r="N46" s="61">
        <f t="shared" si="5"/>
        <v>25625485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140739422</v>
      </c>
      <c r="X46" s="61">
        <f t="shared" si="5"/>
        <v>125276040</v>
      </c>
      <c r="Y46" s="61">
        <f t="shared" si="5"/>
        <v>15463382</v>
      </c>
      <c r="Z46" s="62">
        <f>+IF(X46&lt;&gt;0,+(Y46/X46)*100,0)</f>
        <v>12.343447318417791</v>
      </c>
      <c r="AA46" s="59">
        <f>SUM(AA44:AA45)</f>
        <v>267967568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274630401</v>
      </c>
      <c r="D48" s="75">
        <f>SUM(D46:D47)</f>
        <v>0</v>
      </c>
      <c r="E48" s="76">
        <f t="shared" si="6"/>
        <v>267967568</v>
      </c>
      <c r="F48" s="77">
        <f t="shared" si="6"/>
        <v>267967568</v>
      </c>
      <c r="G48" s="77">
        <f t="shared" si="6"/>
        <v>-30525449</v>
      </c>
      <c r="H48" s="78">
        <f t="shared" si="6"/>
        <v>183329175</v>
      </c>
      <c r="I48" s="78">
        <f t="shared" si="6"/>
        <v>-37689789</v>
      </c>
      <c r="J48" s="78">
        <f t="shared" si="6"/>
        <v>115113937</v>
      </c>
      <c r="K48" s="78">
        <f t="shared" si="6"/>
        <v>-34303281</v>
      </c>
      <c r="L48" s="78">
        <f t="shared" si="6"/>
        <v>-64101414</v>
      </c>
      <c r="M48" s="77">
        <f t="shared" si="6"/>
        <v>124030180</v>
      </c>
      <c r="N48" s="77">
        <f t="shared" si="6"/>
        <v>25625485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140739422</v>
      </c>
      <c r="X48" s="78">
        <f t="shared" si="6"/>
        <v>125276040</v>
      </c>
      <c r="Y48" s="78">
        <f t="shared" si="6"/>
        <v>15463382</v>
      </c>
      <c r="Z48" s="79">
        <f>+IF(X48&lt;&gt;0,+(Y48/X48)*100,0)</f>
        <v>12.343447318417791</v>
      </c>
      <c r="AA48" s="80">
        <f>SUM(AA46:AA47)</f>
        <v>267967568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185624245</v>
      </c>
      <c r="D5" s="6">
        <v>0</v>
      </c>
      <c r="E5" s="7">
        <v>210292000</v>
      </c>
      <c r="F5" s="8">
        <v>210292000</v>
      </c>
      <c r="G5" s="8">
        <v>16995000</v>
      </c>
      <c r="H5" s="8">
        <v>16618873</v>
      </c>
      <c r="I5" s="8">
        <v>16618874</v>
      </c>
      <c r="J5" s="8">
        <v>50232747</v>
      </c>
      <c r="K5" s="8">
        <v>16619000</v>
      </c>
      <c r="L5" s="8">
        <v>16296000</v>
      </c>
      <c r="M5" s="8">
        <v>16620000</v>
      </c>
      <c r="N5" s="8">
        <v>49535000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99767747</v>
      </c>
      <c r="X5" s="8">
        <v>105707091</v>
      </c>
      <c r="Y5" s="8">
        <v>-5939344</v>
      </c>
      <c r="Z5" s="2">
        <v>-5.62</v>
      </c>
      <c r="AA5" s="6">
        <v>210292000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26513401</v>
      </c>
      <c r="D8" s="6">
        <v>0</v>
      </c>
      <c r="E8" s="7">
        <v>63338000</v>
      </c>
      <c r="F8" s="8">
        <v>63338000</v>
      </c>
      <c r="G8" s="8">
        <v>1463836</v>
      </c>
      <c r="H8" s="8">
        <v>2589000</v>
      </c>
      <c r="I8" s="8">
        <v>2627592</v>
      </c>
      <c r="J8" s="8">
        <v>6680428</v>
      </c>
      <c r="K8" s="8">
        <v>2798000</v>
      </c>
      <c r="L8" s="8">
        <v>1130000</v>
      </c>
      <c r="M8" s="8">
        <v>2207000</v>
      </c>
      <c r="N8" s="8">
        <v>6135000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12815428</v>
      </c>
      <c r="X8" s="8">
        <v>32514254</v>
      </c>
      <c r="Y8" s="8">
        <v>-19698826</v>
      </c>
      <c r="Z8" s="2">
        <v>-60.59</v>
      </c>
      <c r="AA8" s="6">
        <v>63338000</v>
      </c>
    </row>
    <row r="9" spans="1:27" ht="12.75">
      <c r="A9" s="29" t="s">
        <v>36</v>
      </c>
      <c r="B9" s="28"/>
      <c r="C9" s="6">
        <v>3906993</v>
      </c>
      <c r="D9" s="6">
        <v>0</v>
      </c>
      <c r="E9" s="7">
        <v>4894000</v>
      </c>
      <c r="F9" s="8">
        <v>4894000</v>
      </c>
      <c r="G9" s="8">
        <v>885647</v>
      </c>
      <c r="H9" s="8">
        <v>314878</v>
      </c>
      <c r="I9" s="8">
        <v>141372</v>
      </c>
      <c r="J9" s="8">
        <v>1341897</v>
      </c>
      <c r="K9" s="8">
        <v>316602</v>
      </c>
      <c r="L9" s="8">
        <v>290854</v>
      </c>
      <c r="M9" s="8">
        <v>318000</v>
      </c>
      <c r="N9" s="8">
        <v>925456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2267353</v>
      </c>
      <c r="X9" s="8">
        <v>1676637</v>
      </c>
      <c r="Y9" s="8">
        <v>590716</v>
      </c>
      <c r="Z9" s="2">
        <v>35.23</v>
      </c>
      <c r="AA9" s="6">
        <v>4894000</v>
      </c>
    </row>
    <row r="10" spans="1:27" ht="12.75">
      <c r="A10" s="29" t="s">
        <v>37</v>
      </c>
      <c r="B10" s="28"/>
      <c r="C10" s="6">
        <v>6906069</v>
      </c>
      <c r="D10" s="6">
        <v>0</v>
      </c>
      <c r="E10" s="7">
        <v>8933000</v>
      </c>
      <c r="F10" s="30">
        <v>8933000</v>
      </c>
      <c r="G10" s="30">
        <v>603638</v>
      </c>
      <c r="H10" s="30">
        <v>614568</v>
      </c>
      <c r="I10" s="30">
        <v>796000</v>
      </c>
      <c r="J10" s="30">
        <v>2014206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2014206</v>
      </c>
      <c r="X10" s="30">
        <v>4583300</v>
      </c>
      <c r="Y10" s="30">
        <v>-2569094</v>
      </c>
      <c r="Z10" s="31">
        <v>-56.05</v>
      </c>
      <c r="AA10" s="32">
        <v>8933000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795901</v>
      </c>
      <c r="D12" s="6">
        <v>0</v>
      </c>
      <c r="E12" s="7">
        <v>2237000</v>
      </c>
      <c r="F12" s="8">
        <v>2237000</v>
      </c>
      <c r="G12" s="8">
        <v>4000</v>
      </c>
      <c r="H12" s="8">
        <v>5394</v>
      </c>
      <c r="I12" s="8">
        <v>5148</v>
      </c>
      <c r="J12" s="8">
        <v>14542</v>
      </c>
      <c r="K12" s="8">
        <v>3503</v>
      </c>
      <c r="L12" s="8">
        <v>17485</v>
      </c>
      <c r="M12" s="8">
        <v>2783</v>
      </c>
      <c r="N12" s="8">
        <v>23771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38313</v>
      </c>
      <c r="X12" s="8">
        <v>1227000</v>
      </c>
      <c r="Y12" s="8">
        <v>-1188687</v>
      </c>
      <c r="Z12" s="2">
        <v>-96.88</v>
      </c>
      <c r="AA12" s="6">
        <v>2237000</v>
      </c>
    </row>
    <row r="13" spans="1:27" ht="12.75">
      <c r="A13" s="27" t="s">
        <v>40</v>
      </c>
      <c r="B13" s="33"/>
      <c r="C13" s="6">
        <v>13457755</v>
      </c>
      <c r="D13" s="6">
        <v>0</v>
      </c>
      <c r="E13" s="7">
        <v>20911000</v>
      </c>
      <c r="F13" s="8">
        <v>20911000</v>
      </c>
      <c r="G13" s="8">
        <v>872904</v>
      </c>
      <c r="H13" s="8">
        <v>1336488</v>
      </c>
      <c r="I13" s="8">
        <v>1163894</v>
      </c>
      <c r="J13" s="8">
        <v>3373286</v>
      </c>
      <c r="K13" s="8">
        <v>0</v>
      </c>
      <c r="L13" s="8">
        <v>653583</v>
      </c>
      <c r="M13" s="8">
        <v>1127233</v>
      </c>
      <c r="N13" s="8">
        <v>1780816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5154102</v>
      </c>
      <c r="X13" s="8">
        <v>11406000</v>
      </c>
      <c r="Y13" s="8">
        <v>-6251898</v>
      </c>
      <c r="Z13" s="2">
        <v>-54.81</v>
      </c>
      <c r="AA13" s="6">
        <v>20911000</v>
      </c>
    </row>
    <row r="14" spans="1:27" ht="12.75">
      <c r="A14" s="27" t="s">
        <v>41</v>
      </c>
      <c r="B14" s="33"/>
      <c r="C14" s="6">
        <v>110330686</v>
      </c>
      <c r="D14" s="6">
        <v>0</v>
      </c>
      <c r="E14" s="7">
        <v>116500000</v>
      </c>
      <c r="F14" s="8">
        <v>116500000</v>
      </c>
      <c r="G14" s="8">
        <v>0</v>
      </c>
      <c r="H14" s="8">
        <v>0</v>
      </c>
      <c r="I14" s="8">
        <v>1072470</v>
      </c>
      <c r="J14" s="8">
        <v>1072470</v>
      </c>
      <c r="K14" s="8">
        <v>0</v>
      </c>
      <c r="L14" s="8">
        <v>550864</v>
      </c>
      <c r="M14" s="8">
        <v>7121055</v>
      </c>
      <c r="N14" s="8">
        <v>7671919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8744389</v>
      </c>
      <c r="X14" s="8">
        <v>63540000</v>
      </c>
      <c r="Y14" s="8">
        <v>-54795611</v>
      </c>
      <c r="Z14" s="2">
        <v>-86.24</v>
      </c>
      <c r="AA14" s="6">
        <v>116500000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44455592</v>
      </c>
      <c r="D16" s="6">
        <v>0</v>
      </c>
      <c r="E16" s="7">
        <v>15010000</v>
      </c>
      <c r="F16" s="8">
        <v>15010000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7190000</v>
      </c>
      <c r="Y16" s="8">
        <v>-7190000</v>
      </c>
      <c r="Z16" s="2">
        <v>-100</v>
      </c>
      <c r="AA16" s="6">
        <v>15010000</v>
      </c>
    </row>
    <row r="17" spans="1:27" ht="12.75">
      <c r="A17" s="27" t="s">
        <v>44</v>
      </c>
      <c r="B17" s="33"/>
      <c r="C17" s="6">
        <v>589885</v>
      </c>
      <c r="D17" s="6">
        <v>0</v>
      </c>
      <c r="E17" s="7">
        <v>17976000</v>
      </c>
      <c r="F17" s="8">
        <v>17976000</v>
      </c>
      <c r="G17" s="8">
        <v>321000</v>
      </c>
      <c r="H17" s="8">
        <v>320634</v>
      </c>
      <c r="I17" s="8">
        <v>221557</v>
      </c>
      <c r="J17" s="8">
        <v>863191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863191</v>
      </c>
      <c r="X17" s="8">
        <v>8810000</v>
      </c>
      <c r="Y17" s="8">
        <v>-7946809</v>
      </c>
      <c r="Z17" s="2">
        <v>-90.2</v>
      </c>
      <c r="AA17" s="6">
        <v>17976000</v>
      </c>
    </row>
    <row r="18" spans="1:27" ht="12.75">
      <c r="A18" s="29" t="s">
        <v>45</v>
      </c>
      <c r="B18" s="28"/>
      <c r="C18" s="6">
        <v>11614736</v>
      </c>
      <c r="D18" s="6">
        <v>0</v>
      </c>
      <c r="E18" s="7">
        <v>11500000</v>
      </c>
      <c r="F18" s="8">
        <v>11500000</v>
      </c>
      <c r="G18" s="8">
        <v>233392</v>
      </c>
      <c r="H18" s="8">
        <v>638350</v>
      </c>
      <c r="I18" s="8">
        <v>274791</v>
      </c>
      <c r="J18" s="8">
        <v>1146533</v>
      </c>
      <c r="K18" s="8">
        <v>673449</v>
      </c>
      <c r="L18" s="8">
        <v>0</v>
      </c>
      <c r="M18" s="8">
        <v>20237</v>
      </c>
      <c r="N18" s="8">
        <v>693686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1840219</v>
      </c>
      <c r="X18" s="8">
        <v>5276000</v>
      </c>
      <c r="Y18" s="8">
        <v>-3435781</v>
      </c>
      <c r="Z18" s="2">
        <v>-65.12</v>
      </c>
      <c r="AA18" s="6">
        <v>11500000</v>
      </c>
    </row>
    <row r="19" spans="1:27" ht="12.75">
      <c r="A19" s="27" t="s">
        <v>46</v>
      </c>
      <c r="B19" s="33"/>
      <c r="C19" s="6">
        <v>695444546</v>
      </c>
      <c r="D19" s="6">
        <v>0</v>
      </c>
      <c r="E19" s="7">
        <v>788353859</v>
      </c>
      <c r="F19" s="8">
        <v>788353859</v>
      </c>
      <c r="G19" s="8">
        <v>300098000</v>
      </c>
      <c r="H19" s="8">
        <v>2215000</v>
      </c>
      <c r="I19" s="8">
        <v>0</v>
      </c>
      <c r="J19" s="8">
        <v>302313000</v>
      </c>
      <c r="K19" s="8">
        <v>3000000</v>
      </c>
      <c r="L19" s="8">
        <v>4001000</v>
      </c>
      <c r="M19" s="8">
        <v>272748000</v>
      </c>
      <c r="N19" s="8">
        <v>279749000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582062000</v>
      </c>
      <c r="X19" s="8"/>
      <c r="Y19" s="8">
        <v>582062000</v>
      </c>
      <c r="Z19" s="2">
        <v>0</v>
      </c>
      <c r="AA19" s="6">
        <v>788353859</v>
      </c>
    </row>
    <row r="20" spans="1:27" ht="12.75">
      <c r="A20" s="27" t="s">
        <v>47</v>
      </c>
      <c r="B20" s="33"/>
      <c r="C20" s="6">
        <v>22595938</v>
      </c>
      <c r="D20" s="6">
        <v>0</v>
      </c>
      <c r="E20" s="7">
        <v>7457000</v>
      </c>
      <c r="F20" s="30">
        <v>7457000</v>
      </c>
      <c r="G20" s="30">
        <v>175337</v>
      </c>
      <c r="H20" s="30">
        <v>186518</v>
      </c>
      <c r="I20" s="30">
        <v>831106</v>
      </c>
      <c r="J20" s="30">
        <v>1192961</v>
      </c>
      <c r="K20" s="30">
        <v>126809</v>
      </c>
      <c r="L20" s="30">
        <v>732498</v>
      </c>
      <c r="M20" s="30">
        <v>132161</v>
      </c>
      <c r="N20" s="30">
        <v>991468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2184429</v>
      </c>
      <c r="X20" s="30">
        <v>4068000</v>
      </c>
      <c r="Y20" s="30">
        <v>-1883571</v>
      </c>
      <c r="Z20" s="31">
        <v>-46.3</v>
      </c>
      <c r="AA20" s="32">
        <v>7457000</v>
      </c>
    </row>
    <row r="21" spans="1:27" ht="12.75">
      <c r="A21" s="27" t="s">
        <v>48</v>
      </c>
      <c r="B21" s="33"/>
      <c r="C21" s="6">
        <v>171275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1122407022</v>
      </c>
      <c r="D22" s="37">
        <f>SUM(D5:D21)</f>
        <v>0</v>
      </c>
      <c r="E22" s="38">
        <f t="shared" si="0"/>
        <v>1267401859</v>
      </c>
      <c r="F22" s="39">
        <f t="shared" si="0"/>
        <v>1267401859</v>
      </c>
      <c r="G22" s="39">
        <f t="shared" si="0"/>
        <v>321652754</v>
      </c>
      <c r="H22" s="39">
        <f t="shared" si="0"/>
        <v>24839703</v>
      </c>
      <c r="I22" s="39">
        <f t="shared" si="0"/>
        <v>23752804</v>
      </c>
      <c r="J22" s="39">
        <f t="shared" si="0"/>
        <v>370245261</v>
      </c>
      <c r="K22" s="39">
        <f t="shared" si="0"/>
        <v>23537363</v>
      </c>
      <c r="L22" s="39">
        <f t="shared" si="0"/>
        <v>23672284</v>
      </c>
      <c r="M22" s="39">
        <f t="shared" si="0"/>
        <v>300296469</v>
      </c>
      <c r="N22" s="39">
        <f t="shared" si="0"/>
        <v>347506116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717751377</v>
      </c>
      <c r="X22" s="39">
        <f t="shared" si="0"/>
        <v>245998282</v>
      </c>
      <c r="Y22" s="39">
        <f t="shared" si="0"/>
        <v>471753095</v>
      </c>
      <c r="Z22" s="40">
        <f>+IF(X22&lt;&gt;0,+(Y22/X22)*100,0)</f>
        <v>191.77089009101292</v>
      </c>
      <c r="AA22" s="37">
        <f>SUM(AA5:AA21)</f>
        <v>1267401859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402559518</v>
      </c>
      <c r="D25" s="6">
        <v>0</v>
      </c>
      <c r="E25" s="7">
        <v>457848905</v>
      </c>
      <c r="F25" s="8">
        <v>457848905</v>
      </c>
      <c r="G25" s="8">
        <v>32066000</v>
      </c>
      <c r="H25" s="8">
        <v>34834000</v>
      </c>
      <c r="I25" s="8">
        <v>32658000</v>
      </c>
      <c r="J25" s="8">
        <v>99558000</v>
      </c>
      <c r="K25" s="8">
        <v>32990000</v>
      </c>
      <c r="L25" s="8">
        <v>40333000</v>
      </c>
      <c r="M25" s="8">
        <v>58023000</v>
      </c>
      <c r="N25" s="8">
        <v>131346000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230904000</v>
      </c>
      <c r="X25" s="8">
        <v>249732000</v>
      </c>
      <c r="Y25" s="8">
        <v>-18828000</v>
      </c>
      <c r="Z25" s="2">
        <v>-7.54</v>
      </c>
      <c r="AA25" s="6">
        <v>457848905</v>
      </c>
    </row>
    <row r="26" spans="1:27" ht="12.75">
      <c r="A26" s="29" t="s">
        <v>52</v>
      </c>
      <c r="B26" s="28"/>
      <c r="C26" s="6">
        <v>28072033</v>
      </c>
      <c r="D26" s="6">
        <v>0</v>
      </c>
      <c r="E26" s="7">
        <v>29501000</v>
      </c>
      <c r="F26" s="8">
        <v>29501000</v>
      </c>
      <c r="G26" s="8">
        <v>2383000</v>
      </c>
      <c r="H26" s="8">
        <v>2516000</v>
      </c>
      <c r="I26" s="8">
        <v>2441000</v>
      </c>
      <c r="J26" s="8">
        <v>7340000</v>
      </c>
      <c r="K26" s="8">
        <v>2497502</v>
      </c>
      <c r="L26" s="8">
        <v>2523000</v>
      </c>
      <c r="M26" s="8">
        <v>2373000</v>
      </c>
      <c r="N26" s="8">
        <v>7393502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14733502</v>
      </c>
      <c r="X26" s="8">
        <v>16086000</v>
      </c>
      <c r="Y26" s="8">
        <v>-1352498</v>
      </c>
      <c r="Z26" s="2">
        <v>-8.41</v>
      </c>
      <c r="AA26" s="6">
        <v>29501000</v>
      </c>
    </row>
    <row r="27" spans="1:27" ht="12.75">
      <c r="A27" s="29" t="s">
        <v>53</v>
      </c>
      <c r="B27" s="28"/>
      <c r="C27" s="6">
        <v>151948024</v>
      </c>
      <c r="D27" s="6">
        <v>0</v>
      </c>
      <c r="E27" s="7">
        <v>17055000</v>
      </c>
      <c r="F27" s="8">
        <v>17055000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17055000</v>
      </c>
    </row>
    <row r="28" spans="1:27" ht="12.75">
      <c r="A28" s="29" t="s">
        <v>54</v>
      </c>
      <c r="B28" s="28"/>
      <c r="C28" s="6">
        <v>97682192</v>
      </c>
      <c r="D28" s="6">
        <v>0</v>
      </c>
      <c r="E28" s="7">
        <v>59333000</v>
      </c>
      <c r="F28" s="8">
        <v>59333000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59333000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3000000</v>
      </c>
      <c r="Y29" s="8">
        <v>-3000000</v>
      </c>
      <c r="Z29" s="2">
        <v>-100</v>
      </c>
      <c r="AA29" s="6">
        <v>0</v>
      </c>
    </row>
    <row r="30" spans="1:27" ht="12.75">
      <c r="A30" s="29" t="s">
        <v>56</v>
      </c>
      <c r="B30" s="28"/>
      <c r="C30" s="6">
        <v>189001038</v>
      </c>
      <c r="D30" s="6">
        <v>0</v>
      </c>
      <c r="E30" s="7">
        <v>317782137</v>
      </c>
      <c r="F30" s="8">
        <v>317782137</v>
      </c>
      <c r="G30" s="8">
        <v>18365326</v>
      </c>
      <c r="H30" s="8">
        <v>18365326</v>
      </c>
      <c r="I30" s="8">
        <v>18365326</v>
      </c>
      <c r="J30" s="8">
        <v>55095978</v>
      </c>
      <c r="K30" s="8">
        <v>20938657</v>
      </c>
      <c r="L30" s="8">
        <v>21804150</v>
      </c>
      <c r="M30" s="8">
        <v>20373591</v>
      </c>
      <c r="N30" s="8">
        <v>63116398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118212376</v>
      </c>
      <c r="X30" s="8">
        <v>11742000</v>
      </c>
      <c r="Y30" s="8">
        <v>106470376</v>
      </c>
      <c r="Z30" s="2">
        <v>906.75</v>
      </c>
      <c r="AA30" s="6">
        <v>317782137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21519000</v>
      </c>
      <c r="F31" s="8">
        <v>21519000</v>
      </c>
      <c r="G31" s="8">
        <v>605834</v>
      </c>
      <c r="H31" s="8">
        <v>468486</v>
      </c>
      <c r="I31" s="8">
        <v>229378</v>
      </c>
      <c r="J31" s="8">
        <v>1303698</v>
      </c>
      <c r="K31" s="8">
        <v>2390156</v>
      </c>
      <c r="L31" s="8">
        <v>4877500</v>
      </c>
      <c r="M31" s="8">
        <v>437760</v>
      </c>
      <c r="N31" s="8">
        <v>7705416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9009114</v>
      </c>
      <c r="X31" s="8">
        <v>2520000</v>
      </c>
      <c r="Y31" s="8">
        <v>6489114</v>
      </c>
      <c r="Z31" s="2">
        <v>257.5</v>
      </c>
      <c r="AA31" s="6">
        <v>21519000</v>
      </c>
    </row>
    <row r="32" spans="1:27" ht="12.75">
      <c r="A32" s="29" t="s">
        <v>58</v>
      </c>
      <c r="B32" s="28"/>
      <c r="C32" s="6">
        <v>150331288</v>
      </c>
      <c r="D32" s="6">
        <v>0</v>
      </c>
      <c r="E32" s="7">
        <v>54602080</v>
      </c>
      <c r="F32" s="8">
        <v>54602080</v>
      </c>
      <c r="G32" s="8">
        <v>1363901</v>
      </c>
      <c r="H32" s="8">
        <v>7613191</v>
      </c>
      <c r="I32" s="8">
        <v>7023332</v>
      </c>
      <c r="J32" s="8">
        <v>16000424</v>
      </c>
      <c r="K32" s="8">
        <v>4831637</v>
      </c>
      <c r="L32" s="8">
        <v>4461312</v>
      </c>
      <c r="M32" s="8">
        <v>4151514</v>
      </c>
      <c r="N32" s="8">
        <v>13444463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29444887</v>
      </c>
      <c r="X32" s="8"/>
      <c r="Y32" s="8">
        <v>29444887</v>
      </c>
      <c r="Z32" s="2">
        <v>0</v>
      </c>
      <c r="AA32" s="6">
        <v>54602080</v>
      </c>
    </row>
    <row r="33" spans="1:27" ht="12.75">
      <c r="A33" s="29" t="s">
        <v>59</v>
      </c>
      <c r="B33" s="28"/>
      <c r="C33" s="6">
        <v>15729457</v>
      </c>
      <c r="D33" s="6">
        <v>0</v>
      </c>
      <c r="E33" s="7">
        <v>11092826</v>
      </c>
      <c r="F33" s="8">
        <v>11092826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5148000</v>
      </c>
      <c r="Y33" s="8">
        <v>-5148000</v>
      </c>
      <c r="Z33" s="2">
        <v>-100</v>
      </c>
      <c r="AA33" s="6">
        <v>11092826</v>
      </c>
    </row>
    <row r="34" spans="1:27" ht="12.75">
      <c r="A34" s="29" t="s">
        <v>60</v>
      </c>
      <c r="B34" s="28"/>
      <c r="C34" s="6">
        <v>76268155</v>
      </c>
      <c r="D34" s="6">
        <v>0</v>
      </c>
      <c r="E34" s="7">
        <v>255387343</v>
      </c>
      <c r="F34" s="8">
        <v>255387343</v>
      </c>
      <c r="G34" s="8">
        <v>1497939</v>
      </c>
      <c r="H34" s="8">
        <v>3254324</v>
      </c>
      <c r="I34" s="8">
        <v>2745221</v>
      </c>
      <c r="J34" s="8">
        <v>7497484</v>
      </c>
      <c r="K34" s="8">
        <v>4595353</v>
      </c>
      <c r="L34" s="8">
        <v>6033038</v>
      </c>
      <c r="M34" s="8">
        <v>6780135</v>
      </c>
      <c r="N34" s="8">
        <v>17408526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24906010</v>
      </c>
      <c r="X34" s="8">
        <v>126000000</v>
      </c>
      <c r="Y34" s="8">
        <v>-101093990</v>
      </c>
      <c r="Z34" s="2">
        <v>-80.23</v>
      </c>
      <c r="AA34" s="6">
        <v>255387343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1111591705</v>
      </c>
      <c r="D36" s="37">
        <f>SUM(D25:D35)</f>
        <v>0</v>
      </c>
      <c r="E36" s="38">
        <f t="shared" si="1"/>
        <v>1224121291</v>
      </c>
      <c r="F36" s="39">
        <f t="shared" si="1"/>
        <v>1224121291</v>
      </c>
      <c r="G36" s="39">
        <f t="shared" si="1"/>
        <v>56282000</v>
      </c>
      <c r="H36" s="39">
        <f t="shared" si="1"/>
        <v>67051327</v>
      </c>
      <c r="I36" s="39">
        <f t="shared" si="1"/>
        <v>63462257</v>
      </c>
      <c r="J36" s="39">
        <f t="shared" si="1"/>
        <v>186795584</v>
      </c>
      <c r="K36" s="39">
        <f t="shared" si="1"/>
        <v>68243305</v>
      </c>
      <c r="L36" s="39">
        <f t="shared" si="1"/>
        <v>80032000</v>
      </c>
      <c r="M36" s="39">
        <f t="shared" si="1"/>
        <v>92139000</v>
      </c>
      <c r="N36" s="39">
        <f t="shared" si="1"/>
        <v>240414305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427209889</v>
      </c>
      <c r="X36" s="39">
        <f t="shared" si="1"/>
        <v>414228000</v>
      </c>
      <c r="Y36" s="39">
        <f t="shared" si="1"/>
        <v>12981889</v>
      </c>
      <c r="Z36" s="40">
        <f>+IF(X36&lt;&gt;0,+(Y36/X36)*100,0)</f>
        <v>3.133996011858204</v>
      </c>
      <c r="AA36" s="37">
        <f>SUM(AA25:AA35)</f>
        <v>1224121291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10815317</v>
      </c>
      <c r="D38" s="50">
        <f>+D22-D36</f>
        <v>0</v>
      </c>
      <c r="E38" s="51">
        <f t="shared" si="2"/>
        <v>43280568</v>
      </c>
      <c r="F38" s="52">
        <f t="shared" si="2"/>
        <v>43280568</v>
      </c>
      <c r="G38" s="52">
        <f t="shared" si="2"/>
        <v>265370754</v>
      </c>
      <c r="H38" s="52">
        <f t="shared" si="2"/>
        <v>-42211624</v>
      </c>
      <c r="I38" s="52">
        <f t="shared" si="2"/>
        <v>-39709453</v>
      </c>
      <c r="J38" s="52">
        <f t="shared" si="2"/>
        <v>183449677</v>
      </c>
      <c r="K38" s="52">
        <f t="shared" si="2"/>
        <v>-44705942</v>
      </c>
      <c r="L38" s="52">
        <f t="shared" si="2"/>
        <v>-56359716</v>
      </c>
      <c r="M38" s="52">
        <f t="shared" si="2"/>
        <v>208157469</v>
      </c>
      <c r="N38" s="52">
        <f t="shared" si="2"/>
        <v>107091811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290541488</v>
      </c>
      <c r="X38" s="52">
        <f>IF(F22=F36,0,X22-X36)</f>
        <v>-168229718</v>
      </c>
      <c r="Y38" s="52">
        <f t="shared" si="2"/>
        <v>458771206</v>
      </c>
      <c r="Z38" s="53">
        <f>+IF(X38&lt;&gt;0,+(Y38/X38)*100,0)</f>
        <v>-272.70521014604566</v>
      </c>
      <c r="AA38" s="50">
        <f>+AA22-AA36</f>
        <v>43280568</v>
      </c>
    </row>
    <row r="39" spans="1:27" ht="12.75">
      <c r="A39" s="27" t="s">
        <v>64</v>
      </c>
      <c r="B39" s="33"/>
      <c r="C39" s="6">
        <v>511749405</v>
      </c>
      <c r="D39" s="6">
        <v>0</v>
      </c>
      <c r="E39" s="7">
        <v>428721314</v>
      </c>
      <c r="F39" s="8">
        <v>428721314</v>
      </c>
      <c r="G39" s="8">
        <v>138829000</v>
      </c>
      <c r="H39" s="8">
        <v>5000000</v>
      </c>
      <c r="I39" s="8">
        <v>0</v>
      </c>
      <c r="J39" s="8">
        <v>143829000</v>
      </c>
      <c r="K39" s="8">
        <v>14250000</v>
      </c>
      <c r="L39" s="8">
        <v>8000000</v>
      </c>
      <c r="M39" s="8">
        <v>108046000</v>
      </c>
      <c r="N39" s="8">
        <v>130296000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274125000</v>
      </c>
      <c r="X39" s="8"/>
      <c r="Y39" s="8">
        <v>274125000</v>
      </c>
      <c r="Z39" s="2">
        <v>0</v>
      </c>
      <c r="AA39" s="6">
        <v>428721314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522564722</v>
      </c>
      <c r="D42" s="59">
        <f>SUM(D38:D41)</f>
        <v>0</v>
      </c>
      <c r="E42" s="60">
        <f t="shared" si="3"/>
        <v>472001882</v>
      </c>
      <c r="F42" s="61">
        <f t="shared" si="3"/>
        <v>472001882</v>
      </c>
      <c r="G42" s="61">
        <f t="shared" si="3"/>
        <v>404199754</v>
      </c>
      <c r="H42" s="61">
        <f t="shared" si="3"/>
        <v>-37211624</v>
      </c>
      <c r="I42" s="61">
        <f t="shared" si="3"/>
        <v>-39709453</v>
      </c>
      <c r="J42" s="61">
        <f t="shared" si="3"/>
        <v>327278677</v>
      </c>
      <c r="K42" s="61">
        <f t="shared" si="3"/>
        <v>-30455942</v>
      </c>
      <c r="L42" s="61">
        <f t="shared" si="3"/>
        <v>-48359716</v>
      </c>
      <c r="M42" s="61">
        <f t="shared" si="3"/>
        <v>316203469</v>
      </c>
      <c r="N42" s="61">
        <f t="shared" si="3"/>
        <v>237387811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564666488</v>
      </c>
      <c r="X42" s="61">
        <f t="shared" si="3"/>
        <v>-168229718</v>
      </c>
      <c r="Y42" s="61">
        <f t="shared" si="3"/>
        <v>732896206</v>
      </c>
      <c r="Z42" s="62">
        <f>+IF(X42&lt;&gt;0,+(Y42/X42)*100,0)</f>
        <v>-435.65204454542334</v>
      </c>
      <c r="AA42" s="59">
        <f>SUM(AA38:AA41)</f>
        <v>472001882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522564722</v>
      </c>
      <c r="D44" s="67">
        <f>+D42-D43</f>
        <v>0</v>
      </c>
      <c r="E44" s="68">
        <f t="shared" si="4"/>
        <v>472001882</v>
      </c>
      <c r="F44" s="69">
        <f t="shared" si="4"/>
        <v>472001882</v>
      </c>
      <c r="G44" s="69">
        <f t="shared" si="4"/>
        <v>404199754</v>
      </c>
      <c r="H44" s="69">
        <f t="shared" si="4"/>
        <v>-37211624</v>
      </c>
      <c r="I44" s="69">
        <f t="shared" si="4"/>
        <v>-39709453</v>
      </c>
      <c r="J44" s="69">
        <f t="shared" si="4"/>
        <v>327278677</v>
      </c>
      <c r="K44" s="69">
        <f t="shared" si="4"/>
        <v>-30455942</v>
      </c>
      <c r="L44" s="69">
        <f t="shared" si="4"/>
        <v>-48359716</v>
      </c>
      <c r="M44" s="69">
        <f t="shared" si="4"/>
        <v>316203469</v>
      </c>
      <c r="N44" s="69">
        <f t="shared" si="4"/>
        <v>237387811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564666488</v>
      </c>
      <c r="X44" s="69">
        <f t="shared" si="4"/>
        <v>-168229718</v>
      </c>
      <c r="Y44" s="69">
        <f t="shared" si="4"/>
        <v>732896206</v>
      </c>
      <c r="Z44" s="70">
        <f>+IF(X44&lt;&gt;0,+(Y44/X44)*100,0)</f>
        <v>-435.65204454542334</v>
      </c>
      <c r="AA44" s="67">
        <f>+AA42-AA43</f>
        <v>472001882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522564722</v>
      </c>
      <c r="D46" s="59">
        <f>SUM(D44:D45)</f>
        <v>0</v>
      </c>
      <c r="E46" s="60">
        <f t="shared" si="5"/>
        <v>472001882</v>
      </c>
      <c r="F46" s="61">
        <f t="shared" si="5"/>
        <v>472001882</v>
      </c>
      <c r="G46" s="61">
        <f t="shared" si="5"/>
        <v>404199754</v>
      </c>
      <c r="H46" s="61">
        <f t="shared" si="5"/>
        <v>-37211624</v>
      </c>
      <c r="I46" s="61">
        <f t="shared" si="5"/>
        <v>-39709453</v>
      </c>
      <c r="J46" s="61">
        <f t="shared" si="5"/>
        <v>327278677</v>
      </c>
      <c r="K46" s="61">
        <f t="shared" si="5"/>
        <v>-30455942</v>
      </c>
      <c r="L46" s="61">
        <f t="shared" si="5"/>
        <v>-48359716</v>
      </c>
      <c r="M46" s="61">
        <f t="shared" si="5"/>
        <v>316203469</v>
      </c>
      <c r="N46" s="61">
        <f t="shared" si="5"/>
        <v>237387811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564666488</v>
      </c>
      <c r="X46" s="61">
        <f t="shared" si="5"/>
        <v>-168229718</v>
      </c>
      <c r="Y46" s="61">
        <f t="shared" si="5"/>
        <v>732896206</v>
      </c>
      <c r="Z46" s="62">
        <f>+IF(X46&lt;&gt;0,+(Y46/X46)*100,0)</f>
        <v>-435.65204454542334</v>
      </c>
      <c r="AA46" s="59">
        <f>SUM(AA44:AA45)</f>
        <v>472001882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522564722</v>
      </c>
      <c r="D48" s="75">
        <f>SUM(D46:D47)</f>
        <v>0</v>
      </c>
      <c r="E48" s="76">
        <f t="shared" si="6"/>
        <v>472001882</v>
      </c>
      <c r="F48" s="77">
        <f t="shared" si="6"/>
        <v>472001882</v>
      </c>
      <c r="G48" s="77">
        <f t="shared" si="6"/>
        <v>404199754</v>
      </c>
      <c r="H48" s="78">
        <f t="shared" si="6"/>
        <v>-37211624</v>
      </c>
      <c r="I48" s="78">
        <f t="shared" si="6"/>
        <v>-39709453</v>
      </c>
      <c r="J48" s="78">
        <f t="shared" si="6"/>
        <v>327278677</v>
      </c>
      <c r="K48" s="78">
        <f t="shared" si="6"/>
        <v>-30455942</v>
      </c>
      <c r="L48" s="78">
        <f t="shared" si="6"/>
        <v>-48359716</v>
      </c>
      <c r="M48" s="77">
        <f t="shared" si="6"/>
        <v>316203469</v>
      </c>
      <c r="N48" s="77">
        <f t="shared" si="6"/>
        <v>237387811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564666488</v>
      </c>
      <c r="X48" s="78">
        <f t="shared" si="6"/>
        <v>-168229718</v>
      </c>
      <c r="Y48" s="78">
        <f t="shared" si="6"/>
        <v>732896206</v>
      </c>
      <c r="Z48" s="79">
        <f>+IF(X48&lt;&gt;0,+(Y48/X48)*100,0)</f>
        <v>-435.65204454542334</v>
      </c>
      <c r="AA48" s="80">
        <f>SUM(AA46:AA47)</f>
        <v>472001882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466134061</v>
      </c>
      <c r="D5" s="6">
        <v>0</v>
      </c>
      <c r="E5" s="7">
        <v>602531007</v>
      </c>
      <c r="F5" s="8">
        <v>602531007</v>
      </c>
      <c r="G5" s="8">
        <v>52329242</v>
      </c>
      <c r="H5" s="8">
        <v>53348014</v>
      </c>
      <c r="I5" s="8">
        <v>53756492</v>
      </c>
      <c r="J5" s="8">
        <v>159433748</v>
      </c>
      <c r="K5" s="8">
        <v>54437001</v>
      </c>
      <c r="L5" s="8">
        <v>53720033</v>
      </c>
      <c r="M5" s="8">
        <v>72302786</v>
      </c>
      <c r="N5" s="8">
        <v>180459820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339893568</v>
      </c>
      <c r="X5" s="8">
        <v>301265502</v>
      </c>
      <c r="Y5" s="8">
        <v>38628066</v>
      </c>
      <c r="Z5" s="2">
        <v>12.82</v>
      </c>
      <c r="AA5" s="6">
        <v>602531007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872144884</v>
      </c>
      <c r="D7" s="6">
        <v>0</v>
      </c>
      <c r="E7" s="7">
        <v>944851544</v>
      </c>
      <c r="F7" s="8">
        <v>944851544</v>
      </c>
      <c r="G7" s="8">
        <v>81645984</v>
      </c>
      <c r="H7" s="8">
        <v>87641906</v>
      </c>
      <c r="I7" s="8">
        <v>98968980</v>
      </c>
      <c r="J7" s="8">
        <v>268256870</v>
      </c>
      <c r="K7" s="8">
        <v>80791537</v>
      </c>
      <c r="L7" s="8">
        <v>79221681</v>
      </c>
      <c r="M7" s="8">
        <v>114518063</v>
      </c>
      <c r="N7" s="8">
        <v>274531281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542788151</v>
      </c>
      <c r="X7" s="8">
        <v>472425774</v>
      </c>
      <c r="Y7" s="8">
        <v>70362377</v>
      </c>
      <c r="Z7" s="2">
        <v>14.89</v>
      </c>
      <c r="AA7" s="6">
        <v>944851544</v>
      </c>
    </row>
    <row r="8" spans="1:27" ht="12.75">
      <c r="A8" s="29" t="s">
        <v>35</v>
      </c>
      <c r="B8" s="28"/>
      <c r="C8" s="6">
        <v>88808830</v>
      </c>
      <c r="D8" s="6">
        <v>0</v>
      </c>
      <c r="E8" s="7">
        <v>97757506</v>
      </c>
      <c r="F8" s="8">
        <v>97757506</v>
      </c>
      <c r="G8" s="8">
        <v>8669796</v>
      </c>
      <c r="H8" s="8">
        <v>9154021</v>
      </c>
      <c r="I8" s="8">
        <v>8365133</v>
      </c>
      <c r="J8" s="8">
        <v>26188950</v>
      </c>
      <c r="K8" s="8">
        <v>8144045</v>
      </c>
      <c r="L8" s="8">
        <v>8880916</v>
      </c>
      <c r="M8" s="8">
        <v>12689241</v>
      </c>
      <c r="N8" s="8">
        <v>29714202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55903152</v>
      </c>
      <c r="X8" s="8">
        <v>48878754</v>
      </c>
      <c r="Y8" s="8">
        <v>7024398</v>
      </c>
      <c r="Z8" s="2">
        <v>14.37</v>
      </c>
      <c r="AA8" s="6">
        <v>97757506</v>
      </c>
    </row>
    <row r="9" spans="1:27" ht="12.75">
      <c r="A9" s="29" t="s">
        <v>36</v>
      </c>
      <c r="B9" s="28"/>
      <c r="C9" s="6">
        <v>27229465</v>
      </c>
      <c r="D9" s="6">
        <v>0</v>
      </c>
      <c r="E9" s="7">
        <v>28674591</v>
      </c>
      <c r="F9" s="8">
        <v>28674591</v>
      </c>
      <c r="G9" s="8">
        <v>1593865</v>
      </c>
      <c r="H9" s="8">
        <v>2244532</v>
      </c>
      <c r="I9" s="8">
        <v>1716684</v>
      </c>
      <c r="J9" s="8">
        <v>5555081</v>
      </c>
      <c r="K9" s="8">
        <v>1648873</v>
      </c>
      <c r="L9" s="8">
        <v>2092925</v>
      </c>
      <c r="M9" s="8">
        <v>2881284</v>
      </c>
      <c r="N9" s="8">
        <v>6623082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12178163</v>
      </c>
      <c r="X9" s="8">
        <v>14337294</v>
      </c>
      <c r="Y9" s="8">
        <v>-2159131</v>
      </c>
      <c r="Z9" s="2">
        <v>-15.06</v>
      </c>
      <c r="AA9" s="6">
        <v>28674591</v>
      </c>
    </row>
    <row r="10" spans="1:27" ht="12.75">
      <c r="A10" s="29" t="s">
        <v>37</v>
      </c>
      <c r="B10" s="28"/>
      <c r="C10" s="6">
        <v>100726518</v>
      </c>
      <c r="D10" s="6">
        <v>0</v>
      </c>
      <c r="E10" s="7">
        <v>107241388</v>
      </c>
      <c r="F10" s="30">
        <v>107241388</v>
      </c>
      <c r="G10" s="30">
        <v>9287037</v>
      </c>
      <c r="H10" s="30">
        <v>9901100</v>
      </c>
      <c r="I10" s="30">
        <v>9687551</v>
      </c>
      <c r="J10" s="30">
        <v>28875688</v>
      </c>
      <c r="K10" s="30">
        <v>12592637</v>
      </c>
      <c r="L10" s="30">
        <v>10135295</v>
      </c>
      <c r="M10" s="30">
        <v>14394374</v>
      </c>
      <c r="N10" s="30">
        <v>37122306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65997994</v>
      </c>
      <c r="X10" s="30">
        <v>53620692</v>
      </c>
      <c r="Y10" s="30">
        <v>12377302</v>
      </c>
      <c r="Z10" s="31">
        <v>23.08</v>
      </c>
      <c r="AA10" s="32">
        <v>107241388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9878092</v>
      </c>
      <c r="D12" s="6">
        <v>0</v>
      </c>
      <c r="E12" s="7">
        <v>12694277</v>
      </c>
      <c r="F12" s="8">
        <v>12694277</v>
      </c>
      <c r="G12" s="8">
        <v>521251</v>
      </c>
      <c r="H12" s="8">
        <v>531771</v>
      </c>
      <c r="I12" s="8">
        <v>-1148241</v>
      </c>
      <c r="J12" s="8">
        <v>-95219</v>
      </c>
      <c r="K12" s="8">
        <v>647659</v>
      </c>
      <c r="L12" s="8">
        <v>132031</v>
      </c>
      <c r="M12" s="8">
        <v>497571</v>
      </c>
      <c r="N12" s="8">
        <v>1277261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1182042</v>
      </c>
      <c r="X12" s="8">
        <v>6347136</v>
      </c>
      <c r="Y12" s="8">
        <v>-5165094</v>
      </c>
      <c r="Z12" s="2">
        <v>-81.38</v>
      </c>
      <c r="AA12" s="6">
        <v>12694277</v>
      </c>
    </row>
    <row r="13" spans="1:27" ht="12.75">
      <c r="A13" s="27" t="s">
        <v>40</v>
      </c>
      <c r="B13" s="33"/>
      <c r="C13" s="6">
        <v>8581381</v>
      </c>
      <c r="D13" s="6">
        <v>0</v>
      </c>
      <c r="E13" s="7">
        <v>1740335</v>
      </c>
      <c r="F13" s="8">
        <v>1740335</v>
      </c>
      <c r="G13" s="8">
        <v>627692</v>
      </c>
      <c r="H13" s="8">
        <v>1585547</v>
      </c>
      <c r="I13" s="8">
        <v>469890</v>
      </c>
      <c r="J13" s="8">
        <v>2683129</v>
      </c>
      <c r="K13" s="8">
        <v>275386</v>
      </c>
      <c r="L13" s="8">
        <v>248484</v>
      </c>
      <c r="M13" s="8">
        <v>1474353</v>
      </c>
      <c r="N13" s="8">
        <v>1998223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4681352</v>
      </c>
      <c r="X13" s="8">
        <v>870168</v>
      </c>
      <c r="Y13" s="8">
        <v>3811184</v>
      </c>
      <c r="Z13" s="2">
        <v>437.98</v>
      </c>
      <c r="AA13" s="6">
        <v>1740335</v>
      </c>
    </row>
    <row r="14" spans="1:27" ht="12.75">
      <c r="A14" s="27" t="s">
        <v>41</v>
      </c>
      <c r="B14" s="33"/>
      <c r="C14" s="6">
        <v>42909473</v>
      </c>
      <c r="D14" s="6">
        <v>0</v>
      </c>
      <c r="E14" s="7">
        <v>28858945</v>
      </c>
      <c r="F14" s="8">
        <v>28858945</v>
      </c>
      <c r="G14" s="8">
        <v>1284916</v>
      </c>
      <c r="H14" s="8">
        <v>1173355</v>
      </c>
      <c r="I14" s="8">
        <v>1162264</v>
      </c>
      <c r="J14" s="8">
        <v>3620535</v>
      </c>
      <c r="K14" s="8">
        <v>1973893</v>
      </c>
      <c r="L14" s="8">
        <v>2206498</v>
      </c>
      <c r="M14" s="8">
        <v>2506950</v>
      </c>
      <c r="N14" s="8">
        <v>6687341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10307876</v>
      </c>
      <c r="X14" s="8">
        <v>12625638</v>
      </c>
      <c r="Y14" s="8">
        <v>-2317762</v>
      </c>
      <c r="Z14" s="2">
        <v>-18.36</v>
      </c>
      <c r="AA14" s="6">
        <v>28858945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6629399</v>
      </c>
      <c r="D16" s="6">
        <v>0</v>
      </c>
      <c r="E16" s="7">
        <v>8362930</v>
      </c>
      <c r="F16" s="8">
        <v>8362930</v>
      </c>
      <c r="G16" s="8">
        <v>446575</v>
      </c>
      <c r="H16" s="8">
        <v>400363</v>
      </c>
      <c r="I16" s="8">
        <v>552400</v>
      </c>
      <c r="J16" s="8">
        <v>1399338</v>
      </c>
      <c r="K16" s="8">
        <v>566809</v>
      </c>
      <c r="L16" s="8">
        <v>643863</v>
      </c>
      <c r="M16" s="8">
        <v>450904</v>
      </c>
      <c r="N16" s="8">
        <v>1661576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3060914</v>
      </c>
      <c r="X16" s="8">
        <v>4181466</v>
      </c>
      <c r="Y16" s="8">
        <v>-1120552</v>
      </c>
      <c r="Z16" s="2">
        <v>-26.8</v>
      </c>
      <c r="AA16" s="6">
        <v>8362930</v>
      </c>
    </row>
    <row r="17" spans="1:27" ht="12.75">
      <c r="A17" s="27" t="s">
        <v>44</v>
      </c>
      <c r="B17" s="33"/>
      <c r="C17" s="6">
        <v>3196602</v>
      </c>
      <c r="D17" s="6">
        <v>0</v>
      </c>
      <c r="E17" s="7">
        <v>0</v>
      </c>
      <c r="F17" s="8">
        <v>0</v>
      </c>
      <c r="G17" s="8">
        <v>13046007</v>
      </c>
      <c r="H17" s="8">
        <v>15858699</v>
      </c>
      <c r="I17" s="8">
        <v>14708378</v>
      </c>
      <c r="J17" s="8">
        <v>43613084</v>
      </c>
      <c r="K17" s="8">
        <v>17686451</v>
      </c>
      <c r="L17" s="8">
        <v>13463194</v>
      </c>
      <c r="M17" s="8">
        <v>13512830</v>
      </c>
      <c r="N17" s="8">
        <v>44662475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88275559</v>
      </c>
      <c r="X17" s="8"/>
      <c r="Y17" s="8">
        <v>88275559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38796084</v>
      </c>
      <c r="D18" s="6">
        <v>0</v>
      </c>
      <c r="E18" s="7">
        <v>198142903</v>
      </c>
      <c r="F18" s="8">
        <v>198142903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198142903</v>
      </c>
    </row>
    <row r="19" spans="1:27" ht="12.75">
      <c r="A19" s="27" t="s">
        <v>46</v>
      </c>
      <c r="B19" s="33"/>
      <c r="C19" s="6">
        <v>776203533</v>
      </c>
      <c r="D19" s="6">
        <v>0</v>
      </c>
      <c r="E19" s="7">
        <v>741060700</v>
      </c>
      <c r="F19" s="8">
        <v>741060700</v>
      </c>
      <c r="G19" s="8">
        <v>234975000</v>
      </c>
      <c r="H19" s="8">
        <v>6680179</v>
      </c>
      <c r="I19" s="8">
        <v>15474039</v>
      </c>
      <c r="J19" s="8">
        <v>257129218</v>
      </c>
      <c r="K19" s="8">
        <v>11601265</v>
      </c>
      <c r="L19" s="8">
        <v>5647299</v>
      </c>
      <c r="M19" s="8">
        <v>200521318</v>
      </c>
      <c r="N19" s="8">
        <v>217769882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474899100</v>
      </c>
      <c r="X19" s="8">
        <v>370530348</v>
      </c>
      <c r="Y19" s="8">
        <v>104368752</v>
      </c>
      <c r="Z19" s="2">
        <v>28.17</v>
      </c>
      <c r="AA19" s="6">
        <v>741060700</v>
      </c>
    </row>
    <row r="20" spans="1:27" ht="12.75">
      <c r="A20" s="27" t="s">
        <v>47</v>
      </c>
      <c r="B20" s="33"/>
      <c r="C20" s="6">
        <v>231479637</v>
      </c>
      <c r="D20" s="6">
        <v>0</v>
      </c>
      <c r="E20" s="7">
        <v>28575051</v>
      </c>
      <c r="F20" s="30">
        <v>28575051</v>
      </c>
      <c r="G20" s="30">
        <v>5324514</v>
      </c>
      <c r="H20" s="30">
        <v>5164967</v>
      </c>
      <c r="I20" s="30">
        <v>7094360</v>
      </c>
      <c r="J20" s="30">
        <v>17583841</v>
      </c>
      <c r="K20" s="30">
        <v>4620143</v>
      </c>
      <c r="L20" s="30">
        <v>3372109</v>
      </c>
      <c r="M20" s="30">
        <v>4065932</v>
      </c>
      <c r="N20" s="30">
        <v>12058184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29642025</v>
      </c>
      <c r="X20" s="30">
        <v>14287470</v>
      </c>
      <c r="Y20" s="30">
        <v>15354555</v>
      </c>
      <c r="Z20" s="31">
        <v>107.47</v>
      </c>
      <c r="AA20" s="32">
        <v>28575051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2672717959</v>
      </c>
      <c r="D22" s="37">
        <f>SUM(D5:D21)</f>
        <v>0</v>
      </c>
      <c r="E22" s="38">
        <f t="shared" si="0"/>
        <v>2800491177</v>
      </c>
      <c r="F22" s="39">
        <f t="shared" si="0"/>
        <v>2800491177</v>
      </c>
      <c r="G22" s="39">
        <f t="shared" si="0"/>
        <v>409751879</v>
      </c>
      <c r="H22" s="39">
        <f t="shared" si="0"/>
        <v>193684454</v>
      </c>
      <c r="I22" s="39">
        <f t="shared" si="0"/>
        <v>210807930</v>
      </c>
      <c r="J22" s="39">
        <f t="shared" si="0"/>
        <v>814244263</v>
      </c>
      <c r="K22" s="39">
        <f t="shared" si="0"/>
        <v>194985699</v>
      </c>
      <c r="L22" s="39">
        <f t="shared" si="0"/>
        <v>179764328</v>
      </c>
      <c r="M22" s="39">
        <f t="shared" si="0"/>
        <v>439815606</v>
      </c>
      <c r="N22" s="39">
        <f t="shared" si="0"/>
        <v>814565633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1628809896</v>
      </c>
      <c r="X22" s="39">
        <f t="shared" si="0"/>
        <v>1299370242</v>
      </c>
      <c r="Y22" s="39">
        <f t="shared" si="0"/>
        <v>329439654</v>
      </c>
      <c r="Z22" s="40">
        <f>+IF(X22&lt;&gt;0,+(Y22/X22)*100,0)</f>
        <v>25.35379396506142</v>
      </c>
      <c r="AA22" s="37">
        <f>SUM(AA5:AA21)</f>
        <v>2800491177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793706289</v>
      </c>
      <c r="D25" s="6">
        <v>0</v>
      </c>
      <c r="E25" s="7">
        <v>887761680</v>
      </c>
      <c r="F25" s="8">
        <v>887761680</v>
      </c>
      <c r="G25" s="8">
        <v>67176382</v>
      </c>
      <c r="H25" s="8">
        <v>76755563</v>
      </c>
      <c r="I25" s="8">
        <v>84902519</v>
      </c>
      <c r="J25" s="8">
        <v>228834464</v>
      </c>
      <c r="K25" s="8">
        <v>71311046</v>
      </c>
      <c r="L25" s="8">
        <v>72588595</v>
      </c>
      <c r="M25" s="8">
        <v>74396155</v>
      </c>
      <c r="N25" s="8">
        <v>218295796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447130260</v>
      </c>
      <c r="X25" s="8">
        <v>443880840</v>
      </c>
      <c r="Y25" s="8">
        <v>3249420</v>
      </c>
      <c r="Z25" s="2">
        <v>0.73</v>
      </c>
      <c r="AA25" s="6">
        <v>887761680</v>
      </c>
    </row>
    <row r="26" spans="1:27" ht="12.75">
      <c r="A26" s="29" t="s">
        <v>52</v>
      </c>
      <c r="B26" s="28"/>
      <c r="C26" s="6">
        <v>38421823</v>
      </c>
      <c r="D26" s="6">
        <v>0</v>
      </c>
      <c r="E26" s="7">
        <v>41696435</v>
      </c>
      <c r="F26" s="8">
        <v>41696435</v>
      </c>
      <c r="G26" s="8">
        <v>3201303</v>
      </c>
      <c r="H26" s="8">
        <v>3205636</v>
      </c>
      <c r="I26" s="8">
        <v>3131380</v>
      </c>
      <c r="J26" s="8">
        <v>9538319</v>
      </c>
      <c r="K26" s="8">
        <v>3144215</v>
      </c>
      <c r="L26" s="8">
        <v>3144278</v>
      </c>
      <c r="M26" s="8">
        <v>3144482</v>
      </c>
      <c r="N26" s="8">
        <v>9432975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18971294</v>
      </c>
      <c r="X26" s="8">
        <v>20848218</v>
      </c>
      <c r="Y26" s="8">
        <v>-1876924</v>
      </c>
      <c r="Z26" s="2">
        <v>-9</v>
      </c>
      <c r="AA26" s="6">
        <v>41696435</v>
      </c>
    </row>
    <row r="27" spans="1:27" ht="12.75">
      <c r="A27" s="29" t="s">
        <v>53</v>
      </c>
      <c r="B27" s="28"/>
      <c r="C27" s="6">
        <v>348963572</v>
      </c>
      <c r="D27" s="6">
        <v>0</v>
      </c>
      <c r="E27" s="7">
        <v>143664047</v>
      </c>
      <c r="F27" s="8">
        <v>143664047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11084127</v>
      </c>
      <c r="N27" s="8">
        <v>11084127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11084127</v>
      </c>
      <c r="X27" s="8">
        <v>71832024</v>
      </c>
      <c r="Y27" s="8">
        <v>-60747897</v>
      </c>
      <c r="Z27" s="2">
        <v>-84.57</v>
      </c>
      <c r="AA27" s="6">
        <v>143664047</v>
      </c>
    </row>
    <row r="28" spans="1:27" ht="12.75">
      <c r="A28" s="29" t="s">
        <v>54</v>
      </c>
      <c r="B28" s="28"/>
      <c r="C28" s="6">
        <v>314216189</v>
      </c>
      <c r="D28" s="6">
        <v>0</v>
      </c>
      <c r="E28" s="7">
        <v>540556966</v>
      </c>
      <c r="F28" s="8">
        <v>540556966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45046414</v>
      </c>
      <c r="N28" s="8">
        <v>45046414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45046414</v>
      </c>
      <c r="X28" s="8">
        <v>16737570</v>
      </c>
      <c r="Y28" s="8">
        <v>28308844</v>
      </c>
      <c r="Z28" s="2">
        <v>169.13</v>
      </c>
      <c r="AA28" s="6">
        <v>540556966</v>
      </c>
    </row>
    <row r="29" spans="1:27" ht="12.75">
      <c r="A29" s="29" t="s">
        <v>55</v>
      </c>
      <c r="B29" s="28"/>
      <c r="C29" s="6">
        <v>66271741</v>
      </c>
      <c r="D29" s="6">
        <v>0</v>
      </c>
      <c r="E29" s="7">
        <v>40038889</v>
      </c>
      <c r="F29" s="8">
        <v>40038889</v>
      </c>
      <c r="G29" s="8">
        <v>88</v>
      </c>
      <c r="H29" s="8">
        <v>783</v>
      </c>
      <c r="I29" s="8">
        <v>16560117</v>
      </c>
      <c r="J29" s="8">
        <v>16560988</v>
      </c>
      <c r="K29" s="8">
        <v>1529157</v>
      </c>
      <c r="L29" s="8">
        <v>1948704</v>
      </c>
      <c r="M29" s="8">
        <v>1757939</v>
      </c>
      <c r="N29" s="8">
        <v>5235800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21796788</v>
      </c>
      <c r="X29" s="8">
        <v>20019444</v>
      </c>
      <c r="Y29" s="8">
        <v>1777344</v>
      </c>
      <c r="Z29" s="2">
        <v>8.88</v>
      </c>
      <c r="AA29" s="6">
        <v>40038889</v>
      </c>
    </row>
    <row r="30" spans="1:27" ht="12.75">
      <c r="A30" s="29" t="s">
        <v>56</v>
      </c>
      <c r="B30" s="28"/>
      <c r="C30" s="6">
        <v>706812207</v>
      </c>
      <c r="D30" s="6">
        <v>0</v>
      </c>
      <c r="E30" s="7">
        <v>736187398</v>
      </c>
      <c r="F30" s="8">
        <v>736187398</v>
      </c>
      <c r="G30" s="8">
        <v>0</v>
      </c>
      <c r="H30" s="8">
        <v>893009</v>
      </c>
      <c r="I30" s="8">
        <v>165183515</v>
      </c>
      <c r="J30" s="8">
        <v>166076524</v>
      </c>
      <c r="K30" s="8">
        <v>155193293</v>
      </c>
      <c r="L30" s="8">
        <v>68489418</v>
      </c>
      <c r="M30" s="8">
        <v>-5760275</v>
      </c>
      <c r="N30" s="8">
        <v>217922436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383998960</v>
      </c>
      <c r="X30" s="8">
        <v>368093700</v>
      </c>
      <c r="Y30" s="8">
        <v>15905260</v>
      </c>
      <c r="Z30" s="2">
        <v>4.32</v>
      </c>
      <c r="AA30" s="6">
        <v>736187398</v>
      </c>
    </row>
    <row r="31" spans="1:27" ht="12.75">
      <c r="A31" s="29" t="s">
        <v>57</v>
      </c>
      <c r="B31" s="28"/>
      <c r="C31" s="6">
        <v>46715430</v>
      </c>
      <c r="D31" s="6">
        <v>0</v>
      </c>
      <c r="E31" s="7">
        <v>55567341</v>
      </c>
      <c r="F31" s="8">
        <v>55567341</v>
      </c>
      <c r="G31" s="8">
        <v>1443823</v>
      </c>
      <c r="H31" s="8">
        <v>1988966</v>
      </c>
      <c r="I31" s="8">
        <v>3877242</v>
      </c>
      <c r="J31" s="8">
        <v>7310031</v>
      </c>
      <c r="K31" s="8">
        <v>2778211</v>
      </c>
      <c r="L31" s="8">
        <v>4325945</v>
      </c>
      <c r="M31" s="8">
        <v>6026093</v>
      </c>
      <c r="N31" s="8">
        <v>13130249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20440280</v>
      </c>
      <c r="X31" s="8">
        <v>27768672</v>
      </c>
      <c r="Y31" s="8">
        <v>-7328392</v>
      </c>
      <c r="Z31" s="2">
        <v>-26.39</v>
      </c>
      <c r="AA31" s="6">
        <v>55567341</v>
      </c>
    </row>
    <row r="32" spans="1:27" ht="12.75">
      <c r="A32" s="29" t="s">
        <v>58</v>
      </c>
      <c r="B32" s="28"/>
      <c r="C32" s="6">
        <v>518854041</v>
      </c>
      <c r="D32" s="6">
        <v>0</v>
      </c>
      <c r="E32" s="7">
        <v>473761684</v>
      </c>
      <c r="F32" s="8">
        <v>473761684</v>
      </c>
      <c r="G32" s="8">
        <v>6567045</v>
      </c>
      <c r="H32" s="8">
        <v>34092042</v>
      </c>
      <c r="I32" s="8">
        <v>34366757</v>
      </c>
      <c r="J32" s="8">
        <v>75025844</v>
      </c>
      <c r="K32" s="8">
        <v>52508168</v>
      </c>
      <c r="L32" s="8">
        <v>47211791</v>
      </c>
      <c r="M32" s="8">
        <v>49782167</v>
      </c>
      <c r="N32" s="8">
        <v>149502126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224527970</v>
      </c>
      <c r="X32" s="8">
        <v>229517502</v>
      </c>
      <c r="Y32" s="8">
        <v>-4989532</v>
      </c>
      <c r="Z32" s="2">
        <v>-2.17</v>
      </c>
      <c r="AA32" s="6">
        <v>473761684</v>
      </c>
    </row>
    <row r="33" spans="1:27" ht="12.75">
      <c r="A33" s="29" t="s">
        <v>59</v>
      </c>
      <c r="B33" s="28"/>
      <c r="C33" s="6">
        <v>31911684</v>
      </c>
      <c r="D33" s="6">
        <v>0</v>
      </c>
      <c r="E33" s="7">
        <v>35309620</v>
      </c>
      <c r="F33" s="8">
        <v>35309620</v>
      </c>
      <c r="G33" s="8">
        <v>611754</v>
      </c>
      <c r="H33" s="8">
        <v>3570012</v>
      </c>
      <c r="I33" s="8">
        <v>2534166</v>
      </c>
      <c r="J33" s="8">
        <v>6715932</v>
      </c>
      <c r="K33" s="8">
        <v>3332863</v>
      </c>
      <c r="L33" s="8">
        <v>4238712</v>
      </c>
      <c r="M33" s="8">
        <v>3221371</v>
      </c>
      <c r="N33" s="8">
        <v>10792946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17508878</v>
      </c>
      <c r="X33" s="8">
        <v>17634810</v>
      </c>
      <c r="Y33" s="8">
        <v>-125932</v>
      </c>
      <c r="Z33" s="2">
        <v>-0.71</v>
      </c>
      <c r="AA33" s="6">
        <v>35309620</v>
      </c>
    </row>
    <row r="34" spans="1:27" ht="12.75">
      <c r="A34" s="29" t="s">
        <v>60</v>
      </c>
      <c r="B34" s="28"/>
      <c r="C34" s="6">
        <v>438356863</v>
      </c>
      <c r="D34" s="6">
        <v>0</v>
      </c>
      <c r="E34" s="7">
        <v>255735425</v>
      </c>
      <c r="F34" s="8">
        <v>255735425</v>
      </c>
      <c r="G34" s="8">
        <v>3279866</v>
      </c>
      <c r="H34" s="8">
        <v>24103545</v>
      </c>
      <c r="I34" s="8">
        <v>25409166</v>
      </c>
      <c r="J34" s="8">
        <v>52792577</v>
      </c>
      <c r="K34" s="8">
        <v>19491732</v>
      </c>
      <c r="L34" s="8">
        <v>35001366</v>
      </c>
      <c r="M34" s="8">
        <v>24561202</v>
      </c>
      <c r="N34" s="8">
        <v>79054300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131846877</v>
      </c>
      <c r="X34" s="8">
        <v>127597710</v>
      </c>
      <c r="Y34" s="8">
        <v>4249167</v>
      </c>
      <c r="Z34" s="2">
        <v>3.33</v>
      </c>
      <c r="AA34" s="6">
        <v>255735425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3304229839</v>
      </c>
      <c r="D36" s="37">
        <f>SUM(D25:D35)</f>
        <v>0</v>
      </c>
      <c r="E36" s="38">
        <f t="shared" si="1"/>
        <v>3210279485</v>
      </c>
      <c r="F36" s="39">
        <f t="shared" si="1"/>
        <v>3210279485</v>
      </c>
      <c r="G36" s="39">
        <f t="shared" si="1"/>
        <v>82280261</v>
      </c>
      <c r="H36" s="39">
        <f t="shared" si="1"/>
        <v>144609556</v>
      </c>
      <c r="I36" s="39">
        <f t="shared" si="1"/>
        <v>335964862</v>
      </c>
      <c r="J36" s="39">
        <f t="shared" si="1"/>
        <v>562854679</v>
      </c>
      <c r="K36" s="39">
        <f t="shared" si="1"/>
        <v>309288685</v>
      </c>
      <c r="L36" s="39">
        <f t="shared" si="1"/>
        <v>236948809</v>
      </c>
      <c r="M36" s="39">
        <f t="shared" si="1"/>
        <v>213259675</v>
      </c>
      <c r="N36" s="39">
        <f t="shared" si="1"/>
        <v>759497169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1322351848</v>
      </c>
      <c r="X36" s="39">
        <f t="shared" si="1"/>
        <v>1343930490</v>
      </c>
      <c r="Y36" s="39">
        <f t="shared" si="1"/>
        <v>-21578642</v>
      </c>
      <c r="Z36" s="40">
        <f>+IF(X36&lt;&gt;0,+(Y36/X36)*100,0)</f>
        <v>-1.6056367617643679</v>
      </c>
      <c r="AA36" s="37">
        <f>SUM(AA25:AA35)</f>
        <v>3210279485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-631511880</v>
      </c>
      <c r="D38" s="50">
        <f>+D22-D36</f>
        <v>0</v>
      </c>
      <c r="E38" s="51">
        <f t="shared" si="2"/>
        <v>-409788308</v>
      </c>
      <c r="F38" s="52">
        <f t="shared" si="2"/>
        <v>-409788308</v>
      </c>
      <c r="G38" s="52">
        <f t="shared" si="2"/>
        <v>327471618</v>
      </c>
      <c r="H38" s="52">
        <f t="shared" si="2"/>
        <v>49074898</v>
      </c>
      <c r="I38" s="52">
        <f t="shared" si="2"/>
        <v>-125156932</v>
      </c>
      <c r="J38" s="52">
        <f t="shared" si="2"/>
        <v>251389584</v>
      </c>
      <c r="K38" s="52">
        <f t="shared" si="2"/>
        <v>-114302986</v>
      </c>
      <c r="L38" s="52">
        <f t="shared" si="2"/>
        <v>-57184481</v>
      </c>
      <c r="M38" s="52">
        <f t="shared" si="2"/>
        <v>226555931</v>
      </c>
      <c r="N38" s="52">
        <f t="shared" si="2"/>
        <v>55068464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306458048</v>
      </c>
      <c r="X38" s="52">
        <f>IF(F22=F36,0,X22-X36)</f>
        <v>-44560248</v>
      </c>
      <c r="Y38" s="52">
        <f t="shared" si="2"/>
        <v>351018296</v>
      </c>
      <c r="Z38" s="53">
        <f>+IF(X38&lt;&gt;0,+(Y38/X38)*100,0)</f>
        <v>-787.7386499285192</v>
      </c>
      <c r="AA38" s="50">
        <f>+AA22-AA36</f>
        <v>-409788308</v>
      </c>
    </row>
    <row r="39" spans="1:27" ht="12.75">
      <c r="A39" s="27" t="s">
        <v>64</v>
      </c>
      <c r="B39" s="33"/>
      <c r="C39" s="6">
        <v>447021953</v>
      </c>
      <c r="D39" s="6">
        <v>0</v>
      </c>
      <c r="E39" s="7">
        <v>536992301</v>
      </c>
      <c r="F39" s="8">
        <v>536992301</v>
      </c>
      <c r="G39" s="8">
        <v>831786</v>
      </c>
      <c r="H39" s="8">
        <v>52200015</v>
      </c>
      <c r="I39" s="8">
        <v>27705452</v>
      </c>
      <c r="J39" s="8">
        <v>80737253</v>
      </c>
      <c r="K39" s="8">
        <v>22398118</v>
      </c>
      <c r="L39" s="8">
        <v>31156780</v>
      </c>
      <c r="M39" s="8">
        <v>53098976</v>
      </c>
      <c r="N39" s="8">
        <v>106653874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187391127</v>
      </c>
      <c r="X39" s="8">
        <v>190855500</v>
      </c>
      <c r="Y39" s="8">
        <v>-3464373</v>
      </c>
      <c r="Z39" s="2">
        <v>-1.82</v>
      </c>
      <c r="AA39" s="6">
        <v>536992301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-184489927</v>
      </c>
      <c r="D42" s="59">
        <f>SUM(D38:D41)</f>
        <v>0</v>
      </c>
      <c r="E42" s="60">
        <f t="shared" si="3"/>
        <v>127203993</v>
      </c>
      <c r="F42" s="61">
        <f t="shared" si="3"/>
        <v>127203993</v>
      </c>
      <c r="G42" s="61">
        <f t="shared" si="3"/>
        <v>328303404</v>
      </c>
      <c r="H42" s="61">
        <f t="shared" si="3"/>
        <v>101274913</v>
      </c>
      <c r="I42" s="61">
        <f t="shared" si="3"/>
        <v>-97451480</v>
      </c>
      <c r="J42" s="61">
        <f t="shared" si="3"/>
        <v>332126837</v>
      </c>
      <c r="K42" s="61">
        <f t="shared" si="3"/>
        <v>-91904868</v>
      </c>
      <c r="L42" s="61">
        <f t="shared" si="3"/>
        <v>-26027701</v>
      </c>
      <c r="M42" s="61">
        <f t="shared" si="3"/>
        <v>279654907</v>
      </c>
      <c r="N42" s="61">
        <f t="shared" si="3"/>
        <v>161722338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493849175</v>
      </c>
      <c r="X42" s="61">
        <f t="shared" si="3"/>
        <v>146295252</v>
      </c>
      <c r="Y42" s="61">
        <f t="shared" si="3"/>
        <v>347553923</v>
      </c>
      <c r="Z42" s="62">
        <f>+IF(X42&lt;&gt;0,+(Y42/X42)*100,0)</f>
        <v>237.5702001593326</v>
      </c>
      <c r="AA42" s="59">
        <f>SUM(AA38:AA41)</f>
        <v>127203993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-184489927</v>
      </c>
      <c r="D44" s="67">
        <f>+D42-D43</f>
        <v>0</v>
      </c>
      <c r="E44" s="68">
        <f t="shared" si="4"/>
        <v>127203993</v>
      </c>
      <c r="F44" s="69">
        <f t="shared" si="4"/>
        <v>127203993</v>
      </c>
      <c r="G44" s="69">
        <f t="shared" si="4"/>
        <v>328303404</v>
      </c>
      <c r="H44" s="69">
        <f t="shared" si="4"/>
        <v>101274913</v>
      </c>
      <c r="I44" s="69">
        <f t="shared" si="4"/>
        <v>-97451480</v>
      </c>
      <c r="J44" s="69">
        <f t="shared" si="4"/>
        <v>332126837</v>
      </c>
      <c r="K44" s="69">
        <f t="shared" si="4"/>
        <v>-91904868</v>
      </c>
      <c r="L44" s="69">
        <f t="shared" si="4"/>
        <v>-26027701</v>
      </c>
      <c r="M44" s="69">
        <f t="shared" si="4"/>
        <v>279654907</v>
      </c>
      <c r="N44" s="69">
        <f t="shared" si="4"/>
        <v>161722338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493849175</v>
      </c>
      <c r="X44" s="69">
        <f t="shared" si="4"/>
        <v>146295252</v>
      </c>
      <c r="Y44" s="69">
        <f t="shared" si="4"/>
        <v>347553923</v>
      </c>
      <c r="Z44" s="70">
        <f>+IF(X44&lt;&gt;0,+(Y44/X44)*100,0)</f>
        <v>237.5702001593326</v>
      </c>
      <c r="AA44" s="67">
        <f>+AA42-AA43</f>
        <v>127203993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-184489927</v>
      </c>
      <c r="D46" s="59">
        <f>SUM(D44:D45)</f>
        <v>0</v>
      </c>
      <c r="E46" s="60">
        <f t="shared" si="5"/>
        <v>127203993</v>
      </c>
      <c r="F46" s="61">
        <f t="shared" si="5"/>
        <v>127203993</v>
      </c>
      <c r="G46" s="61">
        <f t="shared" si="5"/>
        <v>328303404</v>
      </c>
      <c r="H46" s="61">
        <f t="shared" si="5"/>
        <v>101274913</v>
      </c>
      <c r="I46" s="61">
        <f t="shared" si="5"/>
        <v>-97451480</v>
      </c>
      <c r="J46" s="61">
        <f t="shared" si="5"/>
        <v>332126837</v>
      </c>
      <c r="K46" s="61">
        <f t="shared" si="5"/>
        <v>-91904868</v>
      </c>
      <c r="L46" s="61">
        <f t="shared" si="5"/>
        <v>-26027701</v>
      </c>
      <c r="M46" s="61">
        <f t="shared" si="5"/>
        <v>279654907</v>
      </c>
      <c r="N46" s="61">
        <f t="shared" si="5"/>
        <v>161722338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493849175</v>
      </c>
      <c r="X46" s="61">
        <f t="shared" si="5"/>
        <v>146295252</v>
      </c>
      <c r="Y46" s="61">
        <f t="shared" si="5"/>
        <v>347553923</v>
      </c>
      <c r="Z46" s="62">
        <f>+IF(X46&lt;&gt;0,+(Y46/X46)*100,0)</f>
        <v>237.5702001593326</v>
      </c>
      <c r="AA46" s="59">
        <f>SUM(AA44:AA45)</f>
        <v>127203993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-184489927</v>
      </c>
      <c r="D48" s="75">
        <f>SUM(D46:D47)</f>
        <v>0</v>
      </c>
      <c r="E48" s="76">
        <f t="shared" si="6"/>
        <v>127203993</v>
      </c>
      <c r="F48" s="77">
        <f t="shared" si="6"/>
        <v>127203993</v>
      </c>
      <c r="G48" s="77">
        <f t="shared" si="6"/>
        <v>328303404</v>
      </c>
      <c r="H48" s="78">
        <f t="shared" si="6"/>
        <v>101274913</v>
      </c>
      <c r="I48" s="78">
        <f t="shared" si="6"/>
        <v>-97451480</v>
      </c>
      <c r="J48" s="78">
        <f t="shared" si="6"/>
        <v>332126837</v>
      </c>
      <c r="K48" s="78">
        <f t="shared" si="6"/>
        <v>-91904868</v>
      </c>
      <c r="L48" s="78">
        <f t="shared" si="6"/>
        <v>-26027701</v>
      </c>
      <c r="M48" s="77">
        <f t="shared" si="6"/>
        <v>279654907</v>
      </c>
      <c r="N48" s="77">
        <f t="shared" si="6"/>
        <v>161722338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493849175</v>
      </c>
      <c r="X48" s="78">
        <f t="shared" si="6"/>
        <v>146295252</v>
      </c>
      <c r="Y48" s="78">
        <f t="shared" si="6"/>
        <v>347553923</v>
      </c>
      <c r="Z48" s="79">
        <f>+IF(X48&lt;&gt;0,+(Y48/X48)*100,0)</f>
        <v>237.5702001593326</v>
      </c>
      <c r="AA48" s="80">
        <f>SUM(AA46:AA47)</f>
        <v>127203993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103235134</v>
      </c>
      <c r="D5" s="6">
        <v>0</v>
      </c>
      <c r="E5" s="7">
        <v>109013286</v>
      </c>
      <c r="F5" s="8">
        <v>109013286</v>
      </c>
      <c r="G5" s="8">
        <v>9158091</v>
      </c>
      <c r="H5" s="8">
        <v>9090819</v>
      </c>
      <c r="I5" s="8">
        <v>9157544</v>
      </c>
      <c r="J5" s="8">
        <v>27406454</v>
      </c>
      <c r="K5" s="8">
        <v>9158833</v>
      </c>
      <c r="L5" s="8">
        <v>9176310</v>
      </c>
      <c r="M5" s="8">
        <v>9167436</v>
      </c>
      <c r="N5" s="8">
        <v>27502579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54909033</v>
      </c>
      <c r="X5" s="8">
        <v>54506646</v>
      </c>
      <c r="Y5" s="8">
        <v>402387</v>
      </c>
      <c r="Z5" s="2">
        <v>0.74</v>
      </c>
      <c r="AA5" s="6">
        <v>109013286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204615387</v>
      </c>
      <c r="D7" s="6">
        <v>0</v>
      </c>
      <c r="E7" s="7">
        <v>219869023</v>
      </c>
      <c r="F7" s="8">
        <v>219869023</v>
      </c>
      <c r="G7" s="8">
        <v>16623279</v>
      </c>
      <c r="H7" s="8">
        <v>20382176</v>
      </c>
      <c r="I7" s="8">
        <v>19381783</v>
      </c>
      <c r="J7" s="8">
        <v>56387238</v>
      </c>
      <c r="K7" s="8">
        <v>16140810</v>
      </c>
      <c r="L7" s="8">
        <v>17333132</v>
      </c>
      <c r="M7" s="8">
        <v>16798910</v>
      </c>
      <c r="N7" s="8">
        <v>50272852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106660090</v>
      </c>
      <c r="X7" s="8">
        <v>109934514</v>
      </c>
      <c r="Y7" s="8">
        <v>-3274424</v>
      </c>
      <c r="Z7" s="2">
        <v>-2.98</v>
      </c>
      <c r="AA7" s="6">
        <v>219869023</v>
      </c>
    </row>
    <row r="8" spans="1:27" ht="12.75">
      <c r="A8" s="29" t="s">
        <v>35</v>
      </c>
      <c r="B8" s="28"/>
      <c r="C8" s="6">
        <v>58642272</v>
      </c>
      <c r="D8" s="6">
        <v>0</v>
      </c>
      <c r="E8" s="7">
        <v>59338174</v>
      </c>
      <c r="F8" s="8">
        <v>59338174</v>
      </c>
      <c r="G8" s="8">
        <v>9974458</v>
      </c>
      <c r="H8" s="8">
        <v>5837106</v>
      </c>
      <c r="I8" s="8">
        <v>824273</v>
      </c>
      <c r="J8" s="8">
        <v>16635837</v>
      </c>
      <c r="K8" s="8">
        <v>3859842</v>
      </c>
      <c r="L8" s="8">
        <v>4823431</v>
      </c>
      <c r="M8" s="8">
        <v>4268549</v>
      </c>
      <c r="N8" s="8">
        <v>12951822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29587659</v>
      </c>
      <c r="X8" s="8">
        <v>29669088</v>
      </c>
      <c r="Y8" s="8">
        <v>-81429</v>
      </c>
      <c r="Z8" s="2">
        <v>-0.27</v>
      </c>
      <c r="AA8" s="6">
        <v>59338174</v>
      </c>
    </row>
    <row r="9" spans="1:27" ht="12.75">
      <c r="A9" s="29" t="s">
        <v>36</v>
      </c>
      <c r="B9" s="28"/>
      <c r="C9" s="6">
        <v>27908841</v>
      </c>
      <c r="D9" s="6">
        <v>0</v>
      </c>
      <c r="E9" s="7">
        <v>31431714</v>
      </c>
      <c r="F9" s="8">
        <v>31431714</v>
      </c>
      <c r="G9" s="8">
        <v>2628453</v>
      </c>
      <c r="H9" s="8">
        <v>2591683</v>
      </c>
      <c r="I9" s="8">
        <v>2585613</v>
      </c>
      <c r="J9" s="8">
        <v>7805749</v>
      </c>
      <c r="K9" s="8">
        <v>2737432</v>
      </c>
      <c r="L9" s="8">
        <v>2744628</v>
      </c>
      <c r="M9" s="8">
        <v>2752136</v>
      </c>
      <c r="N9" s="8">
        <v>8234196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16039945</v>
      </c>
      <c r="X9" s="8">
        <v>15715860</v>
      </c>
      <c r="Y9" s="8">
        <v>324085</v>
      </c>
      <c r="Z9" s="2">
        <v>2.06</v>
      </c>
      <c r="AA9" s="6">
        <v>31431714</v>
      </c>
    </row>
    <row r="10" spans="1:27" ht="12.75">
      <c r="A10" s="29" t="s">
        <v>37</v>
      </c>
      <c r="B10" s="28"/>
      <c r="C10" s="6">
        <v>23847838</v>
      </c>
      <c r="D10" s="6">
        <v>0</v>
      </c>
      <c r="E10" s="7">
        <v>26337011</v>
      </c>
      <c r="F10" s="30">
        <v>26337011</v>
      </c>
      <c r="G10" s="30">
        <v>2225673</v>
      </c>
      <c r="H10" s="30">
        <v>2236037</v>
      </c>
      <c r="I10" s="30">
        <v>2231180</v>
      </c>
      <c r="J10" s="30">
        <v>6692890</v>
      </c>
      <c r="K10" s="30">
        <v>2214110</v>
      </c>
      <c r="L10" s="30">
        <v>2242235</v>
      </c>
      <c r="M10" s="30">
        <v>2255267</v>
      </c>
      <c r="N10" s="30">
        <v>6711612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13404502</v>
      </c>
      <c r="X10" s="30">
        <v>13168506</v>
      </c>
      <c r="Y10" s="30">
        <v>235996</v>
      </c>
      <c r="Z10" s="31">
        <v>1.79</v>
      </c>
      <c r="AA10" s="32">
        <v>26337011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2066570</v>
      </c>
      <c r="D12" s="6">
        <v>0</v>
      </c>
      <c r="E12" s="7">
        <v>2132160</v>
      </c>
      <c r="F12" s="8">
        <v>2132160</v>
      </c>
      <c r="G12" s="8">
        <v>139589</v>
      </c>
      <c r="H12" s="8">
        <v>166753</v>
      </c>
      <c r="I12" s="8">
        <v>240746</v>
      </c>
      <c r="J12" s="8">
        <v>547088</v>
      </c>
      <c r="K12" s="8">
        <v>181343</v>
      </c>
      <c r="L12" s="8">
        <v>171602</v>
      </c>
      <c r="M12" s="8">
        <v>143297</v>
      </c>
      <c r="N12" s="8">
        <v>496242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1043330</v>
      </c>
      <c r="X12" s="8">
        <v>1066080</v>
      </c>
      <c r="Y12" s="8">
        <v>-22750</v>
      </c>
      <c r="Z12" s="2">
        <v>-2.13</v>
      </c>
      <c r="AA12" s="6">
        <v>2132160</v>
      </c>
    </row>
    <row r="13" spans="1:27" ht="12.75">
      <c r="A13" s="27" t="s">
        <v>40</v>
      </c>
      <c r="B13" s="33"/>
      <c r="C13" s="6">
        <v>1204641</v>
      </c>
      <c r="D13" s="6">
        <v>0</v>
      </c>
      <c r="E13" s="7">
        <v>1324651</v>
      </c>
      <c r="F13" s="8">
        <v>1324651</v>
      </c>
      <c r="G13" s="8">
        <v>125</v>
      </c>
      <c r="H13" s="8">
        <v>125</v>
      </c>
      <c r="I13" s="8">
        <v>498639</v>
      </c>
      <c r="J13" s="8">
        <v>498889</v>
      </c>
      <c r="K13" s="8">
        <v>166546</v>
      </c>
      <c r="L13" s="8">
        <v>128510</v>
      </c>
      <c r="M13" s="8">
        <v>81605</v>
      </c>
      <c r="N13" s="8">
        <v>376661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875550</v>
      </c>
      <c r="X13" s="8">
        <v>662328</v>
      </c>
      <c r="Y13" s="8">
        <v>213222</v>
      </c>
      <c r="Z13" s="2">
        <v>32.19</v>
      </c>
      <c r="AA13" s="6">
        <v>1324651</v>
      </c>
    </row>
    <row r="14" spans="1:27" ht="12.75">
      <c r="A14" s="27" t="s">
        <v>41</v>
      </c>
      <c r="B14" s="33"/>
      <c r="C14" s="6">
        <v>25586309</v>
      </c>
      <c r="D14" s="6">
        <v>0</v>
      </c>
      <c r="E14" s="7">
        <v>26135426</v>
      </c>
      <c r="F14" s="8">
        <v>26135426</v>
      </c>
      <c r="G14" s="8">
        <v>1787592</v>
      </c>
      <c r="H14" s="8">
        <v>2384811</v>
      </c>
      <c r="I14" s="8">
        <v>2447971</v>
      </c>
      <c r="J14" s="8">
        <v>6620374</v>
      </c>
      <c r="K14" s="8">
        <v>2344077</v>
      </c>
      <c r="L14" s="8">
        <v>2488075</v>
      </c>
      <c r="M14" s="8">
        <v>2579450</v>
      </c>
      <c r="N14" s="8">
        <v>7411602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14031976</v>
      </c>
      <c r="X14" s="8">
        <v>13067712</v>
      </c>
      <c r="Y14" s="8">
        <v>964264</v>
      </c>
      <c r="Z14" s="2">
        <v>7.38</v>
      </c>
      <c r="AA14" s="6">
        <v>26135426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3381205</v>
      </c>
      <c r="D16" s="6">
        <v>0</v>
      </c>
      <c r="E16" s="7">
        <v>6687556</v>
      </c>
      <c r="F16" s="8">
        <v>6687556</v>
      </c>
      <c r="G16" s="8">
        <v>20178</v>
      </c>
      <c r="H16" s="8">
        <v>17958</v>
      </c>
      <c r="I16" s="8">
        <v>3951</v>
      </c>
      <c r="J16" s="8">
        <v>42087</v>
      </c>
      <c r="K16" s="8">
        <v>46686</v>
      </c>
      <c r="L16" s="8">
        <v>18134</v>
      </c>
      <c r="M16" s="8">
        <v>25804</v>
      </c>
      <c r="N16" s="8">
        <v>90624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132711</v>
      </c>
      <c r="X16" s="8">
        <v>3343776</v>
      </c>
      <c r="Y16" s="8">
        <v>-3211065</v>
      </c>
      <c r="Z16" s="2">
        <v>-96.03</v>
      </c>
      <c r="AA16" s="6">
        <v>6687556</v>
      </c>
    </row>
    <row r="17" spans="1:27" ht="12.75">
      <c r="A17" s="27" t="s">
        <v>44</v>
      </c>
      <c r="B17" s="33"/>
      <c r="C17" s="6">
        <v>3742410</v>
      </c>
      <c r="D17" s="6">
        <v>0</v>
      </c>
      <c r="E17" s="7">
        <v>4426468</v>
      </c>
      <c r="F17" s="8">
        <v>4426468</v>
      </c>
      <c r="G17" s="8">
        <v>306330</v>
      </c>
      <c r="H17" s="8">
        <v>-651</v>
      </c>
      <c r="I17" s="8">
        <v>670672</v>
      </c>
      <c r="J17" s="8">
        <v>976351</v>
      </c>
      <c r="K17" s="8">
        <v>247769</v>
      </c>
      <c r="L17" s="8">
        <v>269762</v>
      </c>
      <c r="M17" s="8">
        <v>20957</v>
      </c>
      <c r="N17" s="8">
        <v>538488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1514839</v>
      </c>
      <c r="X17" s="8">
        <v>2213232</v>
      </c>
      <c r="Y17" s="8">
        <v>-698393</v>
      </c>
      <c r="Z17" s="2">
        <v>-31.56</v>
      </c>
      <c r="AA17" s="6">
        <v>4426468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134287893</v>
      </c>
      <c r="D19" s="6">
        <v>0</v>
      </c>
      <c r="E19" s="7">
        <v>161319429</v>
      </c>
      <c r="F19" s="8">
        <v>161319429</v>
      </c>
      <c r="G19" s="8">
        <v>64308000</v>
      </c>
      <c r="H19" s="8">
        <v>0</v>
      </c>
      <c r="I19" s="8">
        <v>-59575</v>
      </c>
      <c r="J19" s="8">
        <v>64248425</v>
      </c>
      <c r="K19" s="8">
        <v>-51471</v>
      </c>
      <c r="L19" s="8">
        <v>178365</v>
      </c>
      <c r="M19" s="8">
        <v>50494170</v>
      </c>
      <c r="N19" s="8">
        <v>50621064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114869489</v>
      </c>
      <c r="X19" s="8">
        <v>80659716</v>
      </c>
      <c r="Y19" s="8">
        <v>34209773</v>
      </c>
      <c r="Z19" s="2">
        <v>42.41</v>
      </c>
      <c r="AA19" s="6">
        <v>161319429</v>
      </c>
    </row>
    <row r="20" spans="1:27" ht="12.75">
      <c r="A20" s="27" t="s">
        <v>47</v>
      </c>
      <c r="B20" s="33"/>
      <c r="C20" s="6">
        <v>12940108</v>
      </c>
      <c r="D20" s="6">
        <v>0</v>
      </c>
      <c r="E20" s="7">
        <v>14363421</v>
      </c>
      <c r="F20" s="30">
        <v>14363421</v>
      </c>
      <c r="G20" s="30">
        <v>1182116</v>
      </c>
      <c r="H20" s="30">
        <v>966370</v>
      </c>
      <c r="I20" s="30">
        <v>2555008</v>
      </c>
      <c r="J20" s="30">
        <v>4703494</v>
      </c>
      <c r="K20" s="30">
        <v>1481515</v>
      </c>
      <c r="L20" s="30">
        <v>1390817</v>
      </c>
      <c r="M20" s="30">
        <v>280024</v>
      </c>
      <c r="N20" s="30">
        <v>3152356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7855850</v>
      </c>
      <c r="X20" s="30">
        <v>7181712</v>
      </c>
      <c r="Y20" s="30">
        <v>674138</v>
      </c>
      <c r="Z20" s="31">
        <v>9.39</v>
      </c>
      <c r="AA20" s="32">
        <v>14363421</v>
      </c>
    </row>
    <row r="21" spans="1:27" ht="12.75">
      <c r="A21" s="27" t="s">
        <v>48</v>
      </c>
      <c r="B21" s="33"/>
      <c r="C21" s="6">
        <v>3288994</v>
      </c>
      <c r="D21" s="6">
        <v>0</v>
      </c>
      <c r="E21" s="7">
        <v>15000000</v>
      </c>
      <c r="F21" s="8">
        <v>15000000</v>
      </c>
      <c r="G21" s="8">
        <v>126607</v>
      </c>
      <c r="H21" s="8">
        <v>0</v>
      </c>
      <c r="I21" s="34">
        <v>26250</v>
      </c>
      <c r="J21" s="8">
        <v>152857</v>
      </c>
      <c r="K21" s="8">
        <v>854595</v>
      </c>
      <c r="L21" s="8">
        <v>63303</v>
      </c>
      <c r="M21" s="8">
        <v>0</v>
      </c>
      <c r="N21" s="8">
        <v>917898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1070755</v>
      </c>
      <c r="X21" s="8">
        <v>7500000</v>
      </c>
      <c r="Y21" s="8">
        <v>-6429245</v>
      </c>
      <c r="Z21" s="2">
        <v>-85.72</v>
      </c>
      <c r="AA21" s="6">
        <v>15000000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604747602</v>
      </c>
      <c r="D22" s="37">
        <f>SUM(D5:D21)</f>
        <v>0</v>
      </c>
      <c r="E22" s="38">
        <f t="shared" si="0"/>
        <v>677378319</v>
      </c>
      <c r="F22" s="39">
        <f t="shared" si="0"/>
        <v>677378319</v>
      </c>
      <c r="G22" s="39">
        <f t="shared" si="0"/>
        <v>108480491</v>
      </c>
      <c r="H22" s="39">
        <f t="shared" si="0"/>
        <v>43673187</v>
      </c>
      <c r="I22" s="39">
        <f t="shared" si="0"/>
        <v>40564055</v>
      </c>
      <c r="J22" s="39">
        <f t="shared" si="0"/>
        <v>192717733</v>
      </c>
      <c r="K22" s="39">
        <f t="shared" si="0"/>
        <v>39382087</v>
      </c>
      <c r="L22" s="39">
        <f t="shared" si="0"/>
        <v>41028304</v>
      </c>
      <c r="M22" s="39">
        <f t="shared" si="0"/>
        <v>88867605</v>
      </c>
      <c r="N22" s="39">
        <f t="shared" si="0"/>
        <v>169277996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361995729</v>
      </c>
      <c r="X22" s="39">
        <f t="shared" si="0"/>
        <v>338689170</v>
      </c>
      <c r="Y22" s="39">
        <f t="shared" si="0"/>
        <v>23306559</v>
      </c>
      <c r="Z22" s="40">
        <f>+IF(X22&lt;&gt;0,+(Y22/X22)*100,0)</f>
        <v>6.88140072503647</v>
      </c>
      <c r="AA22" s="37">
        <f>SUM(AA5:AA21)</f>
        <v>677378319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187226339</v>
      </c>
      <c r="D25" s="6">
        <v>0</v>
      </c>
      <c r="E25" s="7">
        <v>203103386</v>
      </c>
      <c r="F25" s="8">
        <v>203103386</v>
      </c>
      <c r="G25" s="8">
        <v>15600135</v>
      </c>
      <c r="H25" s="8">
        <v>17016113</v>
      </c>
      <c r="I25" s="8">
        <v>16888762</v>
      </c>
      <c r="J25" s="8">
        <v>49505010</v>
      </c>
      <c r="K25" s="8">
        <v>17162455</v>
      </c>
      <c r="L25" s="8">
        <v>17625424</v>
      </c>
      <c r="M25" s="8">
        <v>16768546</v>
      </c>
      <c r="N25" s="8">
        <v>51556425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101061435</v>
      </c>
      <c r="X25" s="8">
        <v>101551692</v>
      </c>
      <c r="Y25" s="8">
        <v>-490257</v>
      </c>
      <c r="Z25" s="2">
        <v>-0.48</v>
      </c>
      <c r="AA25" s="6">
        <v>203103386</v>
      </c>
    </row>
    <row r="26" spans="1:27" ht="12.75">
      <c r="A26" s="29" t="s">
        <v>52</v>
      </c>
      <c r="B26" s="28"/>
      <c r="C26" s="6">
        <v>14180756</v>
      </c>
      <c r="D26" s="6">
        <v>0</v>
      </c>
      <c r="E26" s="7">
        <v>15408356</v>
      </c>
      <c r="F26" s="8">
        <v>15408356</v>
      </c>
      <c r="G26" s="8">
        <v>1185784</v>
      </c>
      <c r="H26" s="8">
        <v>1185784</v>
      </c>
      <c r="I26" s="8">
        <v>1174040</v>
      </c>
      <c r="J26" s="8">
        <v>3545608</v>
      </c>
      <c r="K26" s="8">
        <v>1167865</v>
      </c>
      <c r="L26" s="8">
        <v>1193513</v>
      </c>
      <c r="M26" s="8">
        <v>1191959</v>
      </c>
      <c r="N26" s="8">
        <v>3553337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7098945</v>
      </c>
      <c r="X26" s="8">
        <v>7704180</v>
      </c>
      <c r="Y26" s="8">
        <v>-605235</v>
      </c>
      <c r="Z26" s="2">
        <v>-7.86</v>
      </c>
      <c r="AA26" s="6">
        <v>15408356</v>
      </c>
    </row>
    <row r="27" spans="1:27" ht="12.75">
      <c r="A27" s="29" t="s">
        <v>53</v>
      </c>
      <c r="B27" s="28"/>
      <c r="C27" s="6">
        <v>74990983</v>
      </c>
      <c r="D27" s="6">
        <v>0</v>
      </c>
      <c r="E27" s="7">
        <v>82502072</v>
      </c>
      <c r="F27" s="8">
        <v>82502072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35160410</v>
      </c>
      <c r="N27" s="8">
        <v>35160410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35160410</v>
      </c>
      <c r="X27" s="8">
        <v>41251038</v>
      </c>
      <c r="Y27" s="8">
        <v>-6090628</v>
      </c>
      <c r="Z27" s="2">
        <v>-14.76</v>
      </c>
      <c r="AA27" s="6">
        <v>82502072</v>
      </c>
    </row>
    <row r="28" spans="1:27" ht="12.75">
      <c r="A28" s="29" t="s">
        <v>54</v>
      </c>
      <c r="B28" s="28"/>
      <c r="C28" s="6">
        <v>6422861</v>
      </c>
      <c r="D28" s="6">
        <v>0</v>
      </c>
      <c r="E28" s="7">
        <v>94303338</v>
      </c>
      <c r="F28" s="8">
        <v>94303338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39680116</v>
      </c>
      <c r="N28" s="8">
        <v>39680116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39680116</v>
      </c>
      <c r="X28" s="8">
        <v>47151666</v>
      </c>
      <c r="Y28" s="8">
        <v>-7471550</v>
      </c>
      <c r="Z28" s="2">
        <v>-15.85</v>
      </c>
      <c r="AA28" s="6">
        <v>94303338</v>
      </c>
    </row>
    <row r="29" spans="1:27" ht="12.75">
      <c r="A29" s="29" t="s">
        <v>55</v>
      </c>
      <c r="B29" s="28"/>
      <c r="C29" s="6">
        <v>31425667</v>
      </c>
      <c r="D29" s="6">
        <v>0</v>
      </c>
      <c r="E29" s="7">
        <v>22869</v>
      </c>
      <c r="F29" s="8">
        <v>22869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11436</v>
      </c>
      <c r="Y29" s="8">
        <v>-11436</v>
      </c>
      <c r="Z29" s="2">
        <v>-100</v>
      </c>
      <c r="AA29" s="6">
        <v>22869</v>
      </c>
    </row>
    <row r="30" spans="1:27" ht="12.75">
      <c r="A30" s="29" t="s">
        <v>56</v>
      </c>
      <c r="B30" s="28"/>
      <c r="C30" s="6">
        <v>271097913</v>
      </c>
      <c r="D30" s="6">
        <v>0</v>
      </c>
      <c r="E30" s="7">
        <v>260211935</v>
      </c>
      <c r="F30" s="8">
        <v>260211935</v>
      </c>
      <c r="G30" s="8">
        <v>138667</v>
      </c>
      <c r="H30" s="8">
        <v>20792674</v>
      </c>
      <c r="I30" s="8">
        <v>35792185</v>
      </c>
      <c r="J30" s="8">
        <v>56723526</v>
      </c>
      <c r="K30" s="8">
        <v>44883012</v>
      </c>
      <c r="L30" s="8">
        <v>100643302</v>
      </c>
      <c r="M30" s="8">
        <v>2283994</v>
      </c>
      <c r="N30" s="8">
        <v>147810308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204533834</v>
      </c>
      <c r="X30" s="8">
        <v>130105968</v>
      </c>
      <c r="Y30" s="8">
        <v>74427866</v>
      </c>
      <c r="Z30" s="2">
        <v>57.21</v>
      </c>
      <c r="AA30" s="6">
        <v>260211935</v>
      </c>
    </row>
    <row r="31" spans="1:27" ht="12.75">
      <c r="A31" s="29" t="s">
        <v>57</v>
      </c>
      <c r="B31" s="28"/>
      <c r="C31" s="6">
        <v>31575437</v>
      </c>
      <c r="D31" s="6">
        <v>0</v>
      </c>
      <c r="E31" s="7">
        <v>49506281</v>
      </c>
      <c r="F31" s="8">
        <v>49506281</v>
      </c>
      <c r="G31" s="8">
        <v>260246</v>
      </c>
      <c r="H31" s="8">
        <v>1227616</v>
      </c>
      <c r="I31" s="8">
        <v>2847836</v>
      </c>
      <c r="J31" s="8">
        <v>4335698</v>
      </c>
      <c r="K31" s="8">
        <v>2782473</v>
      </c>
      <c r="L31" s="8">
        <v>1099636</v>
      </c>
      <c r="M31" s="8">
        <v>3403717</v>
      </c>
      <c r="N31" s="8">
        <v>7285826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11621524</v>
      </c>
      <c r="X31" s="8">
        <v>24753138</v>
      </c>
      <c r="Y31" s="8">
        <v>-13131614</v>
      </c>
      <c r="Z31" s="2">
        <v>-53.05</v>
      </c>
      <c r="AA31" s="6">
        <v>49506281</v>
      </c>
    </row>
    <row r="32" spans="1:27" ht="12.75">
      <c r="A32" s="29" t="s">
        <v>58</v>
      </c>
      <c r="B32" s="28"/>
      <c r="C32" s="6">
        <v>67114009</v>
      </c>
      <c r="D32" s="6">
        <v>0</v>
      </c>
      <c r="E32" s="7">
        <v>79523882</v>
      </c>
      <c r="F32" s="8">
        <v>79523882</v>
      </c>
      <c r="G32" s="8">
        <v>-717</v>
      </c>
      <c r="H32" s="8">
        <v>1997646</v>
      </c>
      <c r="I32" s="8">
        <v>6908756</v>
      </c>
      <c r="J32" s="8">
        <v>8905685</v>
      </c>
      <c r="K32" s="8">
        <v>7101710</v>
      </c>
      <c r="L32" s="8">
        <v>5977765</v>
      </c>
      <c r="M32" s="8">
        <v>9027953</v>
      </c>
      <c r="N32" s="8">
        <v>22107428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31013113</v>
      </c>
      <c r="X32" s="8">
        <v>39761940</v>
      </c>
      <c r="Y32" s="8">
        <v>-8748827</v>
      </c>
      <c r="Z32" s="2">
        <v>-22</v>
      </c>
      <c r="AA32" s="6">
        <v>79523882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49874744</v>
      </c>
      <c r="D34" s="6">
        <v>0</v>
      </c>
      <c r="E34" s="7">
        <v>64564901</v>
      </c>
      <c r="F34" s="8">
        <v>64564901</v>
      </c>
      <c r="G34" s="8">
        <v>5251047</v>
      </c>
      <c r="H34" s="8">
        <v>1204103</v>
      </c>
      <c r="I34" s="8">
        <v>6660591</v>
      </c>
      <c r="J34" s="8">
        <v>13115741</v>
      </c>
      <c r="K34" s="8">
        <v>5349964</v>
      </c>
      <c r="L34" s="8">
        <v>1666816</v>
      </c>
      <c r="M34" s="8">
        <v>5299482</v>
      </c>
      <c r="N34" s="8">
        <v>12316262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25432003</v>
      </c>
      <c r="X34" s="8">
        <v>32282448</v>
      </c>
      <c r="Y34" s="8">
        <v>-6850445</v>
      </c>
      <c r="Z34" s="2">
        <v>-21.22</v>
      </c>
      <c r="AA34" s="6">
        <v>64564901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733908709</v>
      </c>
      <c r="D36" s="37">
        <f>SUM(D25:D35)</f>
        <v>0</v>
      </c>
      <c r="E36" s="38">
        <f t="shared" si="1"/>
        <v>849147020</v>
      </c>
      <c r="F36" s="39">
        <f t="shared" si="1"/>
        <v>849147020</v>
      </c>
      <c r="G36" s="39">
        <f t="shared" si="1"/>
        <v>22435162</v>
      </c>
      <c r="H36" s="39">
        <f t="shared" si="1"/>
        <v>43423936</v>
      </c>
      <c r="I36" s="39">
        <f t="shared" si="1"/>
        <v>70272170</v>
      </c>
      <c r="J36" s="39">
        <f t="shared" si="1"/>
        <v>136131268</v>
      </c>
      <c r="K36" s="39">
        <f t="shared" si="1"/>
        <v>78447479</v>
      </c>
      <c r="L36" s="39">
        <f t="shared" si="1"/>
        <v>128206456</v>
      </c>
      <c r="M36" s="39">
        <f t="shared" si="1"/>
        <v>112816177</v>
      </c>
      <c r="N36" s="39">
        <f t="shared" si="1"/>
        <v>319470112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455601380</v>
      </c>
      <c r="X36" s="39">
        <f t="shared" si="1"/>
        <v>424573506</v>
      </c>
      <c r="Y36" s="39">
        <f t="shared" si="1"/>
        <v>31027874</v>
      </c>
      <c r="Z36" s="40">
        <f>+IF(X36&lt;&gt;0,+(Y36/X36)*100,0)</f>
        <v>7.308009935033486</v>
      </c>
      <c r="AA36" s="37">
        <f>SUM(AA25:AA35)</f>
        <v>849147020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-129161107</v>
      </c>
      <c r="D38" s="50">
        <f>+D22-D36</f>
        <v>0</v>
      </c>
      <c r="E38" s="51">
        <f t="shared" si="2"/>
        <v>-171768701</v>
      </c>
      <c r="F38" s="52">
        <f t="shared" si="2"/>
        <v>-171768701</v>
      </c>
      <c r="G38" s="52">
        <f t="shared" si="2"/>
        <v>86045329</v>
      </c>
      <c r="H38" s="52">
        <f t="shared" si="2"/>
        <v>249251</v>
      </c>
      <c r="I38" s="52">
        <f t="shared" si="2"/>
        <v>-29708115</v>
      </c>
      <c r="J38" s="52">
        <f t="shared" si="2"/>
        <v>56586465</v>
      </c>
      <c r="K38" s="52">
        <f t="shared" si="2"/>
        <v>-39065392</v>
      </c>
      <c r="L38" s="52">
        <f t="shared" si="2"/>
        <v>-87178152</v>
      </c>
      <c r="M38" s="52">
        <f t="shared" si="2"/>
        <v>-23948572</v>
      </c>
      <c r="N38" s="52">
        <f t="shared" si="2"/>
        <v>-150192116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-93605651</v>
      </c>
      <c r="X38" s="52">
        <f>IF(F22=F36,0,X22-X36)</f>
        <v>-85884336</v>
      </c>
      <c r="Y38" s="52">
        <f t="shared" si="2"/>
        <v>-7721315</v>
      </c>
      <c r="Z38" s="53">
        <f>+IF(X38&lt;&gt;0,+(Y38/X38)*100,0)</f>
        <v>8.990364669059094</v>
      </c>
      <c r="AA38" s="50">
        <f>+AA22-AA36</f>
        <v>-171768701</v>
      </c>
    </row>
    <row r="39" spans="1:27" ht="12.75">
      <c r="A39" s="27" t="s">
        <v>64</v>
      </c>
      <c r="B39" s="33"/>
      <c r="C39" s="6">
        <v>10000000</v>
      </c>
      <c r="D39" s="6">
        <v>0</v>
      </c>
      <c r="E39" s="7">
        <v>89283571</v>
      </c>
      <c r="F39" s="8">
        <v>89283571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44641788</v>
      </c>
      <c r="Y39" s="8">
        <v>-44641788</v>
      </c>
      <c r="Z39" s="2">
        <v>-100</v>
      </c>
      <c r="AA39" s="6">
        <v>89283571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-119161107</v>
      </c>
      <c r="D42" s="59">
        <f>SUM(D38:D41)</f>
        <v>0</v>
      </c>
      <c r="E42" s="60">
        <f t="shared" si="3"/>
        <v>-82485130</v>
      </c>
      <c r="F42" s="61">
        <f t="shared" si="3"/>
        <v>-82485130</v>
      </c>
      <c r="G42" s="61">
        <f t="shared" si="3"/>
        <v>86045329</v>
      </c>
      <c r="H42" s="61">
        <f t="shared" si="3"/>
        <v>249251</v>
      </c>
      <c r="I42" s="61">
        <f t="shared" si="3"/>
        <v>-29708115</v>
      </c>
      <c r="J42" s="61">
        <f t="shared" si="3"/>
        <v>56586465</v>
      </c>
      <c r="K42" s="61">
        <f t="shared" si="3"/>
        <v>-39065392</v>
      </c>
      <c r="L42" s="61">
        <f t="shared" si="3"/>
        <v>-87178152</v>
      </c>
      <c r="M42" s="61">
        <f t="shared" si="3"/>
        <v>-23948572</v>
      </c>
      <c r="N42" s="61">
        <f t="shared" si="3"/>
        <v>-150192116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-93605651</v>
      </c>
      <c r="X42" s="61">
        <f t="shared" si="3"/>
        <v>-41242548</v>
      </c>
      <c r="Y42" s="61">
        <f t="shared" si="3"/>
        <v>-52363103</v>
      </c>
      <c r="Z42" s="62">
        <f>+IF(X42&lt;&gt;0,+(Y42/X42)*100,0)</f>
        <v>126.96379234377079</v>
      </c>
      <c r="AA42" s="59">
        <f>SUM(AA38:AA41)</f>
        <v>-82485130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-119161107</v>
      </c>
      <c r="D44" s="67">
        <f>+D42-D43</f>
        <v>0</v>
      </c>
      <c r="E44" s="68">
        <f t="shared" si="4"/>
        <v>-82485130</v>
      </c>
      <c r="F44" s="69">
        <f t="shared" si="4"/>
        <v>-82485130</v>
      </c>
      <c r="G44" s="69">
        <f t="shared" si="4"/>
        <v>86045329</v>
      </c>
      <c r="H44" s="69">
        <f t="shared" si="4"/>
        <v>249251</v>
      </c>
      <c r="I44" s="69">
        <f t="shared" si="4"/>
        <v>-29708115</v>
      </c>
      <c r="J44" s="69">
        <f t="shared" si="4"/>
        <v>56586465</v>
      </c>
      <c r="K44" s="69">
        <f t="shared" si="4"/>
        <v>-39065392</v>
      </c>
      <c r="L44" s="69">
        <f t="shared" si="4"/>
        <v>-87178152</v>
      </c>
      <c r="M44" s="69">
        <f t="shared" si="4"/>
        <v>-23948572</v>
      </c>
      <c r="N44" s="69">
        <f t="shared" si="4"/>
        <v>-150192116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-93605651</v>
      </c>
      <c r="X44" s="69">
        <f t="shared" si="4"/>
        <v>-41242548</v>
      </c>
      <c r="Y44" s="69">
        <f t="shared" si="4"/>
        <v>-52363103</v>
      </c>
      <c r="Z44" s="70">
        <f>+IF(X44&lt;&gt;0,+(Y44/X44)*100,0)</f>
        <v>126.96379234377079</v>
      </c>
      <c r="AA44" s="67">
        <f>+AA42-AA43</f>
        <v>-82485130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-119161107</v>
      </c>
      <c r="D46" s="59">
        <f>SUM(D44:D45)</f>
        <v>0</v>
      </c>
      <c r="E46" s="60">
        <f t="shared" si="5"/>
        <v>-82485130</v>
      </c>
      <c r="F46" s="61">
        <f t="shared" si="5"/>
        <v>-82485130</v>
      </c>
      <c r="G46" s="61">
        <f t="shared" si="5"/>
        <v>86045329</v>
      </c>
      <c r="H46" s="61">
        <f t="shared" si="5"/>
        <v>249251</v>
      </c>
      <c r="I46" s="61">
        <f t="shared" si="5"/>
        <v>-29708115</v>
      </c>
      <c r="J46" s="61">
        <f t="shared" si="5"/>
        <v>56586465</v>
      </c>
      <c r="K46" s="61">
        <f t="shared" si="5"/>
        <v>-39065392</v>
      </c>
      <c r="L46" s="61">
        <f t="shared" si="5"/>
        <v>-87178152</v>
      </c>
      <c r="M46" s="61">
        <f t="shared" si="5"/>
        <v>-23948572</v>
      </c>
      <c r="N46" s="61">
        <f t="shared" si="5"/>
        <v>-150192116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-93605651</v>
      </c>
      <c r="X46" s="61">
        <f t="shared" si="5"/>
        <v>-41242548</v>
      </c>
      <c r="Y46" s="61">
        <f t="shared" si="5"/>
        <v>-52363103</v>
      </c>
      <c r="Z46" s="62">
        <f>+IF(X46&lt;&gt;0,+(Y46/X46)*100,0)</f>
        <v>126.96379234377079</v>
      </c>
      <c r="AA46" s="59">
        <f>SUM(AA44:AA45)</f>
        <v>-82485130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-119161107</v>
      </c>
      <c r="D48" s="75">
        <f>SUM(D46:D47)</f>
        <v>0</v>
      </c>
      <c r="E48" s="76">
        <f t="shared" si="6"/>
        <v>-82485130</v>
      </c>
      <c r="F48" s="77">
        <f t="shared" si="6"/>
        <v>-82485130</v>
      </c>
      <c r="G48" s="77">
        <f t="shared" si="6"/>
        <v>86045329</v>
      </c>
      <c r="H48" s="78">
        <f t="shared" si="6"/>
        <v>249251</v>
      </c>
      <c r="I48" s="78">
        <f t="shared" si="6"/>
        <v>-29708115</v>
      </c>
      <c r="J48" s="78">
        <f t="shared" si="6"/>
        <v>56586465</v>
      </c>
      <c r="K48" s="78">
        <f t="shared" si="6"/>
        <v>-39065392</v>
      </c>
      <c r="L48" s="78">
        <f t="shared" si="6"/>
        <v>-87178152</v>
      </c>
      <c r="M48" s="77">
        <f t="shared" si="6"/>
        <v>-23948572</v>
      </c>
      <c r="N48" s="77">
        <f t="shared" si="6"/>
        <v>-150192116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-93605651</v>
      </c>
      <c r="X48" s="78">
        <f t="shared" si="6"/>
        <v>-41242548</v>
      </c>
      <c r="Y48" s="78">
        <f t="shared" si="6"/>
        <v>-52363103</v>
      </c>
      <c r="Z48" s="79">
        <f>+IF(X48&lt;&gt;0,+(Y48/X48)*100,0)</f>
        <v>126.96379234377079</v>
      </c>
      <c r="AA48" s="80">
        <f>SUM(AA46:AA47)</f>
        <v>-82485130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208292</v>
      </c>
      <c r="D12" s="6">
        <v>0</v>
      </c>
      <c r="E12" s="7">
        <v>150000</v>
      </c>
      <c r="F12" s="8">
        <v>150000</v>
      </c>
      <c r="G12" s="8">
        <v>0</v>
      </c>
      <c r="H12" s="8">
        <v>0</v>
      </c>
      <c r="I12" s="8">
        <v>54782</v>
      </c>
      <c r="J12" s="8">
        <v>54782</v>
      </c>
      <c r="K12" s="8">
        <v>21579</v>
      </c>
      <c r="L12" s="8">
        <v>0</v>
      </c>
      <c r="M12" s="8">
        <v>0</v>
      </c>
      <c r="N12" s="8">
        <v>21579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76361</v>
      </c>
      <c r="X12" s="8">
        <v>75000</v>
      </c>
      <c r="Y12" s="8">
        <v>1361</v>
      </c>
      <c r="Z12" s="2">
        <v>1.81</v>
      </c>
      <c r="AA12" s="6">
        <v>150000</v>
      </c>
    </row>
    <row r="13" spans="1:27" ht="12.75">
      <c r="A13" s="27" t="s">
        <v>40</v>
      </c>
      <c r="B13" s="33"/>
      <c r="C13" s="6">
        <v>9288323</v>
      </c>
      <c r="D13" s="6">
        <v>0</v>
      </c>
      <c r="E13" s="7">
        <v>8500000</v>
      </c>
      <c r="F13" s="8">
        <v>8500000</v>
      </c>
      <c r="G13" s="8">
        <v>381652</v>
      </c>
      <c r="H13" s="8">
        <v>547271</v>
      </c>
      <c r="I13" s="8">
        <v>385706</v>
      </c>
      <c r="J13" s="8">
        <v>1314629</v>
      </c>
      <c r="K13" s="8">
        <v>259162</v>
      </c>
      <c r="L13" s="8">
        <v>116459</v>
      </c>
      <c r="M13" s="8">
        <v>158488</v>
      </c>
      <c r="N13" s="8">
        <v>534109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1848738</v>
      </c>
      <c r="X13" s="8">
        <v>4249998</v>
      </c>
      <c r="Y13" s="8">
        <v>-2401260</v>
      </c>
      <c r="Z13" s="2">
        <v>-56.5</v>
      </c>
      <c r="AA13" s="6">
        <v>8500000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4909</v>
      </c>
      <c r="I14" s="8">
        <v>0</v>
      </c>
      <c r="J14" s="8">
        <v>4909</v>
      </c>
      <c r="K14" s="8">
        <v>0</v>
      </c>
      <c r="L14" s="8">
        <v>6017</v>
      </c>
      <c r="M14" s="8">
        <v>0</v>
      </c>
      <c r="N14" s="8">
        <v>6017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10926</v>
      </c>
      <c r="X14" s="8"/>
      <c r="Y14" s="8">
        <v>10926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132959</v>
      </c>
      <c r="D15" s="6">
        <v>0</v>
      </c>
      <c r="E15" s="7">
        <v>140000</v>
      </c>
      <c r="F15" s="8">
        <v>140000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70002</v>
      </c>
      <c r="Y15" s="8">
        <v>-70002</v>
      </c>
      <c r="Z15" s="2">
        <v>-100</v>
      </c>
      <c r="AA15" s="6">
        <v>140000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100000</v>
      </c>
      <c r="F17" s="8">
        <v>100000</v>
      </c>
      <c r="G17" s="8">
        <v>3088</v>
      </c>
      <c r="H17" s="8">
        <v>54260</v>
      </c>
      <c r="I17" s="8">
        <v>5130</v>
      </c>
      <c r="J17" s="8">
        <v>62478</v>
      </c>
      <c r="K17" s="8">
        <v>122260</v>
      </c>
      <c r="L17" s="8">
        <v>132260</v>
      </c>
      <c r="M17" s="8">
        <v>115304</v>
      </c>
      <c r="N17" s="8">
        <v>369824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432302</v>
      </c>
      <c r="X17" s="8">
        <v>49998</v>
      </c>
      <c r="Y17" s="8">
        <v>382304</v>
      </c>
      <c r="Z17" s="2">
        <v>764.64</v>
      </c>
      <c r="AA17" s="6">
        <v>100000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237653110</v>
      </c>
      <c r="D19" s="6">
        <v>0</v>
      </c>
      <c r="E19" s="7">
        <v>243449000</v>
      </c>
      <c r="F19" s="8">
        <v>243449000</v>
      </c>
      <c r="G19" s="8">
        <v>99638000</v>
      </c>
      <c r="H19" s="8">
        <v>2017000</v>
      </c>
      <c r="I19" s="8">
        <v>0</v>
      </c>
      <c r="J19" s="8">
        <v>101655000</v>
      </c>
      <c r="K19" s="8">
        <v>0</v>
      </c>
      <c r="L19" s="8">
        <v>1380000</v>
      </c>
      <c r="M19" s="8">
        <v>79711000</v>
      </c>
      <c r="N19" s="8">
        <v>81091000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182746000</v>
      </c>
      <c r="X19" s="8">
        <v>120190998</v>
      </c>
      <c r="Y19" s="8">
        <v>62555002</v>
      </c>
      <c r="Z19" s="2">
        <v>52.05</v>
      </c>
      <c r="AA19" s="6">
        <v>243449000</v>
      </c>
    </row>
    <row r="20" spans="1:27" ht="12.75">
      <c r="A20" s="27" t="s">
        <v>47</v>
      </c>
      <c r="B20" s="33"/>
      <c r="C20" s="6">
        <v>1190718</v>
      </c>
      <c r="D20" s="6">
        <v>0</v>
      </c>
      <c r="E20" s="7">
        <v>700000</v>
      </c>
      <c r="F20" s="30">
        <v>700000</v>
      </c>
      <c r="G20" s="30">
        <v>31689</v>
      </c>
      <c r="H20" s="30">
        <v>50635</v>
      </c>
      <c r="I20" s="30">
        <v>57398</v>
      </c>
      <c r="J20" s="30">
        <v>139722</v>
      </c>
      <c r="K20" s="30">
        <v>116483</v>
      </c>
      <c r="L20" s="30">
        <v>70119</v>
      </c>
      <c r="M20" s="30">
        <v>26076</v>
      </c>
      <c r="N20" s="30">
        <v>212678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352400</v>
      </c>
      <c r="X20" s="30">
        <v>349998</v>
      </c>
      <c r="Y20" s="30">
        <v>2402</v>
      </c>
      <c r="Z20" s="31">
        <v>0.69</v>
      </c>
      <c r="AA20" s="32">
        <v>700000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248473402</v>
      </c>
      <c r="D22" s="37">
        <f>SUM(D5:D21)</f>
        <v>0</v>
      </c>
      <c r="E22" s="38">
        <f t="shared" si="0"/>
        <v>253039000</v>
      </c>
      <c r="F22" s="39">
        <f t="shared" si="0"/>
        <v>253039000</v>
      </c>
      <c r="G22" s="39">
        <f t="shared" si="0"/>
        <v>100054429</v>
      </c>
      <c r="H22" s="39">
        <f t="shared" si="0"/>
        <v>2674075</v>
      </c>
      <c r="I22" s="39">
        <f t="shared" si="0"/>
        <v>503016</v>
      </c>
      <c r="J22" s="39">
        <f t="shared" si="0"/>
        <v>103231520</v>
      </c>
      <c r="K22" s="39">
        <f t="shared" si="0"/>
        <v>519484</v>
      </c>
      <c r="L22" s="39">
        <f t="shared" si="0"/>
        <v>1704855</v>
      </c>
      <c r="M22" s="39">
        <f t="shared" si="0"/>
        <v>80010868</v>
      </c>
      <c r="N22" s="39">
        <f t="shared" si="0"/>
        <v>82235207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185466727</v>
      </c>
      <c r="X22" s="39">
        <f t="shared" si="0"/>
        <v>124985994</v>
      </c>
      <c r="Y22" s="39">
        <f t="shared" si="0"/>
        <v>60480733</v>
      </c>
      <c r="Z22" s="40">
        <f>+IF(X22&lt;&gt;0,+(Y22/X22)*100,0)</f>
        <v>48.39000840366161</v>
      </c>
      <c r="AA22" s="37">
        <f>SUM(AA5:AA21)</f>
        <v>253039000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117307971</v>
      </c>
      <c r="D25" s="6">
        <v>0</v>
      </c>
      <c r="E25" s="7">
        <v>132344999</v>
      </c>
      <c r="F25" s="8">
        <v>132344999</v>
      </c>
      <c r="G25" s="8">
        <v>9586589</v>
      </c>
      <c r="H25" s="8">
        <v>10743075</v>
      </c>
      <c r="I25" s="8">
        <v>9863596</v>
      </c>
      <c r="J25" s="8">
        <v>30193260</v>
      </c>
      <c r="K25" s="8">
        <v>10425895</v>
      </c>
      <c r="L25" s="8">
        <v>9831087</v>
      </c>
      <c r="M25" s="8">
        <v>10471410</v>
      </c>
      <c r="N25" s="8">
        <v>30728392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60921652</v>
      </c>
      <c r="X25" s="8">
        <v>66172410</v>
      </c>
      <c r="Y25" s="8">
        <v>-5250758</v>
      </c>
      <c r="Z25" s="2">
        <v>-7.93</v>
      </c>
      <c r="AA25" s="6">
        <v>132344999</v>
      </c>
    </row>
    <row r="26" spans="1:27" ht="12.75">
      <c r="A26" s="29" t="s">
        <v>52</v>
      </c>
      <c r="B26" s="28"/>
      <c r="C26" s="6">
        <v>15543876</v>
      </c>
      <c r="D26" s="6">
        <v>0</v>
      </c>
      <c r="E26" s="7">
        <v>15975321</v>
      </c>
      <c r="F26" s="8">
        <v>15975321</v>
      </c>
      <c r="G26" s="8">
        <v>1268257</v>
      </c>
      <c r="H26" s="8">
        <v>1262137</v>
      </c>
      <c r="I26" s="8">
        <v>1295797</v>
      </c>
      <c r="J26" s="8">
        <v>3826191</v>
      </c>
      <c r="K26" s="8">
        <v>1284421</v>
      </c>
      <c r="L26" s="8">
        <v>1300897</v>
      </c>
      <c r="M26" s="8">
        <v>1299092</v>
      </c>
      <c r="N26" s="8">
        <v>3884410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7710601</v>
      </c>
      <c r="X26" s="8">
        <v>7987662</v>
      </c>
      <c r="Y26" s="8">
        <v>-277061</v>
      </c>
      <c r="Z26" s="2">
        <v>-3.47</v>
      </c>
      <c r="AA26" s="6">
        <v>15975321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9204375</v>
      </c>
      <c r="D28" s="6">
        <v>0</v>
      </c>
      <c r="E28" s="7">
        <v>12141000</v>
      </c>
      <c r="F28" s="8">
        <v>12141000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6070698</v>
      </c>
      <c r="Y28" s="8">
        <v>-6070698</v>
      </c>
      <c r="Z28" s="2">
        <v>-100</v>
      </c>
      <c r="AA28" s="6">
        <v>12141000</v>
      </c>
    </row>
    <row r="29" spans="1:27" ht="12.75">
      <c r="A29" s="29" t="s">
        <v>55</v>
      </c>
      <c r="B29" s="28"/>
      <c r="C29" s="6">
        <v>18859950</v>
      </c>
      <c r="D29" s="6">
        <v>0</v>
      </c>
      <c r="E29" s="7">
        <v>21395905</v>
      </c>
      <c r="F29" s="8">
        <v>21395905</v>
      </c>
      <c r="G29" s="8">
        <v>0</v>
      </c>
      <c r="H29" s="8">
        <v>0</v>
      </c>
      <c r="I29" s="8">
        <v>0</v>
      </c>
      <c r="J29" s="8">
        <v>0</v>
      </c>
      <c r="K29" s="8">
        <v>8077</v>
      </c>
      <c r="L29" s="8">
        <v>16</v>
      </c>
      <c r="M29" s="8">
        <v>10682734</v>
      </c>
      <c r="N29" s="8">
        <v>10690827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10690827</v>
      </c>
      <c r="X29" s="8">
        <v>10697952</v>
      </c>
      <c r="Y29" s="8">
        <v>-7125</v>
      </c>
      <c r="Z29" s="2">
        <v>-0.07</v>
      </c>
      <c r="AA29" s="6">
        <v>21395905</v>
      </c>
    </row>
    <row r="30" spans="1:27" ht="12.75">
      <c r="A30" s="29" t="s">
        <v>56</v>
      </c>
      <c r="B30" s="28"/>
      <c r="C30" s="6">
        <v>502184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4972000</v>
      </c>
      <c r="F31" s="8">
        <v>4972000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14221</v>
      </c>
      <c r="N31" s="8">
        <v>14221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14221</v>
      </c>
      <c r="X31" s="8">
        <v>2471202</v>
      </c>
      <c r="Y31" s="8">
        <v>-2456981</v>
      </c>
      <c r="Z31" s="2">
        <v>-99.42</v>
      </c>
      <c r="AA31" s="6">
        <v>4972000</v>
      </c>
    </row>
    <row r="32" spans="1:27" ht="12.75">
      <c r="A32" s="29" t="s">
        <v>58</v>
      </c>
      <c r="B32" s="28"/>
      <c r="C32" s="6">
        <v>1536913</v>
      </c>
      <c r="D32" s="6">
        <v>0</v>
      </c>
      <c r="E32" s="7">
        <v>22160000</v>
      </c>
      <c r="F32" s="8">
        <v>22160000</v>
      </c>
      <c r="G32" s="8">
        <v>307773</v>
      </c>
      <c r="H32" s="8">
        <v>708005</v>
      </c>
      <c r="I32" s="8">
        <v>860232</v>
      </c>
      <c r="J32" s="8">
        <v>1876010</v>
      </c>
      <c r="K32" s="8">
        <v>2129988</v>
      </c>
      <c r="L32" s="8">
        <v>995449</v>
      </c>
      <c r="M32" s="8">
        <v>1271445</v>
      </c>
      <c r="N32" s="8">
        <v>4396882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6272892</v>
      </c>
      <c r="X32" s="8">
        <v>8947080</v>
      </c>
      <c r="Y32" s="8">
        <v>-2674188</v>
      </c>
      <c r="Z32" s="2">
        <v>-29.89</v>
      </c>
      <c r="AA32" s="6">
        <v>22160000</v>
      </c>
    </row>
    <row r="33" spans="1:27" ht="12.75">
      <c r="A33" s="29" t="s">
        <v>59</v>
      </c>
      <c r="B33" s="28"/>
      <c r="C33" s="6">
        <v>24163416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48407698</v>
      </c>
      <c r="D34" s="6">
        <v>0</v>
      </c>
      <c r="E34" s="7">
        <v>41491000</v>
      </c>
      <c r="F34" s="8">
        <v>41491000</v>
      </c>
      <c r="G34" s="8">
        <v>2628859</v>
      </c>
      <c r="H34" s="8">
        <v>4206241</v>
      </c>
      <c r="I34" s="8">
        <v>2855980</v>
      </c>
      <c r="J34" s="8">
        <v>9691080</v>
      </c>
      <c r="K34" s="8">
        <v>4994702</v>
      </c>
      <c r="L34" s="8">
        <v>2323544</v>
      </c>
      <c r="M34" s="8">
        <v>6236098</v>
      </c>
      <c r="N34" s="8">
        <v>13554344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23245424</v>
      </c>
      <c r="X34" s="8">
        <v>18883452</v>
      </c>
      <c r="Y34" s="8">
        <v>4361972</v>
      </c>
      <c r="Z34" s="2">
        <v>23.1</v>
      </c>
      <c r="AA34" s="6">
        <v>41491000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235526383</v>
      </c>
      <c r="D36" s="37">
        <f>SUM(D25:D35)</f>
        <v>0</v>
      </c>
      <c r="E36" s="38">
        <f t="shared" si="1"/>
        <v>250480225</v>
      </c>
      <c r="F36" s="39">
        <f t="shared" si="1"/>
        <v>250480225</v>
      </c>
      <c r="G36" s="39">
        <f t="shared" si="1"/>
        <v>13791478</v>
      </c>
      <c r="H36" s="39">
        <f t="shared" si="1"/>
        <v>16919458</v>
      </c>
      <c r="I36" s="39">
        <f t="shared" si="1"/>
        <v>14875605</v>
      </c>
      <c r="J36" s="39">
        <f t="shared" si="1"/>
        <v>45586541</v>
      </c>
      <c r="K36" s="39">
        <f t="shared" si="1"/>
        <v>18843083</v>
      </c>
      <c r="L36" s="39">
        <f t="shared" si="1"/>
        <v>14450993</v>
      </c>
      <c r="M36" s="39">
        <f t="shared" si="1"/>
        <v>29975000</v>
      </c>
      <c r="N36" s="39">
        <f t="shared" si="1"/>
        <v>63269076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108855617</v>
      </c>
      <c r="X36" s="39">
        <f t="shared" si="1"/>
        <v>121230456</v>
      </c>
      <c r="Y36" s="39">
        <f t="shared" si="1"/>
        <v>-12374839</v>
      </c>
      <c r="Z36" s="40">
        <f>+IF(X36&lt;&gt;0,+(Y36/X36)*100,0)</f>
        <v>-10.207698138164226</v>
      </c>
      <c r="AA36" s="37">
        <f>SUM(AA25:AA35)</f>
        <v>250480225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12947019</v>
      </c>
      <c r="D38" s="50">
        <f>+D22-D36</f>
        <v>0</v>
      </c>
      <c r="E38" s="51">
        <f t="shared" si="2"/>
        <v>2558775</v>
      </c>
      <c r="F38" s="52">
        <f t="shared" si="2"/>
        <v>2558775</v>
      </c>
      <c r="G38" s="52">
        <f t="shared" si="2"/>
        <v>86262951</v>
      </c>
      <c r="H38" s="52">
        <f t="shared" si="2"/>
        <v>-14245383</v>
      </c>
      <c r="I38" s="52">
        <f t="shared" si="2"/>
        <v>-14372589</v>
      </c>
      <c r="J38" s="52">
        <f t="shared" si="2"/>
        <v>57644979</v>
      </c>
      <c r="K38" s="52">
        <f t="shared" si="2"/>
        <v>-18323599</v>
      </c>
      <c r="L38" s="52">
        <f t="shared" si="2"/>
        <v>-12746138</v>
      </c>
      <c r="M38" s="52">
        <f t="shared" si="2"/>
        <v>50035868</v>
      </c>
      <c r="N38" s="52">
        <f t="shared" si="2"/>
        <v>18966131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76611110</v>
      </c>
      <c r="X38" s="52">
        <f>IF(F22=F36,0,X22-X36)</f>
        <v>3755538</v>
      </c>
      <c r="Y38" s="52">
        <f t="shared" si="2"/>
        <v>72855572</v>
      </c>
      <c r="Z38" s="53">
        <f>+IF(X38&lt;&gt;0,+(Y38/X38)*100,0)</f>
        <v>1939.9503346790793</v>
      </c>
      <c r="AA38" s="50">
        <f>+AA22-AA36</f>
        <v>2558775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2352000</v>
      </c>
      <c r="F39" s="8">
        <v>2352000</v>
      </c>
      <c r="G39" s="8">
        <v>0</v>
      </c>
      <c r="H39" s="8">
        <v>1646000</v>
      </c>
      <c r="I39" s="8">
        <v>0</v>
      </c>
      <c r="J39" s="8">
        <v>1646000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1646000</v>
      </c>
      <c r="X39" s="8">
        <v>1176000</v>
      </c>
      <c r="Y39" s="8">
        <v>470000</v>
      </c>
      <c r="Z39" s="2">
        <v>39.97</v>
      </c>
      <c r="AA39" s="6">
        <v>2352000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12947019</v>
      </c>
      <c r="D42" s="59">
        <f>SUM(D38:D41)</f>
        <v>0</v>
      </c>
      <c r="E42" s="60">
        <f t="shared" si="3"/>
        <v>4910775</v>
      </c>
      <c r="F42" s="61">
        <f t="shared" si="3"/>
        <v>4910775</v>
      </c>
      <c r="G42" s="61">
        <f t="shared" si="3"/>
        <v>86262951</v>
      </c>
      <c r="H42" s="61">
        <f t="shared" si="3"/>
        <v>-12599383</v>
      </c>
      <c r="I42" s="61">
        <f t="shared" si="3"/>
        <v>-14372589</v>
      </c>
      <c r="J42" s="61">
        <f t="shared" si="3"/>
        <v>59290979</v>
      </c>
      <c r="K42" s="61">
        <f t="shared" si="3"/>
        <v>-18323599</v>
      </c>
      <c r="L42" s="61">
        <f t="shared" si="3"/>
        <v>-12746138</v>
      </c>
      <c r="M42" s="61">
        <f t="shared" si="3"/>
        <v>50035868</v>
      </c>
      <c r="N42" s="61">
        <f t="shared" si="3"/>
        <v>18966131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78257110</v>
      </c>
      <c r="X42" s="61">
        <f t="shared" si="3"/>
        <v>4931538</v>
      </c>
      <c r="Y42" s="61">
        <f t="shared" si="3"/>
        <v>73325572</v>
      </c>
      <c r="Z42" s="62">
        <f>+IF(X42&lt;&gt;0,+(Y42/X42)*100,0)</f>
        <v>1486.8702623806205</v>
      </c>
      <c r="AA42" s="59">
        <f>SUM(AA38:AA41)</f>
        <v>4910775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12947019</v>
      </c>
      <c r="D44" s="67">
        <f>+D42-D43</f>
        <v>0</v>
      </c>
      <c r="E44" s="68">
        <f t="shared" si="4"/>
        <v>4910775</v>
      </c>
      <c r="F44" s="69">
        <f t="shared" si="4"/>
        <v>4910775</v>
      </c>
      <c r="G44" s="69">
        <f t="shared" si="4"/>
        <v>86262951</v>
      </c>
      <c r="H44" s="69">
        <f t="shared" si="4"/>
        <v>-12599383</v>
      </c>
      <c r="I44" s="69">
        <f t="shared" si="4"/>
        <v>-14372589</v>
      </c>
      <c r="J44" s="69">
        <f t="shared" si="4"/>
        <v>59290979</v>
      </c>
      <c r="K44" s="69">
        <f t="shared" si="4"/>
        <v>-18323599</v>
      </c>
      <c r="L44" s="69">
        <f t="shared" si="4"/>
        <v>-12746138</v>
      </c>
      <c r="M44" s="69">
        <f t="shared" si="4"/>
        <v>50035868</v>
      </c>
      <c r="N44" s="69">
        <f t="shared" si="4"/>
        <v>18966131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78257110</v>
      </c>
      <c r="X44" s="69">
        <f t="shared" si="4"/>
        <v>4931538</v>
      </c>
      <c r="Y44" s="69">
        <f t="shared" si="4"/>
        <v>73325572</v>
      </c>
      <c r="Z44" s="70">
        <f>+IF(X44&lt;&gt;0,+(Y44/X44)*100,0)</f>
        <v>1486.8702623806205</v>
      </c>
      <c r="AA44" s="67">
        <f>+AA42-AA43</f>
        <v>4910775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12947019</v>
      </c>
      <c r="D46" s="59">
        <f>SUM(D44:D45)</f>
        <v>0</v>
      </c>
      <c r="E46" s="60">
        <f t="shared" si="5"/>
        <v>4910775</v>
      </c>
      <c r="F46" s="61">
        <f t="shared" si="5"/>
        <v>4910775</v>
      </c>
      <c r="G46" s="61">
        <f t="shared" si="5"/>
        <v>86262951</v>
      </c>
      <c r="H46" s="61">
        <f t="shared" si="5"/>
        <v>-12599383</v>
      </c>
      <c r="I46" s="61">
        <f t="shared" si="5"/>
        <v>-14372589</v>
      </c>
      <c r="J46" s="61">
        <f t="shared" si="5"/>
        <v>59290979</v>
      </c>
      <c r="K46" s="61">
        <f t="shared" si="5"/>
        <v>-18323599</v>
      </c>
      <c r="L46" s="61">
        <f t="shared" si="5"/>
        <v>-12746138</v>
      </c>
      <c r="M46" s="61">
        <f t="shared" si="5"/>
        <v>50035868</v>
      </c>
      <c r="N46" s="61">
        <f t="shared" si="5"/>
        <v>18966131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78257110</v>
      </c>
      <c r="X46" s="61">
        <f t="shared" si="5"/>
        <v>4931538</v>
      </c>
      <c r="Y46" s="61">
        <f t="shared" si="5"/>
        <v>73325572</v>
      </c>
      <c r="Z46" s="62">
        <f>+IF(X46&lt;&gt;0,+(Y46/X46)*100,0)</f>
        <v>1486.8702623806205</v>
      </c>
      <c r="AA46" s="59">
        <f>SUM(AA44:AA45)</f>
        <v>4910775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12947019</v>
      </c>
      <c r="D48" s="75">
        <f>SUM(D46:D47)</f>
        <v>0</v>
      </c>
      <c r="E48" s="76">
        <f t="shared" si="6"/>
        <v>4910775</v>
      </c>
      <c r="F48" s="77">
        <f t="shared" si="6"/>
        <v>4910775</v>
      </c>
      <c r="G48" s="77">
        <f t="shared" si="6"/>
        <v>86262951</v>
      </c>
      <c r="H48" s="78">
        <f t="shared" si="6"/>
        <v>-12599383</v>
      </c>
      <c r="I48" s="78">
        <f t="shared" si="6"/>
        <v>-14372589</v>
      </c>
      <c r="J48" s="78">
        <f t="shared" si="6"/>
        <v>59290979</v>
      </c>
      <c r="K48" s="78">
        <f t="shared" si="6"/>
        <v>-18323599</v>
      </c>
      <c r="L48" s="78">
        <f t="shared" si="6"/>
        <v>-12746138</v>
      </c>
      <c r="M48" s="77">
        <f t="shared" si="6"/>
        <v>50035868</v>
      </c>
      <c r="N48" s="77">
        <f t="shared" si="6"/>
        <v>18966131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78257110</v>
      </c>
      <c r="X48" s="78">
        <f t="shared" si="6"/>
        <v>4931538</v>
      </c>
      <c r="Y48" s="78">
        <f t="shared" si="6"/>
        <v>73325572</v>
      </c>
      <c r="Z48" s="79">
        <f>+IF(X48&lt;&gt;0,+(Y48/X48)*100,0)</f>
        <v>1486.8702623806205</v>
      </c>
      <c r="AA48" s="80">
        <f>SUM(AA46:AA47)</f>
        <v>4910775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2546421670</v>
      </c>
      <c r="D5" s="6">
        <v>0</v>
      </c>
      <c r="E5" s="7">
        <v>2801285642</v>
      </c>
      <c r="F5" s="8">
        <v>2801285642</v>
      </c>
      <c r="G5" s="8">
        <v>242559683</v>
      </c>
      <c r="H5" s="8">
        <v>311685951</v>
      </c>
      <c r="I5" s="8">
        <v>241098893</v>
      </c>
      <c r="J5" s="8">
        <v>795344527</v>
      </c>
      <c r="K5" s="8">
        <v>207830031</v>
      </c>
      <c r="L5" s="8">
        <v>202140116</v>
      </c>
      <c r="M5" s="8">
        <v>213503928</v>
      </c>
      <c r="N5" s="8">
        <v>623474075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1418818602</v>
      </c>
      <c r="X5" s="8">
        <v>1371850163</v>
      </c>
      <c r="Y5" s="8">
        <v>46968439</v>
      </c>
      <c r="Z5" s="2">
        <v>3.42</v>
      </c>
      <c r="AA5" s="6">
        <v>2801285642</v>
      </c>
    </row>
    <row r="6" spans="1:27" ht="12.75">
      <c r="A6" s="27" t="s">
        <v>33</v>
      </c>
      <c r="B6" s="28"/>
      <c r="C6" s="6">
        <v>17091900</v>
      </c>
      <c r="D6" s="6">
        <v>0</v>
      </c>
      <c r="E6" s="7">
        <v>0</v>
      </c>
      <c r="F6" s="8">
        <v>0</v>
      </c>
      <c r="G6" s="8">
        <v>2751166</v>
      </c>
      <c r="H6" s="8">
        <v>0</v>
      </c>
      <c r="I6" s="8">
        <v>0</v>
      </c>
      <c r="J6" s="8">
        <v>2751166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2751166</v>
      </c>
      <c r="X6" s="8"/>
      <c r="Y6" s="8">
        <v>2751166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3786447826</v>
      </c>
      <c r="D7" s="6">
        <v>0</v>
      </c>
      <c r="E7" s="7">
        <v>4671416667</v>
      </c>
      <c r="F7" s="8">
        <v>4671416667</v>
      </c>
      <c r="G7" s="8">
        <v>379769756</v>
      </c>
      <c r="H7" s="8">
        <v>399980305</v>
      </c>
      <c r="I7" s="8">
        <v>377770962</v>
      </c>
      <c r="J7" s="8">
        <v>1157521023</v>
      </c>
      <c r="K7" s="8">
        <v>314189896</v>
      </c>
      <c r="L7" s="8">
        <v>308488998</v>
      </c>
      <c r="M7" s="8">
        <v>357488840</v>
      </c>
      <c r="N7" s="8">
        <v>980167734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2137688757</v>
      </c>
      <c r="X7" s="8">
        <v>2243855595</v>
      </c>
      <c r="Y7" s="8">
        <v>-106166838</v>
      </c>
      <c r="Z7" s="2">
        <v>-4.73</v>
      </c>
      <c r="AA7" s="6">
        <v>4671416667</v>
      </c>
    </row>
    <row r="8" spans="1:27" ht="12.75">
      <c r="A8" s="29" t="s">
        <v>35</v>
      </c>
      <c r="B8" s="28"/>
      <c r="C8" s="6">
        <v>1491572153</v>
      </c>
      <c r="D8" s="6">
        <v>0</v>
      </c>
      <c r="E8" s="7">
        <v>1623473811</v>
      </c>
      <c r="F8" s="8">
        <v>1623473811</v>
      </c>
      <c r="G8" s="8">
        <v>119734382</v>
      </c>
      <c r="H8" s="8">
        <v>138179542</v>
      </c>
      <c r="I8" s="8">
        <v>128502742</v>
      </c>
      <c r="J8" s="8">
        <v>386416666</v>
      </c>
      <c r="K8" s="8">
        <v>128428062</v>
      </c>
      <c r="L8" s="8">
        <v>157045816</v>
      </c>
      <c r="M8" s="8">
        <v>132700054</v>
      </c>
      <c r="N8" s="8">
        <v>418173932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804590598</v>
      </c>
      <c r="X8" s="8">
        <v>793008643</v>
      </c>
      <c r="Y8" s="8">
        <v>11581955</v>
      </c>
      <c r="Z8" s="2">
        <v>1.46</v>
      </c>
      <c r="AA8" s="6">
        <v>1623473811</v>
      </c>
    </row>
    <row r="9" spans="1:27" ht="12.75">
      <c r="A9" s="29" t="s">
        <v>36</v>
      </c>
      <c r="B9" s="28"/>
      <c r="C9" s="6">
        <v>499795975</v>
      </c>
      <c r="D9" s="6">
        <v>0</v>
      </c>
      <c r="E9" s="7">
        <v>562634056</v>
      </c>
      <c r="F9" s="8">
        <v>562634056</v>
      </c>
      <c r="G9" s="8">
        <v>44444444</v>
      </c>
      <c r="H9" s="8">
        <v>45901475</v>
      </c>
      <c r="I9" s="8">
        <v>40203390</v>
      </c>
      <c r="J9" s="8">
        <v>130549309</v>
      </c>
      <c r="K9" s="8">
        <v>40477136</v>
      </c>
      <c r="L9" s="8">
        <v>30420549</v>
      </c>
      <c r="M9" s="8">
        <v>43038373</v>
      </c>
      <c r="N9" s="8">
        <v>113936058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244485367</v>
      </c>
      <c r="X9" s="8">
        <v>277355823</v>
      </c>
      <c r="Y9" s="8">
        <v>-32870456</v>
      </c>
      <c r="Z9" s="2">
        <v>-11.85</v>
      </c>
      <c r="AA9" s="6">
        <v>562634056</v>
      </c>
    </row>
    <row r="10" spans="1:27" ht="12.75">
      <c r="A10" s="29" t="s">
        <v>37</v>
      </c>
      <c r="B10" s="28"/>
      <c r="C10" s="6">
        <v>408634825</v>
      </c>
      <c r="D10" s="6">
        <v>0</v>
      </c>
      <c r="E10" s="7">
        <v>594656826</v>
      </c>
      <c r="F10" s="30">
        <v>594656826</v>
      </c>
      <c r="G10" s="30">
        <v>48470751</v>
      </c>
      <c r="H10" s="30">
        <v>50463097</v>
      </c>
      <c r="I10" s="30">
        <v>49548165</v>
      </c>
      <c r="J10" s="30">
        <v>148482013</v>
      </c>
      <c r="K10" s="30">
        <v>50919224</v>
      </c>
      <c r="L10" s="30">
        <v>48874185</v>
      </c>
      <c r="M10" s="30">
        <v>52117081</v>
      </c>
      <c r="N10" s="30">
        <v>151910490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300392503</v>
      </c>
      <c r="X10" s="30">
        <v>237078542</v>
      </c>
      <c r="Y10" s="30">
        <v>63313961</v>
      </c>
      <c r="Z10" s="31">
        <v>26.71</v>
      </c>
      <c r="AA10" s="32">
        <v>594656826</v>
      </c>
    </row>
    <row r="11" spans="1:27" ht="12.75">
      <c r="A11" s="29" t="s">
        <v>38</v>
      </c>
      <c r="B11" s="33"/>
      <c r="C11" s="6">
        <v>195339018</v>
      </c>
      <c r="D11" s="6">
        <v>0</v>
      </c>
      <c r="E11" s="7">
        <v>3273000</v>
      </c>
      <c r="F11" s="8">
        <v>3273000</v>
      </c>
      <c r="G11" s="8">
        <v>6864</v>
      </c>
      <c r="H11" s="8">
        <v>3131524</v>
      </c>
      <c r="I11" s="8">
        <v>129468</v>
      </c>
      <c r="J11" s="8">
        <v>3267856</v>
      </c>
      <c r="K11" s="8">
        <v>841592</v>
      </c>
      <c r="L11" s="8">
        <v>1878560</v>
      </c>
      <c r="M11" s="8">
        <v>811383</v>
      </c>
      <c r="N11" s="8">
        <v>3531535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6799391</v>
      </c>
      <c r="X11" s="8">
        <v>5613114</v>
      </c>
      <c r="Y11" s="8">
        <v>1186277</v>
      </c>
      <c r="Z11" s="2">
        <v>21.13</v>
      </c>
      <c r="AA11" s="6">
        <v>3273000</v>
      </c>
    </row>
    <row r="12" spans="1:27" ht="12.75">
      <c r="A12" s="29" t="s">
        <v>39</v>
      </c>
      <c r="B12" s="33"/>
      <c r="C12" s="6">
        <v>53673602</v>
      </c>
      <c r="D12" s="6">
        <v>0</v>
      </c>
      <c r="E12" s="7">
        <v>46101924</v>
      </c>
      <c r="F12" s="8">
        <v>46101924</v>
      </c>
      <c r="G12" s="8">
        <v>2836752</v>
      </c>
      <c r="H12" s="8">
        <v>5870410</v>
      </c>
      <c r="I12" s="8">
        <v>327506</v>
      </c>
      <c r="J12" s="8">
        <v>9034668</v>
      </c>
      <c r="K12" s="8">
        <v>4138575</v>
      </c>
      <c r="L12" s="8">
        <v>4167613</v>
      </c>
      <c r="M12" s="8">
        <v>3170309</v>
      </c>
      <c r="N12" s="8">
        <v>11476497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20511165</v>
      </c>
      <c r="X12" s="8">
        <v>28633583</v>
      </c>
      <c r="Y12" s="8">
        <v>-8122418</v>
      </c>
      <c r="Z12" s="2">
        <v>-28.37</v>
      </c>
      <c r="AA12" s="6">
        <v>46101924</v>
      </c>
    </row>
    <row r="13" spans="1:27" ht="12.75">
      <c r="A13" s="27" t="s">
        <v>40</v>
      </c>
      <c r="B13" s="33"/>
      <c r="C13" s="6">
        <v>314178472</v>
      </c>
      <c r="D13" s="6">
        <v>0</v>
      </c>
      <c r="E13" s="7">
        <v>148701822</v>
      </c>
      <c r="F13" s="8">
        <v>148701822</v>
      </c>
      <c r="G13" s="8">
        <v>8480540</v>
      </c>
      <c r="H13" s="8">
        <v>4866926</v>
      </c>
      <c r="I13" s="8">
        <v>7003475</v>
      </c>
      <c r="J13" s="8">
        <v>20350941</v>
      </c>
      <c r="K13" s="8">
        <v>11295717</v>
      </c>
      <c r="L13" s="8">
        <v>12674944</v>
      </c>
      <c r="M13" s="8">
        <v>13514817</v>
      </c>
      <c r="N13" s="8">
        <v>37485478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57836419</v>
      </c>
      <c r="X13" s="8">
        <v>80877938</v>
      </c>
      <c r="Y13" s="8">
        <v>-23041519</v>
      </c>
      <c r="Z13" s="2">
        <v>-28.49</v>
      </c>
      <c r="AA13" s="6">
        <v>148701822</v>
      </c>
    </row>
    <row r="14" spans="1:27" ht="12.75">
      <c r="A14" s="27" t="s">
        <v>41</v>
      </c>
      <c r="B14" s="33"/>
      <c r="C14" s="6">
        <v>518794634</v>
      </c>
      <c r="D14" s="6">
        <v>0</v>
      </c>
      <c r="E14" s="7">
        <v>616035664</v>
      </c>
      <c r="F14" s="8">
        <v>616035664</v>
      </c>
      <c r="G14" s="8">
        <v>56252028</v>
      </c>
      <c r="H14" s="8">
        <v>53617612</v>
      </c>
      <c r="I14" s="8">
        <v>56152428</v>
      </c>
      <c r="J14" s="8">
        <v>166022068</v>
      </c>
      <c r="K14" s="8">
        <v>52168514</v>
      </c>
      <c r="L14" s="8">
        <v>56134026</v>
      </c>
      <c r="M14" s="8">
        <v>70474200</v>
      </c>
      <c r="N14" s="8">
        <v>178776740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344798808</v>
      </c>
      <c r="X14" s="8">
        <v>289600593</v>
      </c>
      <c r="Y14" s="8">
        <v>55198215</v>
      </c>
      <c r="Z14" s="2">
        <v>19.06</v>
      </c>
      <c r="AA14" s="6">
        <v>616035664</v>
      </c>
    </row>
    <row r="15" spans="1:27" ht="12.75">
      <c r="A15" s="27" t="s">
        <v>42</v>
      </c>
      <c r="B15" s="33"/>
      <c r="C15" s="6">
        <v>176890</v>
      </c>
      <c r="D15" s="6">
        <v>0</v>
      </c>
      <c r="E15" s="7">
        <v>198128</v>
      </c>
      <c r="F15" s="8">
        <v>198128</v>
      </c>
      <c r="G15" s="8">
        <v>0</v>
      </c>
      <c r="H15" s="8">
        <v>0</v>
      </c>
      <c r="I15" s="8">
        <v>0</v>
      </c>
      <c r="J15" s="8">
        <v>0</v>
      </c>
      <c r="K15" s="8">
        <v>548310</v>
      </c>
      <c r="L15" s="8">
        <v>0</v>
      </c>
      <c r="M15" s="8">
        <v>0</v>
      </c>
      <c r="N15" s="8">
        <v>548310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548310</v>
      </c>
      <c r="X15" s="8">
        <v>99066</v>
      </c>
      <c r="Y15" s="8">
        <v>449244</v>
      </c>
      <c r="Z15" s="2">
        <v>453.48</v>
      </c>
      <c r="AA15" s="6">
        <v>198128</v>
      </c>
    </row>
    <row r="16" spans="1:27" ht="12.75">
      <c r="A16" s="27" t="s">
        <v>43</v>
      </c>
      <c r="B16" s="33"/>
      <c r="C16" s="6">
        <v>165752770</v>
      </c>
      <c r="D16" s="6">
        <v>0</v>
      </c>
      <c r="E16" s="7">
        <v>227236556</v>
      </c>
      <c r="F16" s="8">
        <v>227236556</v>
      </c>
      <c r="G16" s="8">
        <v>-3062411</v>
      </c>
      <c r="H16" s="8">
        <v>3783818</v>
      </c>
      <c r="I16" s="8">
        <v>12087944</v>
      </c>
      <c r="J16" s="8">
        <v>12809351</v>
      </c>
      <c r="K16" s="8">
        <v>4835571</v>
      </c>
      <c r="L16" s="8">
        <v>7471783</v>
      </c>
      <c r="M16" s="8">
        <v>4371132</v>
      </c>
      <c r="N16" s="8">
        <v>16678486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29487837</v>
      </c>
      <c r="X16" s="8">
        <v>110043185</v>
      </c>
      <c r="Y16" s="8">
        <v>-80555348</v>
      </c>
      <c r="Z16" s="2">
        <v>-73.2</v>
      </c>
      <c r="AA16" s="6">
        <v>227236556</v>
      </c>
    </row>
    <row r="17" spans="1:27" ht="12.75">
      <c r="A17" s="27" t="s">
        <v>44</v>
      </c>
      <c r="B17" s="33"/>
      <c r="C17" s="6">
        <v>30112854</v>
      </c>
      <c r="D17" s="6">
        <v>0</v>
      </c>
      <c r="E17" s="7">
        <v>40508750</v>
      </c>
      <c r="F17" s="8">
        <v>40508750</v>
      </c>
      <c r="G17" s="8">
        <v>18927947</v>
      </c>
      <c r="H17" s="8">
        <v>20332621</v>
      </c>
      <c r="I17" s="8">
        <v>17617528</v>
      </c>
      <c r="J17" s="8">
        <v>56878096</v>
      </c>
      <c r="K17" s="8">
        <v>22523297</v>
      </c>
      <c r="L17" s="8">
        <v>14551581</v>
      </c>
      <c r="M17" s="8">
        <v>16270345</v>
      </c>
      <c r="N17" s="8">
        <v>53345223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110223319</v>
      </c>
      <c r="X17" s="8">
        <v>19884860</v>
      </c>
      <c r="Y17" s="8">
        <v>90338459</v>
      </c>
      <c r="Z17" s="2">
        <v>454.31</v>
      </c>
      <c r="AA17" s="6">
        <v>40508750</v>
      </c>
    </row>
    <row r="18" spans="1:27" ht="12.75">
      <c r="A18" s="29" t="s">
        <v>45</v>
      </c>
      <c r="B18" s="28"/>
      <c r="C18" s="6">
        <v>68489325</v>
      </c>
      <c r="D18" s="6">
        <v>0</v>
      </c>
      <c r="E18" s="7">
        <v>258842861</v>
      </c>
      <c r="F18" s="8">
        <v>258842861</v>
      </c>
      <c r="G18" s="8">
        <v>11461346</v>
      </c>
      <c r="H18" s="8">
        <v>1651317</v>
      </c>
      <c r="I18" s="8">
        <v>3140547</v>
      </c>
      <c r="J18" s="8">
        <v>16253210</v>
      </c>
      <c r="K18" s="8">
        <v>3051064</v>
      </c>
      <c r="L18" s="8">
        <v>953858</v>
      </c>
      <c r="M18" s="8">
        <v>3071558</v>
      </c>
      <c r="N18" s="8">
        <v>7076480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23329690</v>
      </c>
      <c r="X18" s="8">
        <v>38965082</v>
      </c>
      <c r="Y18" s="8">
        <v>-15635392</v>
      </c>
      <c r="Z18" s="2">
        <v>-40.13</v>
      </c>
      <c r="AA18" s="6">
        <v>258842861</v>
      </c>
    </row>
    <row r="19" spans="1:27" ht="12.75">
      <c r="A19" s="27" t="s">
        <v>46</v>
      </c>
      <c r="B19" s="33"/>
      <c r="C19" s="6">
        <v>5110215908</v>
      </c>
      <c r="D19" s="6">
        <v>0</v>
      </c>
      <c r="E19" s="7">
        <v>5896505057</v>
      </c>
      <c r="F19" s="8">
        <v>5896505057</v>
      </c>
      <c r="G19" s="8">
        <v>1693436718</v>
      </c>
      <c r="H19" s="8">
        <v>320778491</v>
      </c>
      <c r="I19" s="8">
        <v>41148784</v>
      </c>
      <c r="J19" s="8">
        <v>2055363993</v>
      </c>
      <c r="K19" s="8">
        <v>121498067</v>
      </c>
      <c r="L19" s="8">
        <v>167620878</v>
      </c>
      <c r="M19" s="8">
        <v>1551032930</v>
      </c>
      <c r="N19" s="8">
        <v>1840151875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3895515868</v>
      </c>
      <c r="X19" s="8">
        <v>2744069682</v>
      </c>
      <c r="Y19" s="8">
        <v>1151446186</v>
      </c>
      <c r="Z19" s="2">
        <v>41.96</v>
      </c>
      <c r="AA19" s="6">
        <v>5896505057</v>
      </c>
    </row>
    <row r="20" spans="1:27" ht="12.75">
      <c r="A20" s="27" t="s">
        <v>47</v>
      </c>
      <c r="B20" s="33"/>
      <c r="C20" s="6">
        <v>506057790</v>
      </c>
      <c r="D20" s="6">
        <v>0</v>
      </c>
      <c r="E20" s="7">
        <v>352222160</v>
      </c>
      <c r="F20" s="30">
        <v>352222160</v>
      </c>
      <c r="G20" s="30">
        <v>35065202</v>
      </c>
      <c r="H20" s="30">
        <v>15276522</v>
      </c>
      <c r="I20" s="30">
        <v>29506055</v>
      </c>
      <c r="J20" s="30">
        <v>79847779</v>
      </c>
      <c r="K20" s="30">
        <v>28548458</v>
      </c>
      <c r="L20" s="30">
        <v>17998002</v>
      </c>
      <c r="M20" s="30">
        <v>19019144</v>
      </c>
      <c r="N20" s="30">
        <v>65565604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145413383</v>
      </c>
      <c r="X20" s="30">
        <v>113125601</v>
      </c>
      <c r="Y20" s="30">
        <v>32287782</v>
      </c>
      <c r="Z20" s="31">
        <v>28.54</v>
      </c>
      <c r="AA20" s="32">
        <v>352222160</v>
      </c>
    </row>
    <row r="21" spans="1:27" ht="12.75">
      <c r="A21" s="27" t="s">
        <v>48</v>
      </c>
      <c r="B21" s="33"/>
      <c r="C21" s="6">
        <v>11986286</v>
      </c>
      <c r="D21" s="6">
        <v>0</v>
      </c>
      <c r="E21" s="7">
        <v>27201177</v>
      </c>
      <c r="F21" s="8">
        <v>27201177</v>
      </c>
      <c r="G21" s="8">
        <v>4762561</v>
      </c>
      <c r="H21" s="8">
        <v>186300</v>
      </c>
      <c r="I21" s="34">
        <v>218929</v>
      </c>
      <c r="J21" s="8">
        <v>5167790</v>
      </c>
      <c r="K21" s="8">
        <v>1138162</v>
      </c>
      <c r="L21" s="8">
        <v>145703</v>
      </c>
      <c r="M21" s="8">
        <v>127954</v>
      </c>
      <c r="N21" s="8">
        <v>1411819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6579609</v>
      </c>
      <c r="X21" s="8">
        <v>9790590</v>
      </c>
      <c r="Y21" s="8">
        <v>-3210981</v>
      </c>
      <c r="Z21" s="2">
        <v>-32.8</v>
      </c>
      <c r="AA21" s="6">
        <v>27201177</v>
      </c>
    </row>
    <row r="22" spans="1:27" ht="24.75" customHeight="1">
      <c r="A22" s="35" t="s">
        <v>49</v>
      </c>
      <c r="B22" s="36"/>
      <c r="C22" s="37">
        <f aca="true" t="shared" si="0" ref="C22:Y22">SUM(C5:C21)</f>
        <v>15724741898</v>
      </c>
      <c r="D22" s="37">
        <f>SUM(D5:D21)</f>
        <v>0</v>
      </c>
      <c r="E22" s="38">
        <f t="shared" si="0"/>
        <v>17870294101</v>
      </c>
      <c r="F22" s="39">
        <f t="shared" si="0"/>
        <v>17870294101</v>
      </c>
      <c r="G22" s="39">
        <f t="shared" si="0"/>
        <v>2665897729</v>
      </c>
      <c r="H22" s="39">
        <f t="shared" si="0"/>
        <v>1375705911</v>
      </c>
      <c r="I22" s="39">
        <f t="shared" si="0"/>
        <v>1004456816</v>
      </c>
      <c r="J22" s="39">
        <f t="shared" si="0"/>
        <v>5046060456</v>
      </c>
      <c r="K22" s="39">
        <f t="shared" si="0"/>
        <v>992431676</v>
      </c>
      <c r="L22" s="39">
        <f t="shared" si="0"/>
        <v>1030566612</v>
      </c>
      <c r="M22" s="39">
        <f t="shared" si="0"/>
        <v>2480712048</v>
      </c>
      <c r="N22" s="39">
        <f t="shared" si="0"/>
        <v>4503710336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9549770792</v>
      </c>
      <c r="X22" s="39">
        <f t="shared" si="0"/>
        <v>8363852060</v>
      </c>
      <c r="Y22" s="39">
        <f t="shared" si="0"/>
        <v>1185918732</v>
      </c>
      <c r="Z22" s="40">
        <f>+IF(X22&lt;&gt;0,+(Y22/X22)*100,0)</f>
        <v>14.179097424159842</v>
      </c>
      <c r="AA22" s="37">
        <f>SUM(AA5:AA21)</f>
        <v>17870294101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5076022327</v>
      </c>
      <c r="D25" s="6">
        <v>0</v>
      </c>
      <c r="E25" s="7">
        <v>5620883440</v>
      </c>
      <c r="F25" s="8">
        <v>5620883440</v>
      </c>
      <c r="G25" s="8">
        <v>351309495</v>
      </c>
      <c r="H25" s="8">
        <v>369769361</v>
      </c>
      <c r="I25" s="8">
        <v>426780342</v>
      </c>
      <c r="J25" s="8">
        <v>1147859198</v>
      </c>
      <c r="K25" s="8">
        <v>358309499</v>
      </c>
      <c r="L25" s="8">
        <v>502669869</v>
      </c>
      <c r="M25" s="8">
        <v>370851591</v>
      </c>
      <c r="N25" s="8">
        <v>1231830959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2379690157</v>
      </c>
      <c r="X25" s="8">
        <v>2817678178</v>
      </c>
      <c r="Y25" s="8">
        <v>-437988021</v>
      </c>
      <c r="Z25" s="2">
        <v>-15.54</v>
      </c>
      <c r="AA25" s="6">
        <v>5620883440</v>
      </c>
    </row>
    <row r="26" spans="1:27" ht="12.75">
      <c r="A26" s="29" t="s">
        <v>52</v>
      </c>
      <c r="B26" s="28"/>
      <c r="C26" s="6">
        <v>343806872</v>
      </c>
      <c r="D26" s="6">
        <v>0</v>
      </c>
      <c r="E26" s="7">
        <v>360674473</v>
      </c>
      <c r="F26" s="8">
        <v>360674473</v>
      </c>
      <c r="G26" s="8">
        <v>23660441</v>
      </c>
      <c r="H26" s="8">
        <v>23581526</v>
      </c>
      <c r="I26" s="8">
        <v>31777093</v>
      </c>
      <c r="J26" s="8">
        <v>79019060</v>
      </c>
      <c r="K26" s="8">
        <v>26221751</v>
      </c>
      <c r="L26" s="8">
        <v>26535355</v>
      </c>
      <c r="M26" s="8">
        <v>21473943</v>
      </c>
      <c r="N26" s="8">
        <v>74231049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153250109</v>
      </c>
      <c r="X26" s="8">
        <v>179035240</v>
      </c>
      <c r="Y26" s="8">
        <v>-25785131</v>
      </c>
      <c r="Z26" s="2">
        <v>-14.4</v>
      </c>
      <c r="AA26" s="6">
        <v>360674473</v>
      </c>
    </row>
    <row r="27" spans="1:27" ht="12.75">
      <c r="A27" s="29" t="s">
        <v>53</v>
      </c>
      <c r="B27" s="28"/>
      <c r="C27" s="6">
        <v>1805587651</v>
      </c>
      <c r="D27" s="6">
        <v>0</v>
      </c>
      <c r="E27" s="7">
        <v>1400709937</v>
      </c>
      <c r="F27" s="8">
        <v>1400709937</v>
      </c>
      <c r="G27" s="8">
        <v>-1116377</v>
      </c>
      <c r="H27" s="8">
        <v>-297518</v>
      </c>
      <c r="I27" s="8">
        <v>466549</v>
      </c>
      <c r="J27" s="8">
        <v>-947346</v>
      </c>
      <c r="K27" s="8">
        <v>24619794</v>
      </c>
      <c r="L27" s="8">
        <v>-169778</v>
      </c>
      <c r="M27" s="8">
        <v>45095207</v>
      </c>
      <c r="N27" s="8">
        <v>69545223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68597877</v>
      </c>
      <c r="X27" s="8">
        <v>613481936</v>
      </c>
      <c r="Y27" s="8">
        <v>-544884059</v>
      </c>
      <c r="Z27" s="2">
        <v>-88.82</v>
      </c>
      <c r="AA27" s="6">
        <v>1400709937</v>
      </c>
    </row>
    <row r="28" spans="1:27" ht="12.75">
      <c r="A28" s="29" t="s">
        <v>54</v>
      </c>
      <c r="B28" s="28"/>
      <c r="C28" s="6">
        <v>1773840191</v>
      </c>
      <c r="D28" s="6">
        <v>0</v>
      </c>
      <c r="E28" s="7">
        <v>2087084244</v>
      </c>
      <c r="F28" s="8">
        <v>2087084244</v>
      </c>
      <c r="G28" s="8">
        <v>13542966</v>
      </c>
      <c r="H28" s="8">
        <v>13546186</v>
      </c>
      <c r="I28" s="8">
        <v>13564566</v>
      </c>
      <c r="J28" s="8">
        <v>40653718</v>
      </c>
      <c r="K28" s="8">
        <v>13550166</v>
      </c>
      <c r="L28" s="8">
        <v>20194922</v>
      </c>
      <c r="M28" s="8">
        <v>99554406</v>
      </c>
      <c r="N28" s="8">
        <v>133299494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173953212</v>
      </c>
      <c r="X28" s="8">
        <v>718158736</v>
      </c>
      <c r="Y28" s="8">
        <v>-544205524</v>
      </c>
      <c r="Z28" s="2">
        <v>-75.78</v>
      </c>
      <c r="AA28" s="6">
        <v>2087084244</v>
      </c>
    </row>
    <row r="29" spans="1:27" ht="12.75">
      <c r="A29" s="29" t="s">
        <v>55</v>
      </c>
      <c r="B29" s="28"/>
      <c r="C29" s="6">
        <v>389290213</v>
      </c>
      <c r="D29" s="6">
        <v>0</v>
      </c>
      <c r="E29" s="7">
        <v>184859294</v>
      </c>
      <c r="F29" s="8">
        <v>184859294</v>
      </c>
      <c r="G29" s="8">
        <v>12337226</v>
      </c>
      <c r="H29" s="8">
        <v>14178397</v>
      </c>
      <c r="I29" s="8">
        <v>42464631</v>
      </c>
      <c r="J29" s="8">
        <v>68980254</v>
      </c>
      <c r="K29" s="8">
        <v>48423508</v>
      </c>
      <c r="L29" s="8">
        <v>34183240</v>
      </c>
      <c r="M29" s="8">
        <v>43583487</v>
      </c>
      <c r="N29" s="8">
        <v>126190235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195170489</v>
      </c>
      <c r="X29" s="8">
        <v>107198343</v>
      </c>
      <c r="Y29" s="8">
        <v>87972146</v>
      </c>
      <c r="Z29" s="2">
        <v>82.06</v>
      </c>
      <c r="AA29" s="6">
        <v>184859294</v>
      </c>
    </row>
    <row r="30" spans="1:27" ht="12.75">
      <c r="A30" s="29" t="s">
        <v>56</v>
      </c>
      <c r="B30" s="28"/>
      <c r="C30" s="6">
        <v>4530796646</v>
      </c>
      <c r="D30" s="6">
        <v>0</v>
      </c>
      <c r="E30" s="7">
        <v>4707730678</v>
      </c>
      <c r="F30" s="8">
        <v>4707730678</v>
      </c>
      <c r="G30" s="8">
        <v>182468225</v>
      </c>
      <c r="H30" s="8">
        <v>440841986</v>
      </c>
      <c r="I30" s="8">
        <v>668959551</v>
      </c>
      <c r="J30" s="8">
        <v>1292269762</v>
      </c>
      <c r="K30" s="8">
        <v>574749715</v>
      </c>
      <c r="L30" s="8">
        <v>430550105</v>
      </c>
      <c r="M30" s="8">
        <v>232093748</v>
      </c>
      <c r="N30" s="8">
        <v>1237393568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2529663330</v>
      </c>
      <c r="X30" s="8">
        <v>2144048376</v>
      </c>
      <c r="Y30" s="8">
        <v>385614954</v>
      </c>
      <c r="Z30" s="2">
        <v>17.99</v>
      </c>
      <c r="AA30" s="6">
        <v>4707730678</v>
      </c>
    </row>
    <row r="31" spans="1:27" ht="12.75">
      <c r="A31" s="29" t="s">
        <v>57</v>
      </c>
      <c r="B31" s="28"/>
      <c r="C31" s="6">
        <v>234855464</v>
      </c>
      <c r="D31" s="6">
        <v>0</v>
      </c>
      <c r="E31" s="7">
        <v>469828562</v>
      </c>
      <c r="F31" s="8">
        <v>469828562</v>
      </c>
      <c r="G31" s="8">
        <v>6567947</v>
      </c>
      <c r="H31" s="8">
        <v>10154867</v>
      </c>
      <c r="I31" s="8">
        <v>19959219</v>
      </c>
      <c r="J31" s="8">
        <v>36682033</v>
      </c>
      <c r="K31" s="8">
        <v>27515019</v>
      </c>
      <c r="L31" s="8">
        <v>29596069</v>
      </c>
      <c r="M31" s="8">
        <v>29570058</v>
      </c>
      <c r="N31" s="8">
        <v>86681146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123363179</v>
      </c>
      <c r="X31" s="8">
        <v>199264766</v>
      </c>
      <c r="Y31" s="8">
        <v>-75901587</v>
      </c>
      <c r="Z31" s="2">
        <v>-38.09</v>
      </c>
      <c r="AA31" s="6">
        <v>469828562</v>
      </c>
    </row>
    <row r="32" spans="1:27" ht="12.75">
      <c r="A32" s="29" t="s">
        <v>58</v>
      </c>
      <c r="B32" s="28"/>
      <c r="C32" s="6">
        <v>1918160478</v>
      </c>
      <c r="D32" s="6">
        <v>0</v>
      </c>
      <c r="E32" s="7">
        <v>1904190805</v>
      </c>
      <c r="F32" s="8">
        <v>1905080482</v>
      </c>
      <c r="G32" s="8">
        <v>69727703</v>
      </c>
      <c r="H32" s="8">
        <v>101321038</v>
      </c>
      <c r="I32" s="8">
        <v>109102971</v>
      </c>
      <c r="J32" s="8">
        <v>280151712</v>
      </c>
      <c r="K32" s="8">
        <v>180573376</v>
      </c>
      <c r="L32" s="8">
        <v>180535044</v>
      </c>
      <c r="M32" s="8">
        <v>189541391</v>
      </c>
      <c r="N32" s="8">
        <v>550649811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830801523</v>
      </c>
      <c r="X32" s="8">
        <v>910782857</v>
      </c>
      <c r="Y32" s="8">
        <v>-79981334</v>
      </c>
      <c r="Z32" s="2">
        <v>-8.78</v>
      </c>
      <c r="AA32" s="6">
        <v>1905080482</v>
      </c>
    </row>
    <row r="33" spans="1:27" ht="12.75">
      <c r="A33" s="29" t="s">
        <v>59</v>
      </c>
      <c r="B33" s="28"/>
      <c r="C33" s="6">
        <v>507096076</v>
      </c>
      <c r="D33" s="6">
        <v>0</v>
      </c>
      <c r="E33" s="7">
        <v>586127095</v>
      </c>
      <c r="F33" s="8">
        <v>588099205</v>
      </c>
      <c r="G33" s="8">
        <v>10899777</v>
      </c>
      <c r="H33" s="8">
        <v>35415152</v>
      </c>
      <c r="I33" s="8">
        <v>39286686</v>
      </c>
      <c r="J33" s="8">
        <v>85601615</v>
      </c>
      <c r="K33" s="8">
        <v>32005745</v>
      </c>
      <c r="L33" s="8">
        <v>46883724</v>
      </c>
      <c r="M33" s="8">
        <v>56081316</v>
      </c>
      <c r="N33" s="8">
        <v>134970785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220572400</v>
      </c>
      <c r="X33" s="8">
        <v>195229504</v>
      </c>
      <c r="Y33" s="8">
        <v>25342896</v>
      </c>
      <c r="Z33" s="2">
        <v>12.98</v>
      </c>
      <c r="AA33" s="6">
        <v>588099205</v>
      </c>
    </row>
    <row r="34" spans="1:27" ht="12.75">
      <c r="A34" s="29" t="s">
        <v>60</v>
      </c>
      <c r="B34" s="28"/>
      <c r="C34" s="6">
        <v>1610552435</v>
      </c>
      <c r="D34" s="6">
        <v>0</v>
      </c>
      <c r="E34" s="7">
        <v>1812681848</v>
      </c>
      <c r="F34" s="8">
        <v>1812681848</v>
      </c>
      <c r="G34" s="8">
        <v>95114061</v>
      </c>
      <c r="H34" s="8">
        <v>152452569</v>
      </c>
      <c r="I34" s="8">
        <v>124959890</v>
      </c>
      <c r="J34" s="8">
        <v>372526520</v>
      </c>
      <c r="K34" s="8">
        <v>110893911</v>
      </c>
      <c r="L34" s="8">
        <v>119381896</v>
      </c>
      <c r="M34" s="8">
        <v>165002175</v>
      </c>
      <c r="N34" s="8">
        <v>395277982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767804502</v>
      </c>
      <c r="X34" s="8">
        <v>878026912</v>
      </c>
      <c r="Y34" s="8">
        <v>-110222410</v>
      </c>
      <c r="Z34" s="2">
        <v>-12.55</v>
      </c>
      <c r="AA34" s="6">
        <v>1812681848</v>
      </c>
    </row>
    <row r="35" spans="1:27" ht="12.75">
      <c r="A35" s="27" t="s">
        <v>61</v>
      </c>
      <c r="B35" s="33"/>
      <c r="C35" s="6">
        <v>128177322</v>
      </c>
      <c r="D35" s="6">
        <v>0</v>
      </c>
      <c r="E35" s="7">
        <v>41978472</v>
      </c>
      <c r="F35" s="8">
        <v>41978472</v>
      </c>
      <c r="G35" s="8">
        <v>-57</v>
      </c>
      <c r="H35" s="8">
        <v>-132913</v>
      </c>
      <c r="I35" s="8">
        <v>-185087</v>
      </c>
      <c r="J35" s="8">
        <v>-318057</v>
      </c>
      <c r="K35" s="8">
        <v>-10003</v>
      </c>
      <c r="L35" s="8">
        <v>92505</v>
      </c>
      <c r="M35" s="8">
        <v>-15760</v>
      </c>
      <c r="N35" s="8">
        <v>66742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-251315</v>
      </c>
      <c r="X35" s="8">
        <v>20179236</v>
      </c>
      <c r="Y35" s="8">
        <v>-20430551</v>
      </c>
      <c r="Z35" s="2">
        <v>-101.25</v>
      </c>
      <c r="AA35" s="6">
        <v>41978472</v>
      </c>
    </row>
    <row r="36" spans="1:27" ht="12.75">
      <c r="A36" s="44" t="s">
        <v>62</v>
      </c>
      <c r="B36" s="36"/>
      <c r="C36" s="37">
        <f aca="true" t="shared" si="1" ref="C36:Y36">SUM(C25:C35)</f>
        <v>18318185675</v>
      </c>
      <c r="D36" s="37">
        <f>SUM(D25:D35)</f>
        <v>0</v>
      </c>
      <c r="E36" s="38">
        <f t="shared" si="1"/>
        <v>19176748848</v>
      </c>
      <c r="F36" s="39">
        <f t="shared" si="1"/>
        <v>19179610635</v>
      </c>
      <c r="G36" s="39">
        <f t="shared" si="1"/>
        <v>764511407</v>
      </c>
      <c r="H36" s="39">
        <f t="shared" si="1"/>
        <v>1160830651</v>
      </c>
      <c r="I36" s="39">
        <f t="shared" si="1"/>
        <v>1477136411</v>
      </c>
      <c r="J36" s="39">
        <f t="shared" si="1"/>
        <v>3402478469</v>
      </c>
      <c r="K36" s="39">
        <f t="shared" si="1"/>
        <v>1396852481</v>
      </c>
      <c r="L36" s="39">
        <f t="shared" si="1"/>
        <v>1390452951</v>
      </c>
      <c r="M36" s="39">
        <f t="shared" si="1"/>
        <v>1252831562</v>
      </c>
      <c r="N36" s="39">
        <f t="shared" si="1"/>
        <v>4040136994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7442615463</v>
      </c>
      <c r="X36" s="39">
        <f t="shared" si="1"/>
        <v>8783084084</v>
      </c>
      <c r="Y36" s="39">
        <f t="shared" si="1"/>
        <v>-1340468621</v>
      </c>
      <c r="Z36" s="40">
        <f>+IF(X36&lt;&gt;0,+(Y36/X36)*100,0)</f>
        <v>-15.261935422454965</v>
      </c>
      <c r="AA36" s="37">
        <f>SUM(AA25:AA35)</f>
        <v>19179610635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-2593443777</v>
      </c>
      <c r="D38" s="50">
        <f>+D22-D36</f>
        <v>0</v>
      </c>
      <c r="E38" s="51">
        <f t="shared" si="2"/>
        <v>-1306454747</v>
      </c>
      <c r="F38" s="52">
        <f t="shared" si="2"/>
        <v>-1309316534</v>
      </c>
      <c r="G38" s="52">
        <f t="shared" si="2"/>
        <v>1901386322</v>
      </c>
      <c r="H38" s="52">
        <f t="shared" si="2"/>
        <v>214875260</v>
      </c>
      <c r="I38" s="52">
        <f t="shared" si="2"/>
        <v>-472679595</v>
      </c>
      <c r="J38" s="52">
        <f t="shared" si="2"/>
        <v>1643581987</v>
      </c>
      <c r="K38" s="52">
        <f t="shared" si="2"/>
        <v>-404420805</v>
      </c>
      <c r="L38" s="52">
        <f t="shared" si="2"/>
        <v>-359886339</v>
      </c>
      <c r="M38" s="52">
        <f t="shared" si="2"/>
        <v>1227880486</v>
      </c>
      <c r="N38" s="52">
        <f t="shared" si="2"/>
        <v>463573342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2107155329</v>
      </c>
      <c r="X38" s="52">
        <f>IF(F22=F36,0,X22-X36)</f>
        <v>-419232024</v>
      </c>
      <c r="Y38" s="52">
        <f t="shared" si="2"/>
        <v>2526387353</v>
      </c>
      <c r="Z38" s="53">
        <f>+IF(X38&lt;&gt;0,+(Y38/X38)*100,0)</f>
        <v>-602.6227025538489</v>
      </c>
      <c r="AA38" s="50">
        <f>+AA22-AA36</f>
        <v>-1309316534</v>
      </c>
    </row>
    <row r="39" spans="1:27" ht="12.75">
      <c r="A39" s="27" t="s">
        <v>64</v>
      </c>
      <c r="B39" s="33"/>
      <c r="C39" s="6">
        <v>2433507202</v>
      </c>
      <c r="D39" s="6">
        <v>0</v>
      </c>
      <c r="E39" s="7">
        <v>2340082789</v>
      </c>
      <c r="F39" s="8">
        <v>2340082789</v>
      </c>
      <c r="G39" s="8">
        <v>309237894</v>
      </c>
      <c r="H39" s="8">
        <v>168109713</v>
      </c>
      <c r="I39" s="8">
        <v>30919616</v>
      </c>
      <c r="J39" s="8">
        <v>508267223</v>
      </c>
      <c r="K39" s="8">
        <v>1569929</v>
      </c>
      <c r="L39" s="8">
        <v>49076510</v>
      </c>
      <c r="M39" s="8">
        <v>359706875</v>
      </c>
      <c r="N39" s="8">
        <v>410353314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918620537</v>
      </c>
      <c r="X39" s="8">
        <v>1086648592</v>
      </c>
      <c r="Y39" s="8">
        <v>-168028055</v>
      </c>
      <c r="Z39" s="2">
        <v>-15.46</v>
      </c>
      <c r="AA39" s="6">
        <v>2340082789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300000</v>
      </c>
      <c r="Y40" s="30">
        <v>-300000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29141392</v>
      </c>
      <c r="D41" s="54">
        <v>0</v>
      </c>
      <c r="E41" s="7">
        <v>43703689</v>
      </c>
      <c r="F41" s="8">
        <v>43703689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43703689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-130795183</v>
      </c>
      <c r="D42" s="59">
        <f>SUM(D38:D41)</f>
        <v>0</v>
      </c>
      <c r="E42" s="60">
        <f t="shared" si="3"/>
        <v>1077331731</v>
      </c>
      <c r="F42" s="61">
        <f t="shared" si="3"/>
        <v>1074469944</v>
      </c>
      <c r="G42" s="61">
        <f t="shared" si="3"/>
        <v>2210624216</v>
      </c>
      <c r="H42" s="61">
        <f t="shared" si="3"/>
        <v>382984973</v>
      </c>
      <c r="I42" s="61">
        <f t="shared" si="3"/>
        <v>-441759979</v>
      </c>
      <c r="J42" s="61">
        <f t="shared" si="3"/>
        <v>2151849210</v>
      </c>
      <c r="K42" s="61">
        <f t="shared" si="3"/>
        <v>-402850876</v>
      </c>
      <c r="L42" s="61">
        <f t="shared" si="3"/>
        <v>-310809829</v>
      </c>
      <c r="M42" s="61">
        <f t="shared" si="3"/>
        <v>1587587361</v>
      </c>
      <c r="N42" s="61">
        <f t="shared" si="3"/>
        <v>873926656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3025775866</v>
      </c>
      <c r="X42" s="61">
        <f t="shared" si="3"/>
        <v>667716568</v>
      </c>
      <c r="Y42" s="61">
        <f t="shared" si="3"/>
        <v>2358059298</v>
      </c>
      <c r="Z42" s="62">
        <f>+IF(X42&lt;&gt;0,+(Y42/X42)*100,0)</f>
        <v>353.1527314146262</v>
      </c>
      <c r="AA42" s="59">
        <f>SUM(AA38:AA41)</f>
        <v>1074469944</v>
      </c>
    </row>
    <row r="43" spans="1:27" ht="12.75">
      <c r="A43" s="27" t="s">
        <v>68</v>
      </c>
      <c r="B43" s="33"/>
      <c r="C43" s="54">
        <v>-13468242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-117326941</v>
      </c>
      <c r="D44" s="67">
        <f>+D42-D43</f>
        <v>0</v>
      </c>
      <c r="E44" s="68">
        <f t="shared" si="4"/>
        <v>1077331731</v>
      </c>
      <c r="F44" s="69">
        <f t="shared" si="4"/>
        <v>1074469944</v>
      </c>
      <c r="G44" s="69">
        <f t="shared" si="4"/>
        <v>2210624216</v>
      </c>
      <c r="H44" s="69">
        <f t="shared" si="4"/>
        <v>382984973</v>
      </c>
      <c r="I44" s="69">
        <f t="shared" si="4"/>
        <v>-441759979</v>
      </c>
      <c r="J44" s="69">
        <f t="shared" si="4"/>
        <v>2151849210</v>
      </c>
      <c r="K44" s="69">
        <f t="shared" si="4"/>
        <v>-402850876</v>
      </c>
      <c r="L44" s="69">
        <f t="shared" si="4"/>
        <v>-310809829</v>
      </c>
      <c r="M44" s="69">
        <f t="shared" si="4"/>
        <v>1587587361</v>
      </c>
      <c r="N44" s="69">
        <f t="shared" si="4"/>
        <v>873926656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3025775866</v>
      </c>
      <c r="X44" s="69">
        <f t="shared" si="4"/>
        <v>667716568</v>
      </c>
      <c r="Y44" s="69">
        <f t="shared" si="4"/>
        <v>2358059298</v>
      </c>
      <c r="Z44" s="70">
        <f>+IF(X44&lt;&gt;0,+(Y44/X44)*100,0)</f>
        <v>353.1527314146262</v>
      </c>
      <c r="AA44" s="67">
        <f>+AA42-AA43</f>
        <v>1074469944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-117326941</v>
      </c>
      <c r="D46" s="59">
        <f>SUM(D44:D45)</f>
        <v>0</v>
      </c>
      <c r="E46" s="60">
        <f t="shared" si="5"/>
        <v>1077331731</v>
      </c>
      <c r="F46" s="61">
        <f t="shared" si="5"/>
        <v>1074469944</v>
      </c>
      <c r="G46" s="61">
        <f t="shared" si="5"/>
        <v>2210624216</v>
      </c>
      <c r="H46" s="61">
        <f t="shared" si="5"/>
        <v>382984973</v>
      </c>
      <c r="I46" s="61">
        <f t="shared" si="5"/>
        <v>-441759979</v>
      </c>
      <c r="J46" s="61">
        <f t="shared" si="5"/>
        <v>2151849210</v>
      </c>
      <c r="K46" s="61">
        <f t="shared" si="5"/>
        <v>-402850876</v>
      </c>
      <c r="L46" s="61">
        <f t="shared" si="5"/>
        <v>-310809829</v>
      </c>
      <c r="M46" s="61">
        <f t="shared" si="5"/>
        <v>1587587361</v>
      </c>
      <c r="N46" s="61">
        <f t="shared" si="5"/>
        <v>873926656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3025775866</v>
      </c>
      <c r="X46" s="61">
        <f t="shared" si="5"/>
        <v>667716568</v>
      </c>
      <c r="Y46" s="61">
        <f t="shared" si="5"/>
        <v>2358059298</v>
      </c>
      <c r="Z46" s="62">
        <f>+IF(X46&lt;&gt;0,+(Y46/X46)*100,0)</f>
        <v>353.1527314146262</v>
      </c>
      <c r="AA46" s="59">
        <f>SUM(AA44:AA45)</f>
        <v>1074469944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-117326941</v>
      </c>
      <c r="D48" s="75">
        <f>SUM(D46:D47)</f>
        <v>0</v>
      </c>
      <c r="E48" s="76">
        <f t="shared" si="6"/>
        <v>1077331731</v>
      </c>
      <c r="F48" s="77">
        <f t="shared" si="6"/>
        <v>1074469944</v>
      </c>
      <c r="G48" s="77">
        <f t="shared" si="6"/>
        <v>2210624216</v>
      </c>
      <c r="H48" s="78">
        <f t="shared" si="6"/>
        <v>382984973</v>
      </c>
      <c r="I48" s="78">
        <f t="shared" si="6"/>
        <v>-441759979</v>
      </c>
      <c r="J48" s="78">
        <f t="shared" si="6"/>
        <v>2151849210</v>
      </c>
      <c r="K48" s="78">
        <f t="shared" si="6"/>
        <v>-402850876</v>
      </c>
      <c r="L48" s="78">
        <f t="shared" si="6"/>
        <v>-310809829</v>
      </c>
      <c r="M48" s="77">
        <f t="shared" si="6"/>
        <v>1587587361</v>
      </c>
      <c r="N48" s="77">
        <f t="shared" si="6"/>
        <v>873926656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3025775866</v>
      </c>
      <c r="X48" s="78">
        <f t="shared" si="6"/>
        <v>667716568</v>
      </c>
      <c r="Y48" s="78">
        <f t="shared" si="6"/>
        <v>2358059298</v>
      </c>
      <c r="Z48" s="79">
        <f>+IF(X48&lt;&gt;0,+(Y48/X48)*100,0)</f>
        <v>353.1527314146262</v>
      </c>
      <c r="AA48" s="80">
        <f>SUM(AA46:AA47)</f>
        <v>1074469944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39806661</v>
      </c>
      <c r="D5" s="6">
        <v>0</v>
      </c>
      <c r="E5" s="7">
        <v>46852200</v>
      </c>
      <c r="F5" s="8">
        <v>46852200</v>
      </c>
      <c r="G5" s="8">
        <v>5110845</v>
      </c>
      <c r="H5" s="8">
        <v>5046133</v>
      </c>
      <c r="I5" s="8">
        <v>4987743</v>
      </c>
      <c r="J5" s="8">
        <v>15144721</v>
      </c>
      <c r="K5" s="8">
        <v>5062225</v>
      </c>
      <c r="L5" s="8">
        <v>5062360</v>
      </c>
      <c r="M5" s="8">
        <v>5063130</v>
      </c>
      <c r="N5" s="8">
        <v>15187715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30332436</v>
      </c>
      <c r="X5" s="8">
        <v>22926102</v>
      </c>
      <c r="Y5" s="8">
        <v>7406334</v>
      </c>
      <c r="Z5" s="2">
        <v>32.31</v>
      </c>
      <c r="AA5" s="6">
        <v>46852200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107886762</v>
      </c>
      <c r="D7" s="6">
        <v>0</v>
      </c>
      <c r="E7" s="7">
        <v>121377000</v>
      </c>
      <c r="F7" s="8">
        <v>121377000</v>
      </c>
      <c r="G7" s="8">
        <v>16361726</v>
      </c>
      <c r="H7" s="8">
        <v>4728213</v>
      </c>
      <c r="I7" s="8">
        <v>11301895</v>
      </c>
      <c r="J7" s="8">
        <v>32391834</v>
      </c>
      <c r="K7" s="8">
        <v>11559379</v>
      </c>
      <c r="L7" s="8">
        <v>12124019</v>
      </c>
      <c r="M7" s="8">
        <v>12030933</v>
      </c>
      <c r="N7" s="8">
        <v>35714331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68106165</v>
      </c>
      <c r="X7" s="8">
        <v>60688500</v>
      </c>
      <c r="Y7" s="8">
        <v>7417665</v>
      </c>
      <c r="Z7" s="2">
        <v>12.22</v>
      </c>
      <c r="AA7" s="6">
        <v>121377000</v>
      </c>
    </row>
    <row r="8" spans="1:27" ht="12.75">
      <c r="A8" s="29" t="s">
        <v>35</v>
      </c>
      <c r="B8" s="28"/>
      <c r="C8" s="6">
        <v>19988998</v>
      </c>
      <c r="D8" s="6">
        <v>0</v>
      </c>
      <c r="E8" s="7">
        <v>24853900</v>
      </c>
      <c r="F8" s="8">
        <v>24853900</v>
      </c>
      <c r="G8" s="8">
        <v>2489271</v>
      </c>
      <c r="H8" s="8">
        <v>2410712</v>
      </c>
      <c r="I8" s="8">
        <v>1507209</v>
      </c>
      <c r="J8" s="8">
        <v>6407192</v>
      </c>
      <c r="K8" s="8">
        <v>1585678</v>
      </c>
      <c r="L8" s="8">
        <v>1972861</v>
      </c>
      <c r="M8" s="8">
        <v>1644878</v>
      </c>
      <c r="N8" s="8">
        <v>5203417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11610609</v>
      </c>
      <c r="X8" s="8">
        <v>10926948</v>
      </c>
      <c r="Y8" s="8">
        <v>683661</v>
      </c>
      <c r="Z8" s="2">
        <v>6.26</v>
      </c>
      <c r="AA8" s="6">
        <v>24853900</v>
      </c>
    </row>
    <row r="9" spans="1:27" ht="12.75">
      <c r="A9" s="29" t="s">
        <v>36</v>
      </c>
      <c r="B9" s="28"/>
      <c r="C9" s="6">
        <v>9440145</v>
      </c>
      <c r="D9" s="6">
        <v>0</v>
      </c>
      <c r="E9" s="7">
        <v>12522700</v>
      </c>
      <c r="F9" s="8">
        <v>12522700</v>
      </c>
      <c r="G9" s="8">
        <v>845543</v>
      </c>
      <c r="H9" s="8">
        <v>828173</v>
      </c>
      <c r="I9" s="8">
        <v>814245</v>
      </c>
      <c r="J9" s="8">
        <v>2487961</v>
      </c>
      <c r="K9" s="8">
        <v>825428</v>
      </c>
      <c r="L9" s="8">
        <v>806647</v>
      </c>
      <c r="M9" s="8">
        <v>806921</v>
      </c>
      <c r="N9" s="8">
        <v>2438996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4926957</v>
      </c>
      <c r="X9" s="8">
        <v>5261352</v>
      </c>
      <c r="Y9" s="8">
        <v>-334395</v>
      </c>
      <c r="Z9" s="2">
        <v>-6.36</v>
      </c>
      <c r="AA9" s="6">
        <v>12522700</v>
      </c>
    </row>
    <row r="10" spans="1:27" ht="12.75">
      <c r="A10" s="29" t="s">
        <v>37</v>
      </c>
      <c r="B10" s="28"/>
      <c r="C10" s="6">
        <v>10745003</v>
      </c>
      <c r="D10" s="6">
        <v>0</v>
      </c>
      <c r="E10" s="7">
        <v>11808100</v>
      </c>
      <c r="F10" s="30">
        <v>11808100</v>
      </c>
      <c r="G10" s="30">
        <v>1000420</v>
      </c>
      <c r="H10" s="30">
        <v>1013411</v>
      </c>
      <c r="I10" s="30">
        <v>833817</v>
      </c>
      <c r="J10" s="30">
        <v>2847648</v>
      </c>
      <c r="K10" s="30">
        <v>949677</v>
      </c>
      <c r="L10" s="30">
        <v>941336</v>
      </c>
      <c r="M10" s="30">
        <v>950501</v>
      </c>
      <c r="N10" s="30">
        <v>2841514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5689162</v>
      </c>
      <c r="X10" s="30">
        <v>5904048</v>
      </c>
      <c r="Y10" s="30">
        <v>-214886</v>
      </c>
      <c r="Z10" s="31">
        <v>-3.64</v>
      </c>
      <c r="AA10" s="32">
        <v>11808100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1142495</v>
      </c>
      <c r="D12" s="6">
        <v>0</v>
      </c>
      <c r="E12" s="7">
        <v>1542700</v>
      </c>
      <c r="F12" s="8">
        <v>1542700</v>
      </c>
      <c r="G12" s="8">
        <v>81390</v>
      </c>
      <c r="H12" s="8">
        <v>50938</v>
      </c>
      <c r="I12" s="8">
        <v>82616</v>
      </c>
      <c r="J12" s="8">
        <v>214944</v>
      </c>
      <c r="K12" s="8">
        <v>111698</v>
      </c>
      <c r="L12" s="8">
        <v>80384</v>
      </c>
      <c r="M12" s="8">
        <v>80688</v>
      </c>
      <c r="N12" s="8">
        <v>272770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487714</v>
      </c>
      <c r="X12" s="8">
        <v>771348</v>
      </c>
      <c r="Y12" s="8">
        <v>-283634</v>
      </c>
      <c r="Z12" s="2">
        <v>-36.77</v>
      </c>
      <c r="AA12" s="6">
        <v>1542700</v>
      </c>
    </row>
    <row r="13" spans="1:27" ht="12.75">
      <c r="A13" s="27" t="s">
        <v>40</v>
      </c>
      <c r="B13" s="33"/>
      <c r="C13" s="6">
        <v>1142759</v>
      </c>
      <c r="D13" s="6">
        <v>0</v>
      </c>
      <c r="E13" s="7">
        <v>1745400</v>
      </c>
      <c r="F13" s="8">
        <v>1745400</v>
      </c>
      <c r="G13" s="8">
        <v>134833</v>
      </c>
      <c r="H13" s="8">
        <v>115172</v>
      </c>
      <c r="I13" s="8">
        <v>7089</v>
      </c>
      <c r="J13" s="8">
        <v>257094</v>
      </c>
      <c r="K13" s="8">
        <v>32494</v>
      </c>
      <c r="L13" s="8">
        <v>34489</v>
      </c>
      <c r="M13" s="8">
        <v>42716</v>
      </c>
      <c r="N13" s="8">
        <v>109699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366793</v>
      </c>
      <c r="X13" s="8">
        <v>872700</v>
      </c>
      <c r="Y13" s="8">
        <v>-505907</v>
      </c>
      <c r="Z13" s="2">
        <v>-57.97</v>
      </c>
      <c r="AA13" s="6">
        <v>1745400</v>
      </c>
    </row>
    <row r="14" spans="1:27" ht="12.75">
      <c r="A14" s="27" t="s">
        <v>41</v>
      </c>
      <c r="B14" s="33"/>
      <c r="C14" s="6">
        <v>20043551</v>
      </c>
      <c r="D14" s="6">
        <v>0</v>
      </c>
      <c r="E14" s="7">
        <v>14500000</v>
      </c>
      <c r="F14" s="8">
        <v>14500000</v>
      </c>
      <c r="G14" s="8">
        <v>2038742</v>
      </c>
      <c r="H14" s="8">
        <v>2061547</v>
      </c>
      <c r="I14" s="8">
        <v>2066041</v>
      </c>
      <c r="J14" s="8">
        <v>6166330</v>
      </c>
      <c r="K14" s="8">
        <v>2051050</v>
      </c>
      <c r="L14" s="8">
        <v>2084710</v>
      </c>
      <c r="M14" s="8">
        <v>2135841</v>
      </c>
      <c r="N14" s="8">
        <v>6271601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12437931</v>
      </c>
      <c r="X14" s="8">
        <v>7249998</v>
      </c>
      <c r="Y14" s="8">
        <v>5187933</v>
      </c>
      <c r="Z14" s="2">
        <v>71.56</v>
      </c>
      <c r="AA14" s="6">
        <v>14500000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2428175</v>
      </c>
      <c r="D16" s="6">
        <v>0</v>
      </c>
      <c r="E16" s="7">
        <v>2187700</v>
      </c>
      <c r="F16" s="8">
        <v>2187700</v>
      </c>
      <c r="G16" s="8">
        <v>39900</v>
      </c>
      <c r="H16" s="8">
        <v>35950</v>
      </c>
      <c r="I16" s="8">
        <v>19035</v>
      </c>
      <c r="J16" s="8">
        <v>94885</v>
      </c>
      <c r="K16" s="8">
        <v>54354</v>
      </c>
      <c r="L16" s="8">
        <v>17481</v>
      </c>
      <c r="M16" s="8">
        <v>66613</v>
      </c>
      <c r="N16" s="8">
        <v>138448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233333</v>
      </c>
      <c r="X16" s="8">
        <v>843852</v>
      </c>
      <c r="Y16" s="8">
        <v>-610519</v>
      </c>
      <c r="Z16" s="2">
        <v>-72.35</v>
      </c>
      <c r="AA16" s="6">
        <v>2187700</v>
      </c>
    </row>
    <row r="17" spans="1:27" ht="12.75">
      <c r="A17" s="27" t="s">
        <v>44</v>
      </c>
      <c r="B17" s="33"/>
      <c r="C17" s="6">
        <v>101547</v>
      </c>
      <c r="D17" s="6">
        <v>0</v>
      </c>
      <c r="E17" s="7">
        <v>55100</v>
      </c>
      <c r="F17" s="8">
        <v>55100</v>
      </c>
      <c r="G17" s="8">
        <v>18484</v>
      </c>
      <c r="H17" s="8">
        <v>10463</v>
      </c>
      <c r="I17" s="8">
        <v>2847</v>
      </c>
      <c r="J17" s="8">
        <v>31794</v>
      </c>
      <c r="K17" s="8">
        <v>17475</v>
      </c>
      <c r="L17" s="8">
        <v>8247</v>
      </c>
      <c r="M17" s="8">
        <v>4278</v>
      </c>
      <c r="N17" s="8">
        <v>30000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61794</v>
      </c>
      <c r="X17" s="8">
        <v>27552</v>
      </c>
      <c r="Y17" s="8">
        <v>34242</v>
      </c>
      <c r="Z17" s="2">
        <v>124.28</v>
      </c>
      <c r="AA17" s="6">
        <v>55100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192107387</v>
      </c>
      <c r="D19" s="6">
        <v>0</v>
      </c>
      <c r="E19" s="7">
        <v>219070700</v>
      </c>
      <c r="F19" s="8">
        <v>219070700</v>
      </c>
      <c r="G19" s="8">
        <v>90339750</v>
      </c>
      <c r="H19" s="8">
        <v>2786000</v>
      </c>
      <c r="I19" s="8">
        <v>0</v>
      </c>
      <c r="J19" s="8">
        <v>93125750</v>
      </c>
      <c r="K19" s="8">
        <v>176862</v>
      </c>
      <c r="L19" s="8">
        <v>1050633</v>
      </c>
      <c r="M19" s="8">
        <v>70430050</v>
      </c>
      <c r="N19" s="8">
        <v>71657545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164783295</v>
      </c>
      <c r="X19" s="8">
        <v>144242626</v>
      </c>
      <c r="Y19" s="8">
        <v>20540669</v>
      </c>
      <c r="Z19" s="2">
        <v>14.24</v>
      </c>
      <c r="AA19" s="6">
        <v>219070700</v>
      </c>
    </row>
    <row r="20" spans="1:27" ht="12.75">
      <c r="A20" s="27" t="s">
        <v>47</v>
      </c>
      <c r="B20" s="33"/>
      <c r="C20" s="6">
        <v>28445659</v>
      </c>
      <c r="D20" s="6">
        <v>0</v>
      </c>
      <c r="E20" s="7">
        <v>24581100</v>
      </c>
      <c r="F20" s="30">
        <v>24581100</v>
      </c>
      <c r="G20" s="30">
        <v>1839353</v>
      </c>
      <c r="H20" s="30">
        <v>174596</v>
      </c>
      <c r="I20" s="30">
        <v>113380</v>
      </c>
      <c r="J20" s="30">
        <v>2127329</v>
      </c>
      <c r="K20" s="30">
        <v>356825</v>
      </c>
      <c r="L20" s="30">
        <v>173993</v>
      </c>
      <c r="M20" s="30">
        <v>47857</v>
      </c>
      <c r="N20" s="30">
        <v>578675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2706004</v>
      </c>
      <c r="X20" s="30">
        <v>7290552</v>
      </c>
      <c r="Y20" s="30">
        <v>-4584548</v>
      </c>
      <c r="Z20" s="31">
        <v>-62.88</v>
      </c>
      <c r="AA20" s="32">
        <v>24581100</v>
      </c>
    </row>
    <row r="21" spans="1:27" ht="12.75">
      <c r="A21" s="27" t="s">
        <v>48</v>
      </c>
      <c r="B21" s="33"/>
      <c r="C21" s="6">
        <v>1686386</v>
      </c>
      <c r="D21" s="6">
        <v>0</v>
      </c>
      <c r="E21" s="7">
        <v>6000000</v>
      </c>
      <c r="F21" s="8">
        <v>6000000</v>
      </c>
      <c r="G21" s="8">
        <v>4635075</v>
      </c>
      <c r="H21" s="8">
        <v>186300</v>
      </c>
      <c r="I21" s="34">
        <v>201300</v>
      </c>
      <c r="J21" s="8">
        <v>5022675</v>
      </c>
      <c r="K21" s="8">
        <v>283567</v>
      </c>
      <c r="L21" s="8">
        <v>82400</v>
      </c>
      <c r="M21" s="8">
        <v>0</v>
      </c>
      <c r="N21" s="8">
        <v>365967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5388642</v>
      </c>
      <c r="X21" s="8"/>
      <c r="Y21" s="8">
        <v>5388642</v>
      </c>
      <c r="Z21" s="2">
        <v>0</v>
      </c>
      <c r="AA21" s="6">
        <v>6000000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434965528</v>
      </c>
      <c r="D22" s="37">
        <f>SUM(D5:D21)</f>
        <v>0</v>
      </c>
      <c r="E22" s="38">
        <f t="shared" si="0"/>
        <v>487096600</v>
      </c>
      <c r="F22" s="39">
        <f t="shared" si="0"/>
        <v>487096600</v>
      </c>
      <c r="G22" s="39">
        <f t="shared" si="0"/>
        <v>124935332</v>
      </c>
      <c r="H22" s="39">
        <f t="shared" si="0"/>
        <v>19447608</v>
      </c>
      <c r="I22" s="39">
        <f t="shared" si="0"/>
        <v>21937217</v>
      </c>
      <c r="J22" s="39">
        <f t="shared" si="0"/>
        <v>166320157</v>
      </c>
      <c r="K22" s="39">
        <f t="shared" si="0"/>
        <v>23066712</v>
      </c>
      <c r="L22" s="39">
        <f t="shared" si="0"/>
        <v>24439560</v>
      </c>
      <c r="M22" s="39">
        <f t="shared" si="0"/>
        <v>93304406</v>
      </c>
      <c r="N22" s="39">
        <f t="shared" si="0"/>
        <v>140810678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307130835</v>
      </c>
      <c r="X22" s="39">
        <f t="shared" si="0"/>
        <v>267005578</v>
      </c>
      <c r="Y22" s="39">
        <f t="shared" si="0"/>
        <v>40125257</v>
      </c>
      <c r="Z22" s="40">
        <f>+IF(X22&lt;&gt;0,+(Y22/X22)*100,0)</f>
        <v>15.027872189246924</v>
      </c>
      <c r="AA22" s="37">
        <f>SUM(AA5:AA21)</f>
        <v>487096600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162047885</v>
      </c>
      <c r="D25" s="6">
        <v>0</v>
      </c>
      <c r="E25" s="7">
        <v>166126100</v>
      </c>
      <c r="F25" s="8">
        <v>166126100</v>
      </c>
      <c r="G25" s="8">
        <v>12814036</v>
      </c>
      <c r="H25" s="8">
        <v>14786166</v>
      </c>
      <c r="I25" s="8">
        <v>13654403</v>
      </c>
      <c r="J25" s="8">
        <v>41254605</v>
      </c>
      <c r="K25" s="8">
        <v>13485667</v>
      </c>
      <c r="L25" s="8">
        <v>12981609</v>
      </c>
      <c r="M25" s="8">
        <v>13783311</v>
      </c>
      <c r="N25" s="8">
        <v>40250587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81505192</v>
      </c>
      <c r="X25" s="8">
        <v>83400000</v>
      </c>
      <c r="Y25" s="8">
        <v>-1894808</v>
      </c>
      <c r="Z25" s="2">
        <v>-2.27</v>
      </c>
      <c r="AA25" s="6">
        <v>166126100</v>
      </c>
    </row>
    <row r="26" spans="1:27" ht="12.75">
      <c r="A26" s="29" t="s">
        <v>52</v>
      </c>
      <c r="B26" s="28"/>
      <c r="C26" s="6">
        <v>13952594</v>
      </c>
      <c r="D26" s="6">
        <v>0</v>
      </c>
      <c r="E26" s="7">
        <v>15724100</v>
      </c>
      <c r="F26" s="8">
        <v>15724100</v>
      </c>
      <c r="G26" s="8">
        <v>1359360</v>
      </c>
      <c r="H26" s="8">
        <v>1389536</v>
      </c>
      <c r="I26" s="8">
        <v>1358954</v>
      </c>
      <c r="J26" s="8">
        <v>4107850</v>
      </c>
      <c r="K26" s="8">
        <v>1345696</v>
      </c>
      <c r="L26" s="8">
        <v>1373895</v>
      </c>
      <c r="M26" s="8">
        <v>1364369</v>
      </c>
      <c r="N26" s="8">
        <v>4083960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8191810</v>
      </c>
      <c r="X26" s="8">
        <v>7800000</v>
      </c>
      <c r="Y26" s="8">
        <v>391810</v>
      </c>
      <c r="Z26" s="2">
        <v>5.02</v>
      </c>
      <c r="AA26" s="6">
        <v>15724100</v>
      </c>
    </row>
    <row r="27" spans="1:27" ht="12.75">
      <c r="A27" s="29" t="s">
        <v>53</v>
      </c>
      <c r="B27" s="28"/>
      <c r="C27" s="6">
        <v>65277633</v>
      </c>
      <c r="D27" s="6">
        <v>0</v>
      </c>
      <c r="E27" s="7">
        <v>51500000</v>
      </c>
      <c r="F27" s="8">
        <v>51500000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51500000</v>
      </c>
    </row>
    <row r="28" spans="1:27" ht="12.75">
      <c r="A28" s="29" t="s">
        <v>54</v>
      </c>
      <c r="B28" s="28"/>
      <c r="C28" s="6">
        <v>202623910</v>
      </c>
      <c r="D28" s="6">
        <v>0</v>
      </c>
      <c r="E28" s="7">
        <v>72847200</v>
      </c>
      <c r="F28" s="8">
        <v>72847200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36423600</v>
      </c>
      <c r="Y28" s="8">
        <v>-36423600</v>
      </c>
      <c r="Z28" s="2">
        <v>-100</v>
      </c>
      <c r="AA28" s="6">
        <v>72847200</v>
      </c>
    </row>
    <row r="29" spans="1:27" ht="12.75">
      <c r="A29" s="29" t="s">
        <v>55</v>
      </c>
      <c r="B29" s="28"/>
      <c r="C29" s="6">
        <v>14656478</v>
      </c>
      <c r="D29" s="6">
        <v>0</v>
      </c>
      <c r="E29" s="7">
        <v>0</v>
      </c>
      <c r="F29" s="8">
        <v>0</v>
      </c>
      <c r="G29" s="8">
        <v>835206</v>
      </c>
      <c r="H29" s="8">
        <v>20588</v>
      </c>
      <c r="I29" s="8">
        <v>0</v>
      </c>
      <c r="J29" s="8">
        <v>855794</v>
      </c>
      <c r="K29" s="8">
        <v>0</v>
      </c>
      <c r="L29" s="8">
        <v>1097703</v>
      </c>
      <c r="M29" s="8">
        <v>24156</v>
      </c>
      <c r="N29" s="8">
        <v>1121859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1977653</v>
      </c>
      <c r="X29" s="8"/>
      <c r="Y29" s="8">
        <v>1977653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122428708</v>
      </c>
      <c r="D30" s="6">
        <v>0</v>
      </c>
      <c r="E30" s="7">
        <v>121922100</v>
      </c>
      <c r="F30" s="8">
        <v>121922100</v>
      </c>
      <c r="G30" s="8">
        <v>16536457</v>
      </c>
      <c r="H30" s="8">
        <v>8796817</v>
      </c>
      <c r="I30" s="8">
        <v>1532212</v>
      </c>
      <c r="J30" s="8">
        <v>26865486</v>
      </c>
      <c r="K30" s="8">
        <v>34290275</v>
      </c>
      <c r="L30" s="8">
        <v>9450264</v>
      </c>
      <c r="M30" s="8">
        <v>0</v>
      </c>
      <c r="N30" s="8">
        <v>43740539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70606025</v>
      </c>
      <c r="X30" s="8">
        <v>60262019</v>
      </c>
      <c r="Y30" s="8">
        <v>10344006</v>
      </c>
      <c r="Z30" s="2">
        <v>17.17</v>
      </c>
      <c r="AA30" s="6">
        <v>121922100</v>
      </c>
    </row>
    <row r="31" spans="1:27" ht="12.75">
      <c r="A31" s="29" t="s">
        <v>57</v>
      </c>
      <c r="B31" s="28"/>
      <c r="C31" s="6">
        <v>29292597</v>
      </c>
      <c r="D31" s="6">
        <v>0</v>
      </c>
      <c r="E31" s="7">
        <v>19165300</v>
      </c>
      <c r="F31" s="8">
        <v>19165300</v>
      </c>
      <c r="G31" s="8">
        <v>327208</v>
      </c>
      <c r="H31" s="8">
        <v>162199</v>
      </c>
      <c r="I31" s="8">
        <v>1061846</v>
      </c>
      <c r="J31" s="8">
        <v>1551253</v>
      </c>
      <c r="K31" s="8">
        <v>1962258</v>
      </c>
      <c r="L31" s="8">
        <v>1154237</v>
      </c>
      <c r="M31" s="8">
        <v>1793544</v>
      </c>
      <c r="N31" s="8">
        <v>4910039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6461292</v>
      </c>
      <c r="X31" s="8">
        <v>8700000</v>
      </c>
      <c r="Y31" s="8">
        <v>-2238708</v>
      </c>
      <c r="Z31" s="2">
        <v>-25.73</v>
      </c>
      <c r="AA31" s="6">
        <v>19165300</v>
      </c>
    </row>
    <row r="32" spans="1:27" ht="12.75">
      <c r="A32" s="29" t="s">
        <v>58</v>
      </c>
      <c r="B32" s="28"/>
      <c r="C32" s="6">
        <v>46559488</v>
      </c>
      <c r="D32" s="6">
        <v>0</v>
      </c>
      <c r="E32" s="7">
        <v>38888652</v>
      </c>
      <c r="F32" s="8">
        <v>38888652</v>
      </c>
      <c r="G32" s="8">
        <v>1470446</v>
      </c>
      <c r="H32" s="8">
        <v>4515500</v>
      </c>
      <c r="I32" s="8">
        <v>3360524</v>
      </c>
      <c r="J32" s="8">
        <v>9346470</v>
      </c>
      <c r="K32" s="8">
        <v>5969491</v>
      </c>
      <c r="L32" s="8">
        <v>4942294</v>
      </c>
      <c r="M32" s="8">
        <v>3845827</v>
      </c>
      <c r="N32" s="8">
        <v>14757612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24104082</v>
      </c>
      <c r="X32" s="8">
        <v>19894806</v>
      </c>
      <c r="Y32" s="8">
        <v>4209276</v>
      </c>
      <c r="Z32" s="2">
        <v>21.16</v>
      </c>
      <c r="AA32" s="6">
        <v>38888652</v>
      </c>
    </row>
    <row r="33" spans="1:27" ht="12.75">
      <c r="A33" s="29" t="s">
        <v>59</v>
      </c>
      <c r="B33" s="28"/>
      <c r="C33" s="6">
        <v>5473471</v>
      </c>
      <c r="D33" s="6">
        <v>0</v>
      </c>
      <c r="E33" s="7">
        <v>12767200</v>
      </c>
      <c r="F33" s="8">
        <v>12767200</v>
      </c>
      <c r="G33" s="8">
        <v>625266</v>
      </c>
      <c r="H33" s="8">
        <v>626409</v>
      </c>
      <c r="I33" s="8">
        <v>1125096</v>
      </c>
      <c r="J33" s="8">
        <v>2376771</v>
      </c>
      <c r="K33" s="8">
        <v>1136933</v>
      </c>
      <c r="L33" s="8">
        <v>1488913</v>
      </c>
      <c r="M33" s="8">
        <v>1098248</v>
      </c>
      <c r="N33" s="8">
        <v>3724094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6100865</v>
      </c>
      <c r="X33" s="8">
        <v>6383598</v>
      </c>
      <c r="Y33" s="8">
        <v>-282733</v>
      </c>
      <c r="Z33" s="2">
        <v>-4.43</v>
      </c>
      <c r="AA33" s="6">
        <v>12767200</v>
      </c>
    </row>
    <row r="34" spans="1:27" ht="12.75">
      <c r="A34" s="29" t="s">
        <v>60</v>
      </c>
      <c r="B34" s="28"/>
      <c r="C34" s="6">
        <v>91626762</v>
      </c>
      <c r="D34" s="6">
        <v>0</v>
      </c>
      <c r="E34" s="7">
        <v>61348100</v>
      </c>
      <c r="F34" s="8">
        <v>61348100</v>
      </c>
      <c r="G34" s="8">
        <v>2455460</v>
      </c>
      <c r="H34" s="8">
        <v>3818692</v>
      </c>
      <c r="I34" s="8">
        <v>2662260</v>
      </c>
      <c r="J34" s="8">
        <v>8936412</v>
      </c>
      <c r="K34" s="8">
        <v>10187768</v>
      </c>
      <c r="L34" s="8">
        <v>4846261</v>
      </c>
      <c r="M34" s="8">
        <v>6453387</v>
      </c>
      <c r="N34" s="8">
        <v>21487416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30423828</v>
      </c>
      <c r="X34" s="8">
        <v>31724052</v>
      </c>
      <c r="Y34" s="8">
        <v>-1300224</v>
      </c>
      <c r="Z34" s="2">
        <v>-4.1</v>
      </c>
      <c r="AA34" s="6">
        <v>61348100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753939526</v>
      </c>
      <c r="D36" s="37">
        <f>SUM(D25:D35)</f>
        <v>0</v>
      </c>
      <c r="E36" s="38">
        <f t="shared" si="1"/>
        <v>560288752</v>
      </c>
      <c r="F36" s="39">
        <f t="shared" si="1"/>
        <v>560288752</v>
      </c>
      <c r="G36" s="39">
        <f t="shared" si="1"/>
        <v>36423439</v>
      </c>
      <c r="H36" s="39">
        <f t="shared" si="1"/>
        <v>34115907</v>
      </c>
      <c r="I36" s="39">
        <f t="shared" si="1"/>
        <v>24755295</v>
      </c>
      <c r="J36" s="39">
        <f t="shared" si="1"/>
        <v>95294641</v>
      </c>
      <c r="K36" s="39">
        <f t="shared" si="1"/>
        <v>68378088</v>
      </c>
      <c r="L36" s="39">
        <f t="shared" si="1"/>
        <v>37335176</v>
      </c>
      <c r="M36" s="39">
        <f t="shared" si="1"/>
        <v>28362842</v>
      </c>
      <c r="N36" s="39">
        <f t="shared" si="1"/>
        <v>134076106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229370747</v>
      </c>
      <c r="X36" s="39">
        <f t="shared" si="1"/>
        <v>254588075</v>
      </c>
      <c r="Y36" s="39">
        <f t="shared" si="1"/>
        <v>-25217328</v>
      </c>
      <c r="Z36" s="40">
        <f>+IF(X36&lt;&gt;0,+(Y36/X36)*100,0)</f>
        <v>-9.905148935196593</v>
      </c>
      <c r="AA36" s="37">
        <f>SUM(AA25:AA35)</f>
        <v>560288752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-318973998</v>
      </c>
      <c r="D38" s="50">
        <f>+D22-D36</f>
        <v>0</v>
      </c>
      <c r="E38" s="51">
        <f t="shared" si="2"/>
        <v>-73192152</v>
      </c>
      <c r="F38" s="52">
        <f t="shared" si="2"/>
        <v>-73192152</v>
      </c>
      <c r="G38" s="52">
        <f t="shared" si="2"/>
        <v>88511893</v>
      </c>
      <c r="H38" s="52">
        <f t="shared" si="2"/>
        <v>-14668299</v>
      </c>
      <c r="I38" s="52">
        <f t="shared" si="2"/>
        <v>-2818078</v>
      </c>
      <c r="J38" s="52">
        <f t="shared" si="2"/>
        <v>71025516</v>
      </c>
      <c r="K38" s="52">
        <f t="shared" si="2"/>
        <v>-45311376</v>
      </c>
      <c r="L38" s="52">
        <f t="shared" si="2"/>
        <v>-12895616</v>
      </c>
      <c r="M38" s="52">
        <f t="shared" si="2"/>
        <v>64941564</v>
      </c>
      <c r="N38" s="52">
        <f t="shared" si="2"/>
        <v>6734572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77760088</v>
      </c>
      <c r="X38" s="52">
        <f>IF(F22=F36,0,X22-X36)</f>
        <v>12417503</v>
      </c>
      <c r="Y38" s="52">
        <f t="shared" si="2"/>
        <v>65342585</v>
      </c>
      <c r="Z38" s="53">
        <f>+IF(X38&lt;&gt;0,+(Y38/X38)*100,0)</f>
        <v>526.2135632260366</v>
      </c>
      <c r="AA38" s="50">
        <f>+AA22-AA36</f>
        <v>-73192152</v>
      </c>
    </row>
    <row r="39" spans="1:27" ht="12.75">
      <c r="A39" s="27" t="s">
        <v>64</v>
      </c>
      <c r="B39" s="33"/>
      <c r="C39" s="6">
        <v>136996240</v>
      </c>
      <c r="D39" s="6">
        <v>0</v>
      </c>
      <c r="E39" s="7">
        <v>115103665</v>
      </c>
      <c r="F39" s="8">
        <v>115103665</v>
      </c>
      <c r="G39" s="8">
        <v>0</v>
      </c>
      <c r="H39" s="8">
        <v>0</v>
      </c>
      <c r="I39" s="8">
        <v>0</v>
      </c>
      <c r="J39" s="8">
        <v>0</v>
      </c>
      <c r="K39" s="8">
        <v>19000000</v>
      </c>
      <c r="L39" s="8">
        <v>0</v>
      </c>
      <c r="M39" s="8">
        <v>0</v>
      </c>
      <c r="N39" s="8">
        <v>19000000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19000000</v>
      </c>
      <c r="X39" s="8">
        <v>89267281</v>
      </c>
      <c r="Y39" s="8">
        <v>-70267281</v>
      </c>
      <c r="Z39" s="2">
        <v>-78.72</v>
      </c>
      <c r="AA39" s="6">
        <v>115103665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300000</v>
      </c>
      <c r="Y40" s="30">
        <v>-300000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29141392</v>
      </c>
      <c r="D41" s="54">
        <v>0</v>
      </c>
      <c r="E41" s="7">
        <v>600000</v>
      </c>
      <c r="F41" s="8">
        <v>600000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600000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-152836366</v>
      </c>
      <c r="D42" s="59">
        <f>SUM(D38:D41)</f>
        <v>0</v>
      </c>
      <c r="E42" s="60">
        <f t="shared" si="3"/>
        <v>42511513</v>
      </c>
      <c r="F42" s="61">
        <f t="shared" si="3"/>
        <v>42511513</v>
      </c>
      <c r="G42" s="61">
        <f t="shared" si="3"/>
        <v>88511893</v>
      </c>
      <c r="H42" s="61">
        <f t="shared" si="3"/>
        <v>-14668299</v>
      </c>
      <c r="I42" s="61">
        <f t="shared" si="3"/>
        <v>-2818078</v>
      </c>
      <c r="J42" s="61">
        <f t="shared" si="3"/>
        <v>71025516</v>
      </c>
      <c r="K42" s="61">
        <f t="shared" si="3"/>
        <v>-26311376</v>
      </c>
      <c r="L42" s="61">
        <f t="shared" si="3"/>
        <v>-12895616</v>
      </c>
      <c r="M42" s="61">
        <f t="shared" si="3"/>
        <v>64941564</v>
      </c>
      <c r="N42" s="61">
        <f t="shared" si="3"/>
        <v>25734572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96760088</v>
      </c>
      <c r="X42" s="61">
        <f t="shared" si="3"/>
        <v>101984784</v>
      </c>
      <c r="Y42" s="61">
        <f t="shared" si="3"/>
        <v>-5224696</v>
      </c>
      <c r="Z42" s="62">
        <f>+IF(X42&lt;&gt;0,+(Y42/X42)*100,0)</f>
        <v>-5.123015213720509</v>
      </c>
      <c r="AA42" s="59">
        <f>SUM(AA38:AA41)</f>
        <v>42511513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-152836366</v>
      </c>
      <c r="D44" s="67">
        <f>+D42-D43</f>
        <v>0</v>
      </c>
      <c r="E44" s="68">
        <f t="shared" si="4"/>
        <v>42511513</v>
      </c>
      <c r="F44" s="69">
        <f t="shared" si="4"/>
        <v>42511513</v>
      </c>
      <c r="G44" s="69">
        <f t="shared" si="4"/>
        <v>88511893</v>
      </c>
      <c r="H44" s="69">
        <f t="shared" si="4"/>
        <v>-14668299</v>
      </c>
      <c r="I44" s="69">
        <f t="shared" si="4"/>
        <v>-2818078</v>
      </c>
      <c r="J44" s="69">
        <f t="shared" si="4"/>
        <v>71025516</v>
      </c>
      <c r="K44" s="69">
        <f t="shared" si="4"/>
        <v>-26311376</v>
      </c>
      <c r="L44" s="69">
        <f t="shared" si="4"/>
        <v>-12895616</v>
      </c>
      <c r="M44" s="69">
        <f t="shared" si="4"/>
        <v>64941564</v>
      </c>
      <c r="N44" s="69">
        <f t="shared" si="4"/>
        <v>25734572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96760088</v>
      </c>
      <c r="X44" s="69">
        <f t="shared" si="4"/>
        <v>101984784</v>
      </c>
      <c r="Y44" s="69">
        <f t="shared" si="4"/>
        <v>-5224696</v>
      </c>
      <c r="Z44" s="70">
        <f>+IF(X44&lt;&gt;0,+(Y44/X44)*100,0)</f>
        <v>-5.123015213720509</v>
      </c>
      <c r="AA44" s="67">
        <f>+AA42-AA43</f>
        <v>42511513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-152836366</v>
      </c>
      <c r="D46" s="59">
        <f>SUM(D44:D45)</f>
        <v>0</v>
      </c>
      <c r="E46" s="60">
        <f t="shared" si="5"/>
        <v>42511513</v>
      </c>
      <c r="F46" s="61">
        <f t="shared" si="5"/>
        <v>42511513</v>
      </c>
      <c r="G46" s="61">
        <f t="shared" si="5"/>
        <v>88511893</v>
      </c>
      <c r="H46" s="61">
        <f t="shared" si="5"/>
        <v>-14668299</v>
      </c>
      <c r="I46" s="61">
        <f t="shared" si="5"/>
        <v>-2818078</v>
      </c>
      <c r="J46" s="61">
        <f t="shared" si="5"/>
        <v>71025516</v>
      </c>
      <c r="K46" s="61">
        <f t="shared" si="5"/>
        <v>-26311376</v>
      </c>
      <c r="L46" s="61">
        <f t="shared" si="5"/>
        <v>-12895616</v>
      </c>
      <c r="M46" s="61">
        <f t="shared" si="5"/>
        <v>64941564</v>
      </c>
      <c r="N46" s="61">
        <f t="shared" si="5"/>
        <v>25734572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96760088</v>
      </c>
      <c r="X46" s="61">
        <f t="shared" si="5"/>
        <v>101984784</v>
      </c>
      <c r="Y46" s="61">
        <f t="shared" si="5"/>
        <v>-5224696</v>
      </c>
      <c r="Z46" s="62">
        <f>+IF(X46&lt;&gt;0,+(Y46/X46)*100,0)</f>
        <v>-5.123015213720509</v>
      </c>
      <c r="AA46" s="59">
        <f>SUM(AA44:AA45)</f>
        <v>42511513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-152836366</v>
      </c>
      <c r="D48" s="75">
        <f>SUM(D46:D47)</f>
        <v>0</v>
      </c>
      <c r="E48" s="76">
        <f t="shared" si="6"/>
        <v>42511513</v>
      </c>
      <c r="F48" s="77">
        <f t="shared" si="6"/>
        <v>42511513</v>
      </c>
      <c r="G48" s="77">
        <f t="shared" si="6"/>
        <v>88511893</v>
      </c>
      <c r="H48" s="78">
        <f t="shared" si="6"/>
        <v>-14668299</v>
      </c>
      <c r="I48" s="78">
        <f t="shared" si="6"/>
        <v>-2818078</v>
      </c>
      <c r="J48" s="78">
        <f t="shared" si="6"/>
        <v>71025516</v>
      </c>
      <c r="K48" s="78">
        <f t="shared" si="6"/>
        <v>-26311376</v>
      </c>
      <c r="L48" s="78">
        <f t="shared" si="6"/>
        <v>-12895616</v>
      </c>
      <c r="M48" s="77">
        <f t="shared" si="6"/>
        <v>64941564</v>
      </c>
      <c r="N48" s="77">
        <f t="shared" si="6"/>
        <v>25734572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96760088</v>
      </c>
      <c r="X48" s="78">
        <f t="shared" si="6"/>
        <v>101984784</v>
      </c>
      <c r="Y48" s="78">
        <f t="shared" si="6"/>
        <v>-5224696</v>
      </c>
      <c r="Z48" s="79">
        <f>+IF(X48&lt;&gt;0,+(Y48/X48)*100,0)</f>
        <v>-5.123015213720509</v>
      </c>
      <c r="AA48" s="80">
        <f>SUM(AA46:AA47)</f>
        <v>42511513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36513942</v>
      </c>
      <c r="D5" s="6">
        <v>0</v>
      </c>
      <c r="E5" s="7">
        <v>47920615</v>
      </c>
      <c r="F5" s="8">
        <v>47920615</v>
      </c>
      <c r="G5" s="8">
        <v>12792988</v>
      </c>
      <c r="H5" s="8">
        <v>2728621</v>
      </c>
      <c r="I5" s="8">
        <v>2747511</v>
      </c>
      <c r="J5" s="8">
        <v>18269120</v>
      </c>
      <c r="K5" s="8">
        <v>2749831</v>
      </c>
      <c r="L5" s="8">
        <v>2710118</v>
      </c>
      <c r="M5" s="8">
        <v>2750139</v>
      </c>
      <c r="N5" s="8">
        <v>8210088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26479208</v>
      </c>
      <c r="X5" s="8">
        <v>23960310</v>
      </c>
      <c r="Y5" s="8">
        <v>2518898</v>
      </c>
      <c r="Z5" s="2">
        <v>10.51</v>
      </c>
      <c r="AA5" s="6">
        <v>47920615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24507198</v>
      </c>
      <c r="D7" s="6">
        <v>0</v>
      </c>
      <c r="E7" s="7">
        <v>57376650</v>
      </c>
      <c r="F7" s="8">
        <v>57376650</v>
      </c>
      <c r="G7" s="8">
        <v>2803421</v>
      </c>
      <c r="H7" s="8">
        <v>2935634</v>
      </c>
      <c r="I7" s="8">
        <v>7280783</v>
      </c>
      <c r="J7" s="8">
        <v>13019838</v>
      </c>
      <c r="K7" s="8">
        <v>4537862</v>
      </c>
      <c r="L7" s="8">
        <v>4174918</v>
      </c>
      <c r="M7" s="8">
        <v>4291798</v>
      </c>
      <c r="N7" s="8">
        <v>13004578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26024416</v>
      </c>
      <c r="X7" s="8">
        <v>26125627</v>
      </c>
      <c r="Y7" s="8">
        <v>-101211</v>
      </c>
      <c r="Z7" s="2">
        <v>-0.39</v>
      </c>
      <c r="AA7" s="6">
        <v>57376650</v>
      </c>
    </row>
    <row r="8" spans="1:27" ht="12.75">
      <c r="A8" s="29" t="s">
        <v>35</v>
      </c>
      <c r="B8" s="28"/>
      <c r="C8" s="6">
        <v>19137492</v>
      </c>
      <c r="D8" s="6">
        <v>0</v>
      </c>
      <c r="E8" s="7">
        <v>33029922</v>
      </c>
      <c r="F8" s="8">
        <v>33029922</v>
      </c>
      <c r="G8" s="8">
        <v>2110381</v>
      </c>
      <c r="H8" s="8">
        <v>2107230</v>
      </c>
      <c r="I8" s="8">
        <v>3099015</v>
      </c>
      <c r="J8" s="8">
        <v>7316626</v>
      </c>
      <c r="K8" s="8">
        <v>2411199</v>
      </c>
      <c r="L8" s="8">
        <v>1382155</v>
      </c>
      <c r="M8" s="8">
        <v>2091609</v>
      </c>
      <c r="N8" s="8">
        <v>5884963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13201589</v>
      </c>
      <c r="X8" s="8">
        <v>16514958</v>
      </c>
      <c r="Y8" s="8">
        <v>-3313369</v>
      </c>
      <c r="Z8" s="2">
        <v>-20.06</v>
      </c>
      <c r="AA8" s="6">
        <v>33029922</v>
      </c>
    </row>
    <row r="9" spans="1:27" ht="12.75">
      <c r="A9" s="29" t="s">
        <v>36</v>
      </c>
      <c r="B9" s="28"/>
      <c r="C9" s="6">
        <v>14149200</v>
      </c>
      <c r="D9" s="6">
        <v>0</v>
      </c>
      <c r="E9" s="7">
        <v>15328303</v>
      </c>
      <c r="F9" s="8">
        <v>15328303</v>
      </c>
      <c r="G9" s="8">
        <v>1322051</v>
      </c>
      <c r="H9" s="8">
        <v>1315232</v>
      </c>
      <c r="I9" s="8">
        <v>1322230</v>
      </c>
      <c r="J9" s="8">
        <v>3959513</v>
      </c>
      <c r="K9" s="8">
        <v>1321135</v>
      </c>
      <c r="L9" s="8">
        <v>1307128</v>
      </c>
      <c r="M9" s="8">
        <v>1323382</v>
      </c>
      <c r="N9" s="8">
        <v>3951645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7911158</v>
      </c>
      <c r="X9" s="8">
        <v>7664154</v>
      </c>
      <c r="Y9" s="8">
        <v>247004</v>
      </c>
      <c r="Z9" s="2">
        <v>3.22</v>
      </c>
      <c r="AA9" s="6">
        <v>15328303</v>
      </c>
    </row>
    <row r="10" spans="1:27" ht="12.75">
      <c r="A10" s="29" t="s">
        <v>37</v>
      </c>
      <c r="B10" s="28"/>
      <c r="C10" s="6">
        <v>8485312</v>
      </c>
      <c r="D10" s="6">
        <v>0</v>
      </c>
      <c r="E10" s="7">
        <v>8993336</v>
      </c>
      <c r="F10" s="30">
        <v>8993336</v>
      </c>
      <c r="G10" s="30">
        <v>785254</v>
      </c>
      <c r="H10" s="30">
        <v>781426</v>
      </c>
      <c r="I10" s="30">
        <v>785079</v>
      </c>
      <c r="J10" s="30">
        <v>2351759</v>
      </c>
      <c r="K10" s="30">
        <v>785860</v>
      </c>
      <c r="L10" s="30">
        <v>767876</v>
      </c>
      <c r="M10" s="30">
        <v>785252</v>
      </c>
      <c r="N10" s="30">
        <v>2338988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4690747</v>
      </c>
      <c r="X10" s="30">
        <v>4496670</v>
      </c>
      <c r="Y10" s="30">
        <v>194077</v>
      </c>
      <c r="Z10" s="31">
        <v>4.32</v>
      </c>
      <c r="AA10" s="32">
        <v>8993336</v>
      </c>
    </row>
    <row r="11" spans="1:27" ht="12.75">
      <c r="A11" s="29" t="s">
        <v>38</v>
      </c>
      <c r="B11" s="33"/>
      <c r="C11" s="6">
        <v>27892643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256</v>
      </c>
      <c r="J11" s="8">
        <v>256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256</v>
      </c>
      <c r="X11" s="8"/>
      <c r="Y11" s="8">
        <v>256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2728143</v>
      </c>
      <c r="D12" s="6">
        <v>0</v>
      </c>
      <c r="E12" s="7">
        <v>1100729</v>
      </c>
      <c r="F12" s="8">
        <v>1100729</v>
      </c>
      <c r="G12" s="8">
        <v>150527</v>
      </c>
      <c r="H12" s="8">
        <v>144250</v>
      </c>
      <c r="I12" s="8">
        <v>10075</v>
      </c>
      <c r="J12" s="8">
        <v>304852</v>
      </c>
      <c r="K12" s="8">
        <v>141598</v>
      </c>
      <c r="L12" s="8">
        <v>142715</v>
      </c>
      <c r="M12" s="8">
        <v>141408</v>
      </c>
      <c r="N12" s="8">
        <v>425721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730573</v>
      </c>
      <c r="X12" s="8">
        <v>550362</v>
      </c>
      <c r="Y12" s="8">
        <v>180211</v>
      </c>
      <c r="Z12" s="2">
        <v>32.74</v>
      </c>
      <c r="AA12" s="6">
        <v>1100729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4473888</v>
      </c>
      <c r="F13" s="8">
        <v>4473888</v>
      </c>
      <c r="G13" s="8">
        <v>238996</v>
      </c>
      <c r="H13" s="8">
        <v>0</v>
      </c>
      <c r="I13" s="8">
        <v>0</v>
      </c>
      <c r="J13" s="8">
        <v>238996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238996</v>
      </c>
      <c r="X13" s="8">
        <v>2236944</v>
      </c>
      <c r="Y13" s="8">
        <v>-1997948</v>
      </c>
      <c r="Z13" s="2">
        <v>-89.32</v>
      </c>
      <c r="AA13" s="6">
        <v>4473888</v>
      </c>
    </row>
    <row r="14" spans="1:27" ht="12.75">
      <c r="A14" s="27" t="s">
        <v>41</v>
      </c>
      <c r="B14" s="33"/>
      <c r="C14" s="6">
        <v>43739934</v>
      </c>
      <c r="D14" s="6">
        <v>0</v>
      </c>
      <c r="E14" s="7">
        <v>27022883</v>
      </c>
      <c r="F14" s="8">
        <v>27022883</v>
      </c>
      <c r="G14" s="8">
        <v>2649806</v>
      </c>
      <c r="H14" s="8">
        <v>2305295</v>
      </c>
      <c r="I14" s="8">
        <v>2663079</v>
      </c>
      <c r="J14" s="8">
        <v>7618180</v>
      </c>
      <c r="K14" s="8">
        <v>2734932</v>
      </c>
      <c r="L14" s="8">
        <v>2738832</v>
      </c>
      <c r="M14" s="8">
        <v>2802385</v>
      </c>
      <c r="N14" s="8">
        <v>8276149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15894329</v>
      </c>
      <c r="X14" s="8">
        <v>13511442</v>
      </c>
      <c r="Y14" s="8">
        <v>2382887</v>
      </c>
      <c r="Z14" s="2">
        <v>17.64</v>
      </c>
      <c r="AA14" s="6">
        <v>27022883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326364</v>
      </c>
      <c r="D16" s="6">
        <v>0</v>
      </c>
      <c r="E16" s="7">
        <v>55846</v>
      </c>
      <c r="F16" s="8">
        <v>55846</v>
      </c>
      <c r="G16" s="8">
        <v>4358</v>
      </c>
      <c r="H16" s="8">
        <v>9630</v>
      </c>
      <c r="I16" s="8">
        <v>40193</v>
      </c>
      <c r="J16" s="8">
        <v>54181</v>
      </c>
      <c r="K16" s="8">
        <v>21905</v>
      </c>
      <c r="L16" s="8">
        <v>21353</v>
      </c>
      <c r="M16" s="8">
        <v>1200</v>
      </c>
      <c r="N16" s="8">
        <v>44458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98639</v>
      </c>
      <c r="X16" s="8">
        <v>27924</v>
      </c>
      <c r="Y16" s="8">
        <v>70715</v>
      </c>
      <c r="Z16" s="2">
        <v>253.24</v>
      </c>
      <c r="AA16" s="6">
        <v>55846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1693152</v>
      </c>
      <c r="H17" s="8">
        <v>2685791</v>
      </c>
      <c r="I17" s="8">
        <v>1436528</v>
      </c>
      <c r="J17" s="8">
        <v>5815471</v>
      </c>
      <c r="K17" s="8">
        <v>1550861</v>
      </c>
      <c r="L17" s="8">
        <v>538812</v>
      </c>
      <c r="M17" s="8">
        <v>1705</v>
      </c>
      <c r="N17" s="8">
        <v>2091378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7906849</v>
      </c>
      <c r="X17" s="8"/>
      <c r="Y17" s="8">
        <v>7906849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5490729</v>
      </c>
      <c r="D18" s="6">
        <v>0</v>
      </c>
      <c r="E18" s="7">
        <v>10750213</v>
      </c>
      <c r="F18" s="8">
        <v>10750213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5375106</v>
      </c>
      <c r="Y18" s="8">
        <v>-5375106</v>
      </c>
      <c r="Z18" s="2">
        <v>-100</v>
      </c>
      <c r="AA18" s="6">
        <v>10750213</v>
      </c>
    </row>
    <row r="19" spans="1:27" ht="12.75">
      <c r="A19" s="27" t="s">
        <v>46</v>
      </c>
      <c r="B19" s="33"/>
      <c r="C19" s="6">
        <v>99770829</v>
      </c>
      <c r="D19" s="6">
        <v>0</v>
      </c>
      <c r="E19" s="7">
        <v>110597000</v>
      </c>
      <c r="F19" s="8">
        <v>110597000</v>
      </c>
      <c r="G19" s="8">
        <v>44298000</v>
      </c>
      <c r="H19" s="8">
        <v>2086000</v>
      </c>
      <c r="I19" s="8">
        <v>0</v>
      </c>
      <c r="J19" s="8">
        <v>46384000</v>
      </c>
      <c r="K19" s="8">
        <v>0</v>
      </c>
      <c r="L19" s="8">
        <v>444964</v>
      </c>
      <c r="M19" s="8">
        <v>35677000</v>
      </c>
      <c r="N19" s="8">
        <v>36121964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82505964</v>
      </c>
      <c r="X19" s="8">
        <v>55297998</v>
      </c>
      <c r="Y19" s="8">
        <v>27207966</v>
      </c>
      <c r="Z19" s="2">
        <v>49.2</v>
      </c>
      <c r="AA19" s="6">
        <v>110597000</v>
      </c>
    </row>
    <row r="20" spans="1:27" ht="12.75">
      <c r="A20" s="27" t="s">
        <v>47</v>
      </c>
      <c r="B20" s="33"/>
      <c r="C20" s="6">
        <v>2918211</v>
      </c>
      <c r="D20" s="6">
        <v>0</v>
      </c>
      <c r="E20" s="7">
        <v>2073848</v>
      </c>
      <c r="F20" s="30">
        <v>2073848</v>
      </c>
      <c r="G20" s="30">
        <v>33591</v>
      </c>
      <c r="H20" s="30">
        <v>101254</v>
      </c>
      <c r="I20" s="30">
        <v>166605</v>
      </c>
      <c r="J20" s="30">
        <v>301450</v>
      </c>
      <c r="K20" s="30">
        <v>46192</v>
      </c>
      <c r="L20" s="30">
        <v>248460</v>
      </c>
      <c r="M20" s="30">
        <v>-43307</v>
      </c>
      <c r="N20" s="30">
        <v>251345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552795</v>
      </c>
      <c r="X20" s="30">
        <v>1036926</v>
      </c>
      <c r="Y20" s="30">
        <v>-484131</v>
      </c>
      <c r="Z20" s="31">
        <v>-46.69</v>
      </c>
      <c r="AA20" s="32">
        <v>2073848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1500000</v>
      </c>
      <c r="F21" s="8">
        <v>1500000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750000</v>
      </c>
      <c r="Y21" s="8">
        <v>-750000</v>
      </c>
      <c r="Z21" s="2">
        <v>-100</v>
      </c>
      <c r="AA21" s="6">
        <v>1500000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285659997</v>
      </c>
      <c r="D22" s="37">
        <f>SUM(D5:D21)</f>
        <v>0</v>
      </c>
      <c r="E22" s="38">
        <f t="shared" si="0"/>
        <v>320223233</v>
      </c>
      <c r="F22" s="39">
        <f t="shared" si="0"/>
        <v>320223233</v>
      </c>
      <c r="G22" s="39">
        <f t="shared" si="0"/>
        <v>68882525</v>
      </c>
      <c r="H22" s="39">
        <f t="shared" si="0"/>
        <v>17200363</v>
      </c>
      <c r="I22" s="39">
        <f t="shared" si="0"/>
        <v>19551354</v>
      </c>
      <c r="J22" s="39">
        <f t="shared" si="0"/>
        <v>105634242</v>
      </c>
      <c r="K22" s="39">
        <f t="shared" si="0"/>
        <v>16301375</v>
      </c>
      <c r="L22" s="39">
        <f t="shared" si="0"/>
        <v>14477331</v>
      </c>
      <c r="M22" s="39">
        <f t="shared" si="0"/>
        <v>49822571</v>
      </c>
      <c r="N22" s="39">
        <f t="shared" si="0"/>
        <v>80601277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186235519</v>
      </c>
      <c r="X22" s="39">
        <f t="shared" si="0"/>
        <v>157548421</v>
      </c>
      <c r="Y22" s="39">
        <f t="shared" si="0"/>
        <v>28687098</v>
      </c>
      <c r="Z22" s="40">
        <f>+IF(X22&lt;&gt;0,+(Y22/X22)*100,0)</f>
        <v>18.208432568168995</v>
      </c>
      <c r="AA22" s="37">
        <f>SUM(AA5:AA21)</f>
        <v>320223233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73191440</v>
      </c>
      <c r="D25" s="6">
        <v>0</v>
      </c>
      <c r="E25" s="7">
        <v>94656190</v>
      </c>
      <c r="F25" s="8">
        <v>94656190</v>
      </c>
      <c r="G25" s="8">
        <v>6027638</v>
      </c>
      <c r="H25" s="8">
        <v>6925206</v>
      </c>
      <c r="I25" s="8">
        <v>6586682</v>
      </c>
      <c r="J25" s="8">
        <v>19539526</v>
      </c>
      <c r="K25" s="8">
        <v>6783757</v>
      </c>
      <c r="L25" s="8">
        <v>6783755</v>
      </c>
      <c r="M25" s="8">
        <v>6783755</v>
      </c>
      <c r="N25" s="8">
        <v>20351267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39890793</v>
      </c>
      <c r="X25" s="8">
        <v>49721391</v>
      </c>
      <c r="Y25" s="8">
        <v>-9830598</v>
      </c>
      <c r="Z25" s="2">
        <v>-19.77</v>
      </c>
      <c r="AA25" s="6">
        <v>94656190</v>
      </c>
    </row>
    <row r="26" spans="1:27" ht="12.75">
      <c r="A26" s="29" t="s">
        <v>52</v>
      </c>
      <c r="B26" s="28"/>
      <c r="C26" s="6">
        <v>8358196</v>
      </c>
      <c r="D26" s="6">
        <v>0</v>
      </c>
      <c r="E26" s="7">
        <v>9055515</v>
      </c>
      <c r="F26" s="8">
        <v>9055515</v>
      </c>
      <c r="G26" s="8">
        <v>705137</v>
      </c>
      <c r="H26" s="8">
        <v>705137</v>
      </c>
      <c r="I26" s="8">
        <v>705137</v>
      </c>
      <c r="J26" s="8">
        <v>2115411</v>
      </c>
      <c r="K26" s="8">
        <v>705137</v>
      </c>
      <c r="L26" s="8">
        <v>705137</v>
      </c>
      <c r="M26" s="8">
        <v>705137</v>
      </c>
      <c r="N26" s="8">
        <v>2115411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4230822</v>
      </c>
      <c r="X26" s="8">
        <v>4527756</v>
      </c>
      <c r="Y26" s="8">
        <v>-296934</v>
      </c>
      <c r="Z26" s="2">
        <v>-6.56</v>
      </c>
      <c r="AA26" s="6">
        <v>9055515</v>
      </c>
    </row>
    <row r="27" spans="1:27" ht="12.75">
      <c r="A27" s="29" t="s">
        <v>53</v>
      </c>
      <c r="B27" s="28"/>
      <c r="C27" s="6">
        <v>87788486</v>
      </c>
      <c r="D27" s="6">
        <v>0</v>
      </c>
      <c r="E27" s="7">
        <v>77000000</v>
      </c>
      <c r="F27" s="8">
        <v>77000000</v>
      </c>
      <c r="G27" s="8">
        <v>-1169646</v>
      </c>
      <c r="H27" s="8">
        <v>-1266530</v>
      </c>
      <c r="I27" s="8">
        <v>-627851</v>
      </c>
      <c r="J27" s="8">
        <v>-3064027</v>
      </c>
      <c r="K27" s="8">
        <v>-695076</v>
      </c>
      <c r="L27" s="8">
        <v>-481315</v>
      </c>
      <c r="M27" s="8">
        <v>-1278205</v>
      </c>
      <c r="N27" s="8">
        <v>-2454596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-5518623</v>
      </c>
      <c r="X27" s="8">
        <v>28083332</v>
      </c>
      <c r="Y27" s="8">
        <v>-33601955</v>
      </c>
      <c r="Z27" s="2">
        <v>-119.65</v>
      </c>
      <c r="AA27" s="6">
        <v>77000000</v>
      </c>
    </row>
    <row r="28" spans="1:27" ht="12.75">
      <c r="A28" s="29" t="s">
        <v>54</v>
      </c>
      <c r="B28" s="28"/>
      <c r="C28" s="6">
        <v>31211752</v>
      </c>
      <c r="D28" s="6">
        <v>0</v>
      </c>
      <c r="E28" s="7">
        <v>41000000</v>
      </c>
      <c r="F28" s="8">
        <v>41000000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20500002</v>
      </c>
      <c r="Y28" s="8">
        <v>-20500002</v>
      </c>
      <c r="Z28" s="2">
        <v>-100</v>
      </c>
      <c r="AA28" s="6">
        <v>41000000</v>
      </c>
    </row>
    <row r="29" spans="1:27" ht="12.75">
      <c r="A29" s="29" t="s">
        <v>55</v>
      </c>
      <c r="B29" s="28"/>
      <c r="C29" s="6">
        <v>3563869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65693129</v>
      </c>
      <c r="D30" s="6">
        <v>0</v>
      </c>
      <c r="E30" s="7">
        <v>65335779</v>
      </c>
      <c r="F30" s="8">
        <v>65335779</v>
      </c>
      <c r="G30" s="8">
        <v>294993</v>
      </c>
      <c r="H30" s="8">
        <v>15790559</v>
      </c>
      <c r="I30" s="8">
        <v>10318940</v>
      </c>
      <c r="J30" s="8">
        <v>26404492</v>
      </c>
      <c r="K30" s="8">
        <v>11651070</v>
      </c>
      <c r="L30" s="8">
        <v>5070048</v>
      </c>
      <c r="M30" s="8">
        <v>4719866</v>
      </c>
      <c r="N30" s="8">
        <v>21440984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47845476</v>
      </c>
      <c r="X30" s="8">
        <v>32764003</v>
      </c>
      <c r="Y30" s="8">
        <v>15081473</v>
      </c>
      <c r="Z30" s="2">
        <v>46.03</v>
      </c>
      <c r="AA30" s="6">
        <v>65335779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18721583</v>
      </c>
      <c r="F31" s="8">
        <v>18721583</v>
      </c>
      <c r="G31" s="8">
        <v>304607</v>
      </c>
      <c r="H31" s="8">
        <v>876739</v>
      </c>
      <c r="I31" s="8">
        <v>644302</v>
      </c>
      <c r="J31" s="8">
        <v>1825648</v>
      </c>
      <c r="K31" s="8">
        <v>1182287</v>
      </c>
      <c r="L31" s="8">
        <v>1085718</v>
      </c>
      <c r="M31" s="8">
        <v>502112</v>
      </c>
      <c r="N31" s="8">
        <v>2770117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4595765</v>
      </c>
      <c r="X31" s="8">
        <v>9360792</v>
      </c>
      <c r="Y31" s="8">
        <v>-4765027</v>
      </c>
      <c r="Z31" s="2">
        <v>-50.9</v>
      </c>
      <c r="AA31" s="6">
        <v>18721583</v>
      </c>
    </row>
    <row r="32" spans="1:27" ht="12.75">
      <c r="A32" s="29" t="s">
        <v>58</v>
      </c>
      <c r="B32" s="28"/>
      <c r="C32" s="6">
        <v>28739892</v>
      </c>
      <c r="D32" s="6">
        <v>0</v>
      </c>
      <c r="E32" s="7">
        <v>16062199</v>
      </c>
      <c r="F32" s="8">
        <v>16062199</v>
      </c>
      <c r="G32" s="8">
        <v>427032</v>
      </c>
      <c r="H32" s="8">
        <v>1312361</v>
      </c>
      <c r="I32" s="8">
        <v>535976</v>
      </c>
      <c r="J32" s="8">
        <v>2275369</v>
      </c>
      <c r="K32" s="8">
        <v>235406</v>
      </c>
      <c r="L32" s="8">
        <v>492704</v>
      </c>
      <c r="M32" s="8">
        <v>523908</v>
      </c>
      <c r="N32" s="8">
        <v>1252018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3527387</v>
      </c>
      <c r="X32" s="8">
        <v>14360302</v>
      </c>
      <c r="Y32" s="8">
        <v>-10832915</v>
      </c>
      <c r="Z32" s="2">
        <v>-75.44</v>
      </c>
      <c r="AA32" s="6">
        <v>16062199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6733199</v>
      </c>
      <c r="F33" s="8">
        <v>6733199</v>
      </c>
      <c r="G33" s="8">
        <v>585397</v>
      </c>
      <c r="H33" s="8">
        <v>0</v>
      </c>
      <c r="I33" s="8">
        <v>0</v>
      </c>
      <c r="J33" s="8">
        <v>585397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585397</v>
      </c>
      <c r="X33" s="8">
        <v>3366600</v>
      </c>
      <c r="Y33" s="8">
        <v>-2781203</v>
      </c>
      <c r="Z33" s="2">
        <v>-82.61</v>
      </c>
      <c r="AA33" s="6">
        <v>6733199</v>
      </c>
    </row>
    <row r="34" spans="1:27" ht="12.75">
      <c r="A34" s="29" t="s">
        <v>60</v>
      </c>
      <c r="B34" s="28"/>
      <c r="C34" s="6">
        <v>27293644</v>
      </c>
      <c r="D34" s="6">
        <v>0</v>
      </c>
      <c r="E34" s="7">
        <v>31430747</v>
      </c>
      <c r="F34" s="8">
        <v>31430747</v>
      </c>
      <c r="G34" s="8">
        <v>3405544</v>
      </c>
      <c r="H34" s="8">
        <v>4145927</v>
      </c>
      <c r="I34" s="8">
        <v>3134647</v>
      </c>
      <c r="J34" s="8">
        <v>10686118</v>
      </c>
      <c r="K34" s="8">
        <v>2849362</v>
      </c>
      <c r="L34" s="8">
        <v>3283012</v>
      </c>
      <c r="M34" s="8">
        <v>6621015</v>
      </c>
      <c r="N34" s="8">
        <v>12753389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23439507</v>
      </c>
      <c r="X34" s="8">
        <v>15715374</v>
      </c>
      <c r="Y34" s="8">
        <v>7724133</v>
      </c>
      <c r="Z34" s="2">
        <v>49.15</v>
      </c>
      <c r="AA34" s="6">
        <v>31430747</v>
      </c>
    </row>
    <row r="35" spans="1:27" ht="12.75">
      <c r="A35" s="27" t="s">
        <v>61</v>
      </c>
      <c r="B35" s="33"/>
      <c r="C35" s="6">
        <v>4421219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330261627</v>
      </c>
      <c r="D36" s="37">
        <f>SUM(D25:D35)</f>
        <v>0</v>
      </c>
      <c r="E36" s="38">
        <f t="shared" si="1"/>
        <v>359995212</v>
      </c>
      <c r="F36" s="39">
        <f t="shared" si="1"/>
        <v>359995212</v>
      </c>
      <c r="G36" s="39">
        <f t="shared" si="1"/>
        <v>10580702</v>
      </c>
      <c r="H36" s="39">
        <f t="shared" si="1"/>
        <v>28489399</v>
      </c>
      <c r="I36" s="39">
        <f t="shared" si="1"/>
        <v>21297833</v>
      </c>
      <c r="J36" s="39">
        <f t="shared" si="1"/>
        <v>60367934</v>
      </c>
      <c r="K36" s="39">
        <f t="shared" si="1"/>
        <v>22711943</v>
      </c>
      <c r="L36" s="39">
        <f t="shared" si="1"/>
        <v>16939059</v>
      </c>
      <c r="M36" s="39">
        <f t="shared" si="1"/>
        <v>18577588</v>
      </c>
      <c r="N36" s="39">
        <f t="shared" si="1"/>
        <v>58228590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118596524</v>
      </c>
      <c r="X36" s="39">
        <f t="shared" si="1"/>
        <v>178399552</v>
      </c>
      <c r="Y36" s="39">
        <f t="shared" si="1"/>
        <v>-59803028</v>
      </c>
      <c r="Z36" s="40">
        <f>+IF(X36&lt;&gt;0,+(Y36/X36)*100,0)</f>
        <v>-33.52196086232324</v>
      </c>
      <c r="AA36" s="37">
        <f>SUM(AA25:AA35)</f>
        <v>359995212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-44601630</v>
      </c>
      <c r="D38" s="50">
        <f>+D22-D36</f>
        <v>0</v>
      </c>
      <c r="E38" s="51">
        <f t="shared" si="2"/>
        <v>-39771979</v>
      </c>
      <c r="F38" s="52">
        <f t="shared" si="2"/>
        <v>-39771979</v>
      </c>
      <c r="G38" s="52">
        <f t="shared" si="2"/>
        <v>58301823</v>
      </c>
      <c r="H38" s="52">
        <f t="shared" si="2"/>
        <v>-11289036</v>
      </c>
      <c r="I38" s="52">
        <f t="shared" si="2"/>
        <v>-1746479</v>
      </c>
      <c r="J38" s="52">
        <f t="shared" si="2"/>
        <v>45266308</v>
      </c>
      <c r="K38" s="52">
        <f t="shared" si="2"/>
        <v>-6410568</v>
      </c>
      <c r="L38" s="52">
        <f t="shared" si="2"/>
        <v>-2461728</v>
      </c>
      <c r="M38" s="52">
        <f t="shared" si="2"/>
        <v>31244983</v>
      </c>
      <c r="N38" s="52">
        <f t="shared" si="2"/>
        <v>22372687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67638995</v>
      </c>
      <c r="X38" s="52">
        <f>IF(F22=F36,0,X22-X36)</f>
        <v>-20851131</v>
      </c>
      <c r="Y38" s="52">
        <f t="shared" si="2"/>
        <v>88490126</v>
      </c>
      <c r="Z38" s="53">
        <f>+IF(X38&lt;&gt;0,+(Y38/X38)*100,0)</f>
        <v>-424.39005347000125</v>
      </c>
      <c r="AA38" s="50">
        <f>+AA22-AA36</f>
        <v>-39771979</v>
      </c>
    </row>
    <row r="39" spans="1:27" ht="12.75">
      <c r="A39" s="27" t="s">
        <v>64</v>
      </c>
      <c r="B39" s="33"/>
      <c r="C39" s="6">
        <v>46327000</v>
      </c>
      <c r="D39" s="6">
        <v>0</v>
      </c>
      <c r="E39" s="7">
        <v>68331000</v>
      </c>
      <c r="F39" s="8">
        <v>68331000</v>
      </c>
      <c r="G39" s="8">
        <v>0</v>
      </c>
      <c r="H39" s="8">
        <v>0</v>
      </c>
      <c r="I39" s="8">
        <v>0</v>
      </c>
      <c r="J39" s="8">
        <v>0</v>
      </c>
      <c r="K39" s="8">
        <v>2500000</v>
      </c>
      <c r="L39" s="8">
        <v>0</v>
      </c>
      <c r="M39" s="8">
        <v>26016200</v>
      </c>
      <c r="N39" s="8">
        <v>28516200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28516200</v>
      </c>
      <c r="X39" s="8">
        <v>34165500</v>
      </c>
      <c r="Y39" s="8">
        <v>-5649300</v>
      </c>
      <c r="Z39" s="2">
        <v>-16.54</v>
      </c>
      <c r="AA39" s="6">
        <v>68331000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1725370</v>
      </c>
      <c r="D42" s="59">
        <f>SUM(D38:D41)</f>
        <v>0</v>
      </c>
      <c r="E42" s="60">
        <f t="shared" si="3"/>
        <v>28559021</v>
      </c>
      <c r="F42" s="61">
        <f t="shared" si="3"/>
        <v>28559021</v>
      </c>
      <c r="G42" s="61">
        <f t="shared" si="3"/>
        <v>58301823</v>
      </c>
      <c r="H42" s="61">
        <f t="shared" si="3"/>
        <v>-11289036</v>
      </c>
      <c r="I42" s="61">
        <f t="shared" si="3"/>
        <v>-1746479</v>
      </c>
      <c r="J42" s="61">
        <f t="shared" si="3"/>
        <v>45266308</v>
      </c>
      <c r="K42" s="61">
        <f t="shared" si="3"/>
        <v>-3910568</v>
      </c>
      <c r="L42" s="61">
        <f t="shared" si="3"/>
        <v>-2461728</v>
      </c>
      <c r="M42" s="61">
        <f t="shared" si="3"/>
        <v>57261183</v>
      </c>
      <c r="N42" s="61">
        <f t="shared" si="3"/>
        <v>50888887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96155195</v>
      </c>
      <c r="X42" s="61">
        <f t="shared" si="3"/>
        <v>13314369</v>
      </c>
      <c r="Y42" s="61">
        <f t="shared" si="3"/>
        <v>82840826</v>
      </c>
      <c r="Z42" s="62">
        <f>+IF(X42&lt;&gt;0,+(Y42/X42)*100,0)</f>
        <v>622.1911530317359</v>
      </c>
      <c r="AA42" s="59">
        <f>SUM(AA38:AA41)</f>
        <v>28559021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1725370</v>
      </c>
      <c r="D44" s="67">
        <f>+D42-D43</f>
        <v>0</v>
      </c>
      <c r="E44" s="68">
        <f t="shared" si="4"/>
        <v>28559021</v>
      </c>
      <c r="F44" s="69">
        <f t="shared" si="4"/>
        <v>28559021</v>
      </c>
      <c r="G44" s="69">
        <f t="shared" si="4"/>
        <v>58301823</v>
      </c>
      <c r="H44" s="69">
        <f t="shared" si="4"/>
        <v>-11289036</v>
      </c>
      <c r="I44" s="69">
        <f t="shared" si="4"/>
        <v>-1746479</v>
      </c>
      <c r="J44" s="69">
        <f t="shared" si="4"/>
        <v>45266308</v>
      </c>
      <c r="K44" s="69">
        <f t="shared" si="4"/>
        <v>-3910568</v>
      </c>
      <c r="L44" s="69">
        <f t="shared" si="4"/>
        <v>-2461728</v>
      </c>
      <c r="M44" s="69">
        <f t="shared" si="4"/>
        <v>57261183</v>
      </c>
      <c r="N44" s="69">
        <f t="shared" si="4"/>
        <v>50888887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96155195</v>
      </c>
      <c r="X44" s="69">
        <f t="shared" si="4"/>
        <v>13314369</v>
      </c>
      <c r="Y44" s="69">
        <f t="shared" si="4"/>
        <v>82840826</v>
      </c>
      <c r="Z44" s="70">
        <f>+IF(X44&lt;&gt;0,+(Y44/X44)*100,0)</f>
        <v>622.1911530317359</v>
      </c>
      <c r="AA44" s="67">
        <f>+AA42-AA43</f>
        <v>28559021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1725370</v>
      </c>
      <c r="D46" s="59">
        <f>SUM(D44:D45)</f>
        <v>0</v>
      </c>
      <c r="E46" s="60">
        <f t="shared" si="5"/>
        <v>28559021</v>
      </c>
      <c r="F46" s="61">
        <f t="shared" si="5"/>
        <v>28559021</v>
      </c>
      <c r="G46" s="61">
        <f t="shared" si="5"/>
        <v>58301823</v>
      </c>
      <c r="H46" s="61">
        <f t="shared" si="5"/>
        <v>-11289036</v>
      </c>
      <c r="I46" s="61">
        <f t="shared" si="5"/>
        <v>-1746479</v>
      </c>
      <c r="J46" s="61">
        <f t="shared" si="5"/>
        <v>45266308</v>
      </c>
      <c r="K46" s="61">
        <f t="shared" si="5"/>
        <v>-3910568</v>
      </c>
      <c r="L46" s="61">
        <f t="shared" si="5"/>
        <v>-2461728</v>
      </c>
      <c r="M46" s="61">
        <f t="shared" si="5"/>
        <v>57261183</v>
      </c>
      <c r="N46" s="61">
        <f t="shared" si="5"/>
        <v>50888887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96155195</v>
      </c>
      <c r="X46" s="61">
        <f t="shared" si="5"/>
        <v>13314369</v>
      </c>
      <c r="Y46" s="61">
        <f t="shared" si="5"/>
        <v>82840826</v>
      </c>
      <c r="Z46" s="62">
        <f>+IF(X46&lt;&gt;0,+(Y46/X46)*100,0)</f>
        <v>622.1911530317359</v>
      </c>
      <c r="AA46" s="59">
        <f>SUM(AA44:AA45)</f>
        <v>28559021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1725370</v>
      </c>
      <c r="D48" s="75">
        <f>SUM(D46:D47)</f>
        <v>0</v>
      </c>
      <c r="E48" s="76">
        <f t="shared" si="6"/>
        <v>28559021</v>
      </c>
      <c r="F48" s="77">
        <f t="shared" si="6"/>
        <v>28559021</v>
      </c>
      <c r="G48" s="77">
        <f t="shared" si="6"/>
        <v>58301823</v>
      </c>
      <c r="H48" s="78">
        <f t="shared" si="6"/>
        <v>-11289036</v>
      </c>
      <c r="I48" s="78">
        <f t="shared" si="6"/>
        <v>-1746479</v>
      </c>
      <c r="J48" s="78">
        <f t="shared" si="6"/>
        <v>45266308</v>
      </c>
      <c r="K48" s="78">
        <f t="shared" si="6"/>
        <v>-3910568</v>
      </c>
      <c r="L48" s="78">
        <f t="shared" si="6"/>
        <v>-2461728</v>
      </c>
      <c r="M48" s="77">
        <f t="shared" si="6"/>
        <v>57261183</v>
      </c>
      <c r="N48" s="77">
        <f t="shared" si="6"/>
        <v>50888887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96155195</v>
      </c>
      <c r="X48" s="78">
        <f t="shared" si="6"/>
        <v>13314369</v>
      </c>
      <c r="Y48" s="78">
        <f t="shared" si="6"/>
        <v>82840826</v>
      </c>
      <c r="Z48" s="79">
        <f>+IF(X48&lt;&gt;0,+(Y48/X48)*100,0)</f>
        <v>622.1911530317359</v>
      </c>
      <c r="AA48" s="80">
        <f>SUM(AA46:AA47)</f>
        <v>28559021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64082902</v>
      </c>
      <c r="D5" s="6">
        <v>0</v>
      </c>
      <c r="E5" s="7">
        <v>80520000</v>
      </c>
      <c r="F5" s="8">
        <v>80520000</v>
      </c>
      <c r="G5" s="8">
        <v>5729813</v>
      </c>
      <c r="H5" s="8">
        <v>57522455</v>
      </c>
      <c r="I5" s="8">
        <v>5784212</v>
      </c>
      <c r="J5" s="8">
        <v>69036480</v>
      </c>
      <c r="K5" s="8">
        <v>5833144</v>
      </c>
      <c r="L5" s="8">
        <v>5773878</v>
      </c>
      <c r="M5" s="8">
        <v>5849691</v>
      </c>
      <c r="N5" s="8">
        <v>17456713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86493193</v>
      </c>
      <c r="X5" s="8">
        <v>34827942</v>
      </c>
      <c r="Y5" s="8">
        <v>51665251</v>
      </c>
      <c r="Z5" s="2">
        <v>148.34</v>
      </c>
      <c r="AA5" s="6">
        <v>80520000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241593260</v>
      </c>
      <c r="D7" s="6">
        <v>0</v>
      </c>
      <c r="E7" s="7">
        <v>392065000</v>
      </c>
      <c r="F7" s="8">
        <v>392065000</v>
      </c>
      <c r="G7" s="8">
        <v>23485964</v>
      </c>
      <c r="H7" s="8">
        <v>22043505</v>
      </c>
      <c r="I7" s="8">
        <v>20149881</v>
      </c>
      <c r="J7" s="8">
        <v>65679350</v>
      </c>
      <c r="K7" s="8">
        <v>21374811</v>
      </c>
      <c r="L7" s="8">
        <v>21866120</v>
      </c>
      <c r="M7" s="8">
        <v>24204693</v>
      </c>
      <c r="N7" s="8">
        <v>67445624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133124974</v>
      </c>
      <c r="X7" s="8">
        <v>160763250</v>
      </c>
      <c r="Y7" s="8">
        <v>-27638276</v>
      </c>
      <c r="Z7" s="2">
        <v>-17.19</v>
      </c>
      <c r="AA7" s="6">
        <v>392065000</v>
      </c>
    </row>
    <row r="8" spans="1:27" ht="12.75">
      <c r="A8" s="29" t="s">
        <v>35</v>
      </c>
      <c r="B8" s="28"/>
      <c r="C8" s="6">
        <v>58844703</v>
      </c>
      <c r="D8" s="6">
        <v>0</v>
      </c>
      <c r="E8" s="7">
        <v>71217000</v>
      </c>
      <c r="F8" s="8">
        <v>71217000</v>
      </c>
      <c r="G8" s="8">
        <v>5885006</v>
      </c>
      <c r="H8" s="8">
        <v>6794647</v>
      </c>
      <c r="I8" s="8">
        <v>7748902</v>
      </c>
      <c r="J8" s="8">
        <v>20428555</v>
      </c>
      <c r="K8" s="8">
        <v>7619316</v>
      </c>
      <c r="L8" s="8">
        <v>5899521</v>
      </c>
      <c r="M8" s="8">
        <v>6296433</v>
      </c>
      <c r="N8" s="8">
        <v>19815270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40243825</v>
      </c>
      <c r="X8" s="8">
        <v>35491860</v>
      </c>
      <c r="Y8" s="8">
        <v>4751965</v>
      </c>
      <c r="Z8" s="2">
        <v>13.39</v>
      </c>
      <c r="AA8" s="6">
        <v>71217000</v>
      </c>
    </row>
    <row r="9" spans="1:27" ht="12.75">
      <c r="A9" s="29" t="s">
        <v>36</v>
      </c>
      <c r="B9" s="28"/>
      <c r="C9" s="6">
        <v>21954962</v>
      </c>
      <c r="D9" s="6">
        <v>0</v>
      </c>
      <c r="E9" s="7">
        <v>36759000</v>
      </c>
      <c r="F9" s="8">
        <v>36759000</v>
      </c>
      <c r="G9" s="8">
        <v>2501607</v>
      </c>
      <c r="H9" s="8">
        <v>2500047</v>
      </c>
      <c r="I9" s="8">
        <v>4203163</v>
      </c>
      <c r="J9" s="8">
        <v>9204817</v>
      </c>
      <c r="K9" s="8">
        <v>3340483</v>
      </c>
      <c r="L9" s="8">
        <v>0</v>
      </c>
      <c r="M9" s="8">
        <v>2462000</v>
      </c>
      <c r="N9" s="8">
        <v>5802483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15007300</v>
      </c>
      <c r="X9" s="8">
        <v>19649820</v>
      </c>
      <c r="Y9" s="8">
        <v>-4642520</v>
      </c>
      <c r="Z9" s="2">
        <v>-23.63</v>
      </c>
      <c r="AA9" s="6">
        <v>36759000</v>
      </c>
    </row>
    <row r="10" spans="1:27" ht="12.75">
      <c r="A10" s="29" t="s">
        <v>37</v>
      </c>
      <c r="B10" s="28"/>
      <c r="C10" s="6">
        <v>16915393</v>
      </c>
      <c r="D10" s="6">
        <v>0</v>
      </c>
      <c r="E10" s="7">
        <v>17938000</v>
      </c>
      <c r="F10" s="30">
        <v>17938000</v>
      </c>
      <c r="G10" s="30">
        <v>1736497</v>
      </c>
      <c r="H10" s="30">
        <v>1727199</v>
      </c>
      <c r="I10" s="30">
        <v>1749446</v>
      </c>
      <c r="J10" s="30">
        <v>5213142</v>
      </c>
      <c r="K10" s="30">
        <v>1697704</v>
      </c>
      <c r="L10" s="30">
        <v>1792171</v>
      </c>
      <c r="M10" s="30">
        <v>1807983</v>
      </c>
      <c r="N10" s="30">
        <v>5297858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10511000</v>
      </c>
      <c r="X10" s="30">
        <v>11562234</v>
      </c>
      <c r="Y10" s="30">
        <v>-1051234</v>
      </c>
      <c r="Z10" s="31">
        <v>-9.09</v>
      </c>
      <c r="AA10" s="32">
        <v>17938000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1797609</v>
      </c>
      <c r="M11" s="8">
        <v>0</v>
      </c>
      <c r="N11" s="8">
        <v>1797609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1797609</v>
      </c>
      <c r="X11" s="8"/>
      <c r="Y11" s="8">
        <v>1797609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1831444</v>
      </c>
      <c r="D12" s="6">
        <v>0</v>
      </c>
      <c r="E12" s="7">
        <v>2000000</v>
      </c>
      <c r="F12" s="8">
        <v>2000000</v>
      </c>
      <c r="G12" s="8">
        <v>146561</v>
      </c>
      <c r="H12" s="8">
        <v>162837</v>
      </c>
      <c r="I12" s="8">
        <v>148362</v>
      </c>
      <c r="J12" s="8">
        <v>457760</v>
      </c>
      <c r="K12" s="8">
        <v>147234</v>
      </c>
      <c r="L12" s="8">
        <v>154068</v>
      </c>
      <c r="M12" s="8">
        <v>145514</v>
      </c>
      <c r="N12" s="8">
        <v>446816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904576</v>
      </c>
      <c r="X12" s="8">
        <v>341142</v>
      </c>
      <c r="Y12" s="8">
        <v>563434</v>
      </c>
      <c r="Z12" s="2">
        <v>165.16</v>
      </c>
      <c r="AA12" s="6">
        <v>2000000</v>
      </c>
    </row>
    <row r="13" spans="1:27" ht="12.75">
      <c r="A13" s="27" t="s">
        <v>40</v>
      </c>
      <c r="B13" s="33"/>
      <c r="C13" s="6">
        <v>4669117</v>
      </c>
      <c r="D13" s="6">
        <v>0</v>
      </c>
      <c r="E13" s="7">
        <v>0</v>
      </c>
      <c r="F13" s="8">
        <v>0</v>
      </c>
      <c r="G13" s="8">
        <v>2481</v>
      </c>
      <c r="H13" s="8">
        <v>2400</v>
      </c>
      <c r="I13" s="8">
        <v>0</v>
      </c>
      <c r="J13" s="8">
        <v>4881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4881</v>
      </c>
      <c r="X13" s="8">
        <v>34998</v>
      </c>
      <c r="Y13" s="8">
        <v>-30117</v>
      </c>
      <c r="Z13" s="2">
        <v>-86.05</v>
      </c>
      <c r="AA13" s="6">
        <v>0</v>
      </c>
    </row>
    <row r="14" spans="1:27" ht="12.75">
      <c r="A14" s="27" t="s">
        <v>41</v>
      </c>
      <c r="B14" s="33"/>
      <c r="C14" s="6">
        <v>43320914</v>
      </c>
      <c r="D14" s="6">
        <v>0</v>
      </c>
      <c r="E14" s="7">
        <v>48971000</v>
      </c>
      <c r="F14" s="8">
        <v>48971000</v>
      </c>
      <c r="G14" s="8">
        <v>3723894</v>
      </c>
      <c r="H14" s="8">
        <v>3780656</v>
      </c>
      <c r="I14" s="8">
        <v>3856058</v>
      </c>
      <c r="J14" s="8">
        <v>11360608</v>
      </c>
      <c r="K14" s="8">
        <v>3990072</v>
      </c>
      <c r="L14" s="8">
        <v>4030551</v>
      </c>
      <c r="M14" s="8">
        <v>4330386</v>
      </c>
      <c r="N14" s="8">
        <v>12351009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23711617</v>
      </c>
      <c r="X14" s="8">
        <v>16833060</v>
      </c>
      <c r="Y14" s="8">
        <v>6878557</v>
      </c>
      <c r="Z14" s="2">
        <v>40.86</v>
      </c>
      <c r="AA14" s="6">
        <v>48971000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2510020</v>
      </c>
      <c r="D16" s="6">
        <v>0</v>
      </c>
      <c r="E16" s="7">
        <v>350000</v>
      </c>
      <c r="F16" s="8">
        <v>350000</v>
      </c>
      <c r="G16" s="8">
        <v>0</v>
      </c>
      <c r="H16" s="8">
        <v>0</v>
      </c>
      <c r="I16" s="8">
        <v>15450</v>
      </c>
      <c r="J16" s="8">
        <v>15450</v>
      </c>
      <c r="K16" s="8">
        <v>157655</v>
      </c>
      <c r="L16" s="8">
        <v>26250</v>
      </c>
      <c r="M16" s="8">
        <v>0</v>
      </c>
      <c r="N16" s="8">
        <v>183905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199355</v>
      </c>
      <c r="X16" s="8">
        <v>231570</v>
      </c>
      <c r="Y16" s="8">
        <v>-32215</v>
      </c>
      <c r="Z16" s="2">
        <v>-13.91</v>
      </c>
      <c r="AA16" s="6">
        <v>350000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9235008</v>
      </c>
      <c r="Y18" s="8">
        <v>-9235008</v>
      </c>
      <c r="Z18" s="2">
        <v>-100</v>
      </c>
      <c r="AA18" s="6">
        <v>0</v>
      </c>
    </row>
    <row r="19" spans="1:27" ht="12.75">
      <c r="A19" s="27" t="s">
        <v>46</v>
      </c>
      <c r="B19" s="33"/>
      <c r="C19" s="6">
        <v>96661000</v>
      </c>
      <c r="D19" s="6">
        <v>0</v>
      </c>
      <c r="E19" s="7">
        <v>111527700</v>
      </c>
      <c r="F19" s="8">
        <v>111527700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41624</v>
      </c>
      <c r="N19" s="8">
        <v>41624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41624</v>
      </c>
      <c r="X19" s="8">
        <v>48330498</v>
      </c>
      <c r="Y19" s="8">
        <v>-48288874</v>
      </c>
      <c r="Z19" s="2">
        <v>-99.91</v>
      </c>
      <c r="AA19" s="6">
        <v>111527700</v>
      </c>
    </row>
    <row r="20" spans="1:27" ht="12.75">
      <c r="A20" s="27" t="s">
        <v>47</v>
      </c>
      <c r="B20" s="33"/>
      <c r="C20" s="6">
        <v>1229178</v>
      </c>
      <c r="D20" s="6">
        <v>0</v>
      </c>
      <c r="E20" s="7">
        <v>55912000</v>
      </c>
      <c r="F20" s="30">
        <v>55912000</v>
      </c>
      <c r="G20" s="30">
        <v>42448</v>
      </c>
      <c r="H20" s="30">
        <v>98755</v>
      </c>
      <c r="I20" s="30">
        <v>151295</v>
      </c>
      <c r="J20" s="30">
        <v>292498</v>
      </c>
      <c r="K20" s="30">
        <v>149441</v>
      </c>
      <c r="L20" s="30">
        <v>153297</v>
      </c>
      <c r="M20" s="30">
        <v>268893</v>
      </c>
      <c r="N20" s="30">
        <v>571631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864129</v>
      </c>
      <c r="X20" s="30">
        <v>2673342</v>
      </c>
      <c r="Y20" s="30">
        <v>-1809213</v>
      </c>
      <c r="Z20" s="31">
        <v>-67.68</v>
      </c>
      <c r="AA20" s="32">
        <v>55912000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553612893</v>
      </c>
      <c r="D22" s="37">
        <f>SUM(D5:D21)</f>
        <v>0</v>
      </c>
      <c r="E22" s="38">
        <f t="shared" si="0"/>
        <v>817259700</v>
      </c>
      <c r="F22" s="39">
        <f t="shared" si="0"/>
        <v>817259700</v>
      </c>
      <c r="G22" s="39">
        <f t="shared" si="0"/>
        <v>43254271</v>
      </c>
      <c r="H22" s="39">
        <f t="shared" si="0"/>
        <v>94632501</v>
      </c>
      <c r="I22" s="39">
        <f t="shared" si="0"/>
        <v>43806769</v>
      </c>
      <c r="J22" s="39">
        <f t="shared" si="0"/>
        <v>181693541</v>
      </c>
      <c r="K22" s="39">
        <f t="shared" si="0"/>
        <v>44309860</v>
      </c>
      <c r="L22" s="39">
        <f t="shared" si="0"/>
        <v>41493465</v>
      </c>
      <c r="M22" s="39">
        <f t="shared" si="0"/>
        <v>45407217</v>
      </c>
      <c r="N22" s="39">
        <f t="shared" si="0"/>
        <v>131210542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312904083</v>
      </c>
      <c r="X22" s="39">
        <f t="shared" si="0"/>
        <v>339974724</v>
      </c>
      <c r="Y22" s="39">
        <f t="shared" si="0"/>
        <v>-27070641</v>
      </c>
      <c r="Z22" s="40">
        <f>+IF(X22&lt;&gt;0,+(Y22/X22)*100,0)</f>
        <v>-7.962545180270519</v>
      </c>
      <c r="AA22" s="37">
        <f>SUM(AA5:AA21)</f>
        <v>817259700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194738090</v>
      </c>
      <c r="D25" s="6">
        <v>0</v>
      </c>
      <c r="E25" s="7">
        <v>182749100</v>
      </c>
      <c r="F25" s="8">
        <v>182749100</v>
      </c>
      <c r="G25" s="8">
        <v>0</v>
      </c>
      <c r="H25" s="8">
        <v>0</v>
      </c>
      <c r="I25" s="8">
        <v>9610905</v>
      </c>
      <c r="J25" s="8">
        <v>9610905</v>
      </c>
      <c r="K25" s="8">
        <v>25418907</v>
      </c>
      <c r="L25" s="8">
        <v>53874706</v>
      </c>
      <c r="M25" s="8">
        <v>295285</v>
      </c>
      <c r="N25" s="8">
        <v>79588898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89199803</v>
      </c>
      <c r="X25" s="8">
        <v>87030420</v>
      </c>
      <c r="Y25" s="8">
        <v>2169383</v>
      </c>
      <c r="Z25" s="2">
        <v>2.49</v>
      </c>
      <c r="AA25" s="6">
        <v>182749100</v>
      </c>
    </row>
    <row r="26" spans="1:27" ht="12.75">
      <c r="A26" s="29" t="s">
        <v>52</v>
      </c>
      <c r="B26" s="28"/>
      <c r="C26" s="6">
        <v>13313663</v>
      </c>
      <c r="D26" s="6">
        <v>0</v>
      </c>
      <c r="E26" s="7">
        <v>12627000</v>
      </c>
      <c r="F26" s="8">
        <v>12627000</v>
      </c>
      <c r="G26" s="8">
        <v>0</v>
      </c>
      <c r="H26" s="8">
        <v>0</v>
      </c>
      <c r="I26" s="8">
        <v>0</v>
      </c>
      <c r="J26" s="8">
        <v>0</v>
      </c>
      <c r="K26" s="8">
        <v>2023962</v>
      </c>
      <c r="L26" s="8">
        <v>3068865</v>
      </c>
      <c r="M26" s="8">
        <v>0</v>
      </c>
      <c r="N26" s="8">
        <v>5092827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5092827</v>
      </c>
      <c r="X26" s="8">
        <v>6932772</v>
      </c>
      <c r="Y26" s="8">
        <v>-1839945</v>
      </c>
      <c r="Z26" s="2">
        <v>-26.54</v>
      </c>
      <c r="AA26" s="6">
        <v>12627000</v>
      </c>
    </row>
    <row r="27" spans="1:27" ht="12.75">
      <c r="A27" s="29" t="s">
        <v>53</v>
      </c>
      <c r="B27" s="28"/>
      <c r="C27" s="6">
        <v>90957067</v>
      </c>
      <c r="D27" s="6">
        <v>0</v>
      </c>
      <c r="E27" s="7">
        <v>110159231</v>
      </c>
      <c r="F27" s="8">
        <v>110159231</v>
      </c>
      <c r="G27" s="8">
        <v>65556</v>
      </c>
      <c r="H27" s="8">
        <v>0</v>
      </c>
      <c r="I27" s="8">
        <v>131758</v>
      </c>
      <c r="J27" s="8">
        <v>197314</v>
      </c>
      <c r="K27" s="8">
        <v>284539</v>
      </c>
      <c r="L27" s="8">
        <v>311537</v>
      </c>
      <c r="M27" s="8">
        <v>173745</v>
      </c>
      <c r="N27" s="8">
        <v>769821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967135</v>
      </c>
      <c r="X27" s="8">
        <v>33974106</v>
      </c>
      <c r="Y27" s="8">
        <v>-33006971</v>
      </c>
      <c r="Z27" s="2">
        <v>-97.15</v>
      </c>
      <c r="AA27" s="6">
        <v>110159231</v>
      </c>
    </row>
    <row r="28" spans="1:27" ht="12.75">
      <c r="A28" s="29" t="s">
        <v>54</v>
      </c>
      <c r="B28" s="28"/>
      <c r="C28" s="6">
        <v>75719451</v>
      </c>
      <c r="D28" s="6">
        <v>0</v>
      </c>
      <c r="E28" s="7">
        <v>94027000</v>
      </c>
      <c r="F28" s="8">
        <v>94027000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43611588</v>
      </c>
      <c r="Y28" s="8">
        <v>-43611588</v>
      </c>
      <c r="Z28" s="2">
        <v>-100</v>
      </c>
      <c r="AA28" s="6">
        <v>94027000</v>
      </c>
    </row>
    <row r="29" spans="1:27" ht="12.75">
      <c r="A29" s="29" t="s">
        <v>55</v>
      </c>
      <c r="B29" s="28"/>
      <c r="C29" s="6">
        <v>82347382</v>
      </c>
      <c r="D29" s="6">
        <v>0</v>
      </c>
      <c r="E29" s="7">
        <v>0</v>
      </c>
      <c r="F29" s="8">
        <v>0</v>
      </c>
      <c r="G29" s="8">
        <v>0</v>
      </c>
      <c r="H29" s="8">
        <v>11101</v>
      </c>
      <c r="I29" s="8">
        <v>15221438</v>
      </c>
      <c r="J29" s="8">
        <v>15232539</v>
      </c>
      <c r="K29" s="8">
        <v>10247135</v>
      </c>
      <c r="L29" s="8">
        <v>9621637</v>
      </c>
      <c r="M29" s="8">
        <v>0</v>
      </c>
      <c r="N29" s="8">
        <v>19868772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35101311</v>
      </c>
      <c r="X29" s="8">
        <v>15000000</v>
      </c>
      <c r="Y29" s="8">
        <v>20101311</v>
      </c>
      <c r="Z29" s="2">
        <v>134.01</v>
      </c>
      <c r="AA29" s="6">
        <v>0</v>
      </c>
    </row>
    <row r="30" spans="1:27" ht="12.75">
      <c r="A30" s="29" t="s">
        <v>56</v>
      </c>
      <c r="B30" s="28"/>
      <c r="C30" s="6">
        <v>352301510</v>
      </c>
      <c r="D30" s="6">
        <v>0</v>
      </c>
      <c r="E30" s="7">
        <v>367958425</v>
      </c>
      <c r="F30" s="8">
        <v>367958425</v>
      </c>
      <c r="G30" s="8">
        <v>10000</v>
      </c>
      <c r="H30" s="8">
        <v>807296</v>
      </c>
      <c r="I30" s="8">
        <v>117973526</v>
      </c>
      <c r="J30" s="8">
        <v>118790822</v>
      </c>
      <c r="K30" s="8">
        <v>36752518</v>
      </c>
      <c r="L30" s="8">
        <v>44871558</v>
      </c>
      <c r="M30" s="8">
        <v>0</v>
      </c>
      <c r="N30" s="8">
        <v>81624076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200414898</v>
      </c>
      <c r="X30" s="8">
        <v>180410196</v>
      </c>
      <c r="Y30" s="8">
        <v>20004702</v>
      </c>
      <c r="Z30" s="2">
        <v>11.09</v>
      </c>
      <c r="AA30" s="6">
        <v>367958425</v>
      </c>
    </row>
    <row r="31" spans="1:27" ht="12.75">
      <c r="A31" s="29" t="s">
        <v>57</v>
      </c>
      <c r="B31" s="28"/>
      <c r="C31" s="6">
        <v>5080343</v>
      </c>
      <c r="D31" s="6">
        <v>0</v>
      </c>
      <c r="E31" s="7">
        <v>4205000</v>
      </c>
      <c r="F31" s="8">
        <v>4205000</v>
      </c>
      <c r="G31" s="8">
        <v>597930</v>
      </c>
      <c r="H31" s="8">
        <v>737485</v>
      </c>
      <c r="I31" s="8">
        <v>38954</v>
      </c>
      <c r="J31" s="8">
        <v>1374369</v>
      </c>
      <c r="K31" s="8">
        <v>628768</v>
      </c>
      <c r="L31" s="8">
        <v>322840</v>
      </c>
      <c r="M31" s="8">
        <v>277667</v>
      </c>
      <c r="N31" s="8">
        <v>1229275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2603644</v>
      </c>
      <c r="X31" s="8">
        <v>5997666</v>
      </c>
      <c r="Y31" s="8">
        <v>-3394022</v>
      </c>
      <c r="Z31" s="2">
        <v>-56.59</v>
      </c>
      <c r="AA31" s="6">
        <v>4205000</v>
      </c>
    </row>
    <row r="32" spans="1:27" ht="12.75">
      <c r="A32" s="29" t="s">
        <v>58</v>
      </c>
      <c r="B32" s="28"/>
      <c r="C32" s="6">
        <v>73801117</v>
      </c>
      <c r="D32" s="6">
        <v>0</v>
      </c>
      <c r="E32" s="7">
        <v>22117000</v>
      </c>
      <c r="F32" s="8">
        <v>22117000</v>
      </c>
      <c r="G32" s="8">
        <v>505442</v>
      </c>
      <c r="H32" s="8">
        <v>1366320</v>
      </c>
      <c r="I32" s="8">
        <v>3980950</v>
      </c>
      <c r="J32" s="8">
        <v>5852712</v>
      </c>
      <c r="K32" s="8">
        <v>6628679</v>
      </c>
      <c r="L32" s="8">
        <v>3860932</v>
      </c>
      <c r="M32" s="8">
        <v>3580185</v>
      </c>
      <c r="N32" s="8">
        <v>14069796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19922508</v>
      </c>
      <c r="X32" s="8">
        <v>43889646</v>
      </c>
      <c r="Y32" s="8">
        <v>-23967138</v>
      </c>
      <c r="Z32" s="2">
        <v>-54.61</v>
      </c>
      <c r="AA32" s="6">
        <v>22117000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244480</v>
      </c>
      <c r="N33" s="8">
        <v>244480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244480</v>
      </c>
      <c r="X33" s="8"/>
      <c r="Y33" s="8">
        <v>244480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48407211</v>
      </c>
      <c r="D34" s="6">
        <v>0</v>
      </c>
      <c r="E34" s="7">
        <v>70414033</v>
      </c>
      <c r="F34" s="8">
        <v>70414033</v>
      </c>
      <c r="G34" s="8">
        <v>3089988</v>
      </c>
      <c r="H34" s="8">
        <v>3116947</v>
      </c>
      <c r="I34" s="8">
        <v>2315079</v>
      </c>
      <c r="J34" s="8">
        <v>8522014</v>
      </c>
      <c r="K34" s="8">
        <v>4956748</v>
      </c>
      <c r="L34" s="8">
        <v>3734280</v>
      </c>
      <c r="M34" s="8">
        <v>1929956</v>
      </c>
      <c r="N34" s="8">
        <v>10620984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19142998</v>
      </c>
      <c r="X34" s="8">
        <v>43713282</v>
      </c>
      <c r="Y34" s="8">
        <v>-24570284</v>
      </c>
      <c r="Z34" s="2">
        <v>-56.21</v>
      </c>
      <c r="AA34" s="6">
        <v>70414033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936665834</v>
      </c>
      <c r="D36" s="37">
        <f>SUM(D25:D35)</f>
        <v>0</v>
      </c>
      <c r="E36" s="38">
        <f t="shared" si="1"/>
        <v>864256789</v>
      </c>
      <c r="F36" s="39">
        <f t="shared" si="1"/>
        <v>864256789</v>
      </c>
      <c r="G36" s="39">
        <f t="shared" si="1"/>
        <v>4268916</v>
      </c>
      <c r="H36" s="39">
        <f t="shared" si="1"/>
        <v>6039149</v>
      </c>
      <c r="I36" s="39">
        <f t="shared" si="1"/>
        <v>149272610</v>
      </c>
      <c r="J36" s="39">
        <f t="shared" si="1"/>
        <v>159580675</v>
      </c>
      <c r="K36" s="39">
        <f t="shared" si="1"/>
        <v>86941256</v>
      </c>
      <c r="L36" s="39">
        <f t="shared" si="1"/>
        <v>119666355</v>
      </c>
      <c r="M36" s="39">
        <f t="shared" si="1"/>
        <v>6501318</v>
      </c>
      <c r="N36" s="39">
        <f t="shared" si="1"/>
        <v>213108929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372689604</v>
      </c>
      <c r="X36" s="39">
        <f t="shared" si="1"/>
        <v>460559676</v>
      </c>
      <c r="Y36" s="39">
        <f t="shared" si="1"/>
        <v>-87870072</v>
      </c>
      <c r="Z36" s="40">
        <f>+IF(X36&lt;&gt;0,+(Y36/X36)*100,0)</f>
        <v>-19.07897642345918</v>
      </c>
      <c r="AA36" s="37">
        <f>SUM(AA25:AA35)</f>
        <v>864256789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-383052941</v>
      </c>
      <c r="D38" s="50">
        <f>+D22-D36</f>
        <v>0</v>
      </c>
      <c r="E38" s="51">
        <f t="shared" si="2"/>
        <v>-46997089</v>
      </c>
      <c r="F38" s="52">
        <f t="shared" si="2"/>
        <v>-46997089</v>
      </c>
      <c r="G38" s="52">
        <f t="shared" si="2"/>
        <v>38985355</v>
      </c>
      <c r="H38" s="52">
        <f t="shared" si="2"/>
        <v>88593352</v>
      </c>
      <c r="I38" s="52">
        <f t="shared" si="2"/>
        <v>-105465841</v>
      </c>
      <c r="J38" s="52">
        <f t="shared" si="2"/>
        <v>22112866</v>
      </c>
      <c r="K38" s="52">
        <f t="shared" si="2"/>
        <v>-42631396</v>
      </c>
      <c r="L38" s="52">
        <f t="shared" si="2"/>
        <v>-78172890</v>
      </c>
      <c r="M38" s="52">
        <f t="shared" si="2"/>
        <v>38905899</v>
      </c>
      <c r="N38" s="52">
        <f t="shared" si="2"/>
        <v>-81898387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-59785521</v>
      </c>
      <c r="X38" s="52">
        <f>IF(F22=F36,0,X22-X36)</f>
        <v>-120584952</v>
      </c>
      <c r="Y38" s="52">
        <f t="shared" si="2"/>
        <v>60799431</v>
      </c>
      <c r="Z38" s="53">
        <f>+IF(X38&lt;&gt;0,+(Y38/X38)*100,0)</f>
        <v>-50.42041315403932</v>
      </c>
      <c r="AA38" s="50">
        <f>+AA22-AA36</f>
        <v>-46997089</v>
      </c>
    </row>
    <row r="39" spans="1:27" ht="12.75">
      <c r="A39" s="27" t="s">
        <v>64</v>
      </c>
      <c r="B39" s="33"/>
      <c r="C39" s="6">
        <v>34991887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-348061054</v>
      </c>
      <c r="D42" s="59">
        <f>SUM(D38:D41)</f>
        <v>0</v>
      </c>
      <c r="E42" s="60">
        <f t="shared" si="3"/>
        <v>-46997089</v>
      </c>
      <c r="F42" s="61">
        <f t="shared" si="3"/>
        <v>-46997089</v>
      </c>
      <c r="G42" s="61">
        <f t="shared" si="3"/>
        <v>38985355</v>
      </c>
      <c r="H42" s="61">
        <f t="shared" si="3"/>
        <v>88593352</v>
      </c>
      <c r="I42" s="61">
        <f t="shared" si="3"/>
        <v>-105465841</v>
      </c>
      <c r="J42" s="61">
        <f t="shared" si="3"/>
        <v>22112866</v>
      </c>
      <c r="K42" s="61">
        <f t="shared" si="3"/>
        <v>-42631396</v>
      </c>
      <c r="L42" s="61">
        <f t="shared" si="3"/>
        <v>-78172890</v>
      </c>
      <c r="M42" s="61">
        <f t="shared" si="3"/>
        <v>38905899</v>
      </c>
      <c r="N42" s="61">
        <f t="shared" si="3"/>
        <v>-81898387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-59785521</v>
      </c>
      <c r="X42" s="61">
        <f t="shared" si="3"/>
        <v>-120584952</v>
      </c>
      <c r="Y42" s="61">
        <f t="shared" si="3"/>
        <v>60799431</v>
      </c>
      <c r="Z42" s="62">
        <f>+IF(X42&lt;&gt;0,+(Y42/X42)*100,0)</f>
        <v>-50.42041315403932</v>
      </c>
      <c r="AA42" s="59">
        <f>SUM(AA38:AA41)</f>
        <v>-46997089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-348061054</v>
      </c>
      <c r="D44" s="67">
        <f>+D42-D43</f>
        <v>0</v>
      </c>
      <c r="E44" s="68">
        <f t="shared" si="4"/>
        <v>-46997089</v>
      </c>
      <c r="F44" s="69">
        <f t="shared" si="4"/>
        <v>-46997089</v>
      </c>
      <c r="G44" s="69">
        <f t="shared" si="4"/>
        <v>38985355</v>
      </c>
      <c r="H44" s="69">
        <f t="shared" si="4"/>
        <v>88593352</v>
      </c>
      <c r="I44" s="69">
        <f t="shared" si="4"/>
        <v>-105465841</v>
      </c>
      <c r="J44" s="69">
        <f t="shared" si="4"/>
        <v>22112866</v>
      </c>
      <c r="K44" s="69">
        <f t="shared" si="4"/>
        <v>-42631396</v>
      </c>
      <c r="L44" s="69">
        <f t="shared" si="4"/>
        <v>-78172890</v>
      </c>
      <c r="M44" s="69">
        <f t="shared" si="4"/>
        <v>38905899</v>
      </c>
      <c r="N44" s="69">
        <f t="shared" si="4"/>
        <v>-81898387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-59785521</v>
      </c>
      <c r="X44" s="69">
        <f t="shared" si="4"/>
        <v>-120584952</v>
      </c>
      <c r="Y44" s="69">
        <f t="shared" si="4"/>
        <v>60799431</v>
      </c>
      <c r="Z44" s="70">
        <f>+IF(X44&lt;&gt;0,+(Y44/X44)*100,0)</f>
        <v>-50.42041315403932</v>
      </c>
      <c r="AA44" s="67">
        <f>+AA42-AA43</f>
        <v>-46997089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-348061054</v>
      </c>
      <c r="D46" s="59">
        <f>SUM(D44:D45)</f>
        <v>0</v>
      </c>
      <c r="E46" s="60">
        <f t="shared" si="5"/>
        <v>-46997089</v>
      </c>
      <c r="F46" s="61">
        <f t="shared" si="5"/>
        <v>-46997089</v>
      </c>
      <c r="G46" s="61">
        <f t="shared" si="5"/>
        <v>38985355</v>
      </c>
      <c r="H46" s="61">
        <f t="shared" si="5"/>
        <v>88593352</v>
      </c>
      <c r="I46" s="61">
        <f t="shared" si="5"/>
        <v>-105465841</v>
      </c>
      <c r="J46" s="61">
        <f t="shared" si="5"/>
        <v>22112866</v>
      </c>
      <c r="K46" s="61">
        <f t="shared" si="5"/>
        <v>-42631396</v>
      </c>
      <c r="L46" s="61">
        <f t="shared" si="5"/>
        <v>-78172890</v>
      </c>
      <c r="M46" s="61">
        <f t="shared" si="5"/>
        <v>38905899</v>
      </c>
      <c r="N46" s="61">
        <f t="shared" si="5"/>
        <v>-81898387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-59785521</v>
      </c>
      <c r="X46" s="61">
        <f t="shared" si="5"/>
        <v>-120584952</v>
      </c>
      <c r="Y46" s="61">
        <f t="shared" si="5"/>
        <v>60799431</v>
      </c>
      <c r="Z46" s="62">
        <f>+IF(X46&lt;&gt;0,+(Y46/X46)*100,0)</f>
        <v>-50.42041315403932</v>
      </c>
      <c r="AA46" s="59">
        <f>SUM(AA44:AA45)</f>
        <v>-46997089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-348061054</v>
      </c>
      <c r="D48" s="75">
        <f>SUM(D46:D47)</f>
        <v>0</v>
      </c>
      <c r="E48" s="76">
        <f t="shared" si="6"/>
        <v>-46997089</v>
      </c>
      <c r="F48" s="77">
        <f t="shared" si="6"/>
        <v>-46997089</v>
      </c>
      <c r="G48" s="77">
        <f t="shared" si="6"/>
        <v>38985355</v>
      </c>
      <c r="H48" s="78">
        <f t="shared" si="6"/>
        <v>88593352</v>
      </c>
      <c r="I48" s="78">
        <f t="shared" si="6"/>
        <v>-105465841</v>
      </c>
      <c r="J48" s="78">
        <f t="shared" si="6"/>
        <v>22112866</v>
      </c>
      <c r="K48" s="78">
        <f t="shared" si="6"/>
        <v>-42631396</v>
      </c>
      <c r="L48" s="78">
        <f t="shared" si="6"/>
        <v>-78172890</v>
      </c>
      <c r="M48" s="77">
        <f t="shared" si="6"/>
        <v>38905899</v>
      </c>
      <c r="N48" s="77">
        <f t="shared" si="6"/>
        <v>-81898387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-59785521</v>
      </c>
      <c r="X48" s="78">
        <f t="shared" si="6"/>
        <v>-120584952</v>
      </c>
      <c r="Y48" s="78">
        <f t="shared" si="6"/>
        <v>60799431</v>
      </c>
      <c r="Z48" s="79">
        <f>+IF(X48&lt;&gt;0,+(Y48/X48)*100,0)</f>
        <v>-50.42041315403932</v>
      </c>
      <c r="AA48" s="80">
        <f>SUM(AA46:AA47)</f>
        <v>-46997089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16124950</v>
      </c>
      <c r="D5" s="6">
        <v>0</v>
      </c>
      <c r="E5" s="7">
        <v>18320722</v>
      </c>
      <c r="F5" s="8">
        <v>18320722</v>
      </c>
      <c r="G5" s="8">
        <v>5700184</v>
      </c>
      <c r="H5" s="8">
        <v>6807181</v>
      </c>
      <c r="I5" s="8">
        <v>1017696</v>
      </c>
      <c r="J5" s="8">
        <v>13525061</v>
      </c>
      <c r="K5" s="8">
        <v>1173434</v>
      </c>
      <c r="L5" s="8">
        <v>0</v>
      </c>
      <c r="M5" s="8">
        <v>1018859</v>
      </c>
      <c r="N5" s="8">
        <v>2192293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15717354</v>
      </c>
      <c r="X5" s="8">
        <v>9160362</v>
      </c>
      <c r="Y5" s="8">
        <v>6556992</v>
      </c>
      <c r="Z5" s="2">
        <v>71.58</v>
      </c>
      <c r="AA5" s="6">
        <v>18320722</v>
      </c>
    </row>
    <row r="6" spans="1:27" ht="12.75">
      <c r="A6" s="27" t="s">
        <v>33</v>
      </c>
      <c r="B6" s="28"/>
      <c r="C6" s="6">
        <v>17091900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51878385</v>
      </c>
      <c r="D7" s="6">
        <v>0</v>
      </c>
      <c r="E7" s="7">
        <v>52984348</v>
      </c>
      <c r="F7" s="8">
        <v>52984348</v>
      </c>
      <c r="G7" s="8">
        <v>5646922</v>
      </c>
      <c r="H7" s="8">
        <v>13660478</v>
      </c>
      <c r="I7" s="8">
        <v>5335887</v>
      </c>
      <c r="J7" s="8">
        <v>24643287</v>
      </c>
      <c r="K7" s="8">
        <v>7621324</v>
      </c>
      <c r="L7" s="8">
        <v>6546530</v>
      </c>
      <c r="M7" s="8">
        <v>6704498</v>
      </c>
      <c r="N7" s="8">
        <v>20872352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45515639</v>
      </c>
      <c r="X7" s="8">
        <v>26492172</v>
      </c>
      <c r="Y7" s="8">
        <v>19023467</v>
      </c>
      <c r="Z7" s="2">
        <v>71.81</v>
      </c>
      <c r="AA7" s="6">
        <v>52984348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17810435</v>
      </c>
      <c r="F8" s="8">
        <v>17810435</v>
      </c>
      <c r="G8" s="8">
        <v>1523344</v>
      </c>
      <c r="H8" s="8">
        <v>3133135</v>
      </c>
      <c r="I8" s="8">
        <v>1704077</v>
      </c>
      <c r="J8" s="8">
        <v>6360556</v>
      </c>
      <c r="K8" s="8">
        <v>1514082</v>
      </c>
      <c r="L8" s="8">
        <v>1613547</v>
      </c>
      <c r="M8" s="8">
        <v>1606454</v>
      </c>
      <c r="N8" s="8">
        <v>4734083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11094639</v>
      </c>
      <c r="X8" s="8">
        <v>8905218</v>
      </c>
      <c r="Y8" s="8">
        <v>2189421</v>
      </c>
      <c r="Z8" s="2">
        <v>24.59</v>
      </c>
      <c r="AA8" s="6">
        <v>17810435</v>
      </c>
    </row>
    <row r="9" spans="1:27" ht="12.75">
      <c r="A9" s="29" t="s">
        <v>36</v>
      </c>
      <c r="B9" s="28"/>
      <c r="C9" s="6">
        <v>16502028</v>
      </c>
      <c r="D9" s="6">
        <v>0</v>
      </c>
      <c r="E9" s="7">
        <v>17406022</v>
      </c>
      <c r="F9" s="8">
        <v>17406022</v>
      </c>
      <c r="G9" s="8">
        <v>1493992</v>
      </c>
      <c r="H9" s="8">
        <v>3664353</v>
      </c>
      <c r="I9" s="8">
        <v>1533877</v>
      </c>
      <c r="J9" s="8">
        <v>6692222</v>
      </c>
      <c r="K9" s="8">
        <v>798221</v>
      </c>
      <c r="L9" s="8">
        <v>1471076</v>
      </c>
      <c r="M9" s="8">
        <v>1541890</v>
      </c>
      <c r="N9" s="8">
        <v>3811187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10503409</v>
      </c>
      <c r="X9" s="8">
        <v>8703012</v>
      </c>
      <c r="Y9" s="8">
        <v>1800397</v>
      </c>
      <c r="Z9" s="2">
        <v>20.69</v>
      </c>
      <c r="AA9" s="6">
        <v>17406022</v>
      </c>
    </row>
    <row r="10" spans="1:27" ht="12.75">
      <c r="A10" s="29" t="s">
        <v>37</v>
      </c>
      <c r="B10" s="28"/>
      <c r="C10" s="6">
        <v>6324891</v>
      </c>
      <c r="D10" s="6">
        <v>0</v>
      </c>
      <c r="E10" s="7">
        <v>6638890</v>
      </c>
      <c r="F10" s="30">
        <v>6638890</v>
      </c>
      <c r="G10" s="30">
        <v>556888</v>
      </c>
      <c r="H10" s="30">
        <v>1113629</v>
      </c>
      <c r="I10" s="30">
        <v>556863</v>
      </c>
      <c r="J10" s="30">
        <v>2227380</v>
      </c>
      <c r="K10" s="30">
        <v>557244</v>
      </c>
      <c r="L10" s="30">
        <v>561116</v>
      </c>
      <c r="M10" s="30">
        <v>569510</v>
      </c>
      <c r="N10" s="30">
        <v>1687870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3915250</v>
      </c>
      <c r="X10" s="30">
        <v>3319446</v>
      </c>
      <c r="Y10" s="30">
        <v>595804</v>
      </c>
      <c r="Z10" s="31">
        <v>17.95</v>
      </c>
      <c r="AA10" s="32">
        <v>6638890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89222</v>
      </c>
      <c r="D12" s="6">
        <v>0</v>
      </c>
      <c r="E12" s="7">
        <v>192599</v>
      </c>
      <c r="F12" s="8">
        <v>192599</v>
      </c>
      <c r="G12" s="8">
        <v>13424</v>
      </c>
      <c r="H12" s="8">
        <v>30369</v>
      </c>
      <c r="I12" s="8">
        <v>13330</v>
      </c>
      <c r="J12" s="8">
        <v>57123</v>
      </c>
      <c r="K12" s="8">
        <v>18511</v>
      </c>
      <c r="L12" s="8">
        <v>17945</v>
      </c>
      <c r="M12" s="8">
        <v>11343</v>
      </c>
      <c r="N12" s="8">
        <v>47799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104922</v>
      </c>
      <c r="X12" s="8">
        <v>96300</v>
      </c>
      <c r="Y12" s="8">
        <v>8622</v>
      </c>
      <c r="Z12" s="2">
        <v>8.95</v>
      </c>
      <c r="AA12" s="6">
        <v>192599</v>
      </c>
    </row>
    <row r="13" spans="1:27" ht="12.75">
      <c r="A13" s="27" t="s">
        <v>40</v>
      </c>
      <c r="B13" s="33"/>
      <c r="C13" s="6">
        <v>486952</v>
      </c>
      <c r="D13" s="6">
        <v>0</v>
      </c>
      <c r="E13" s="7">
        <v>700000</v>
      </c>
      <c r="F13" s="8">
        <v>700000</v>
      </c>
      <c r="G13" s="8">
        <v>6459</v>
      </c>
      <c r="H13" s="8">
        <v>11842</v>
      </c>
      <c r="I13" s="8">
        <v>1689</v>
      </c>
      <c r="J13" s="8">
        <v>19990</v>
      </c>
      <c r="K13" s="8">
        <v>2529</v>
      </c>
      <c r="L13" s="8">
        <v>0</v>
      </c>
      <c r="M13" s="8">
        <v>6820</v>
      </c>
      <c r="N13" s="8">
        <v>9349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29339</v>
      </c>
      <c r="X13" s="8">
        <v>349998</v>
      </c>
      <c r="Y13" s="8">
        <v>-320659</v>
      </c>
      <c r="Z13" s="2">
        <v>-91.62</v>
      </c>
      <c r="AA13" s="6">
        <v>700000</v>
      </c>
    </row>
    <row r="14" spans="1:27" ht="12.75">
      <c r="A14" s="27" t="s">
        <v>41</v>
      </c>
      <c r="B14" s="33"/>
      <c r="C14" s="6">
        <v>20447420</v>
      </c>
      <c r="D14" s="6">
        <v>0</v>
      </c>
      <c r="E14" s="7">
        <v>19000000</v>
      </c>
      <c r="F14" s="8">
        <v>19000000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9499998</v>
      </c>
      <c r="Y14" s="8">
        <v>-9499998</v>
      </c>
      <c r="Z14" s="2">
        <v>-100</v>
      </c>
      <c r="AA14" s="6">
        <v>19000000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1970000</v>
      </c>
      <c r="F16" s="8">
        <v>1970000</v>
      </c>
      <c r="G16" s="8">
        <v>286</v>
      </c>
      <c r="H16" s="8">
        <v>987</v>
      </c>
      <c r="I16" s="8">
        <v>156623</v>
      </c>
      <c r="J16" s="8">
        <v>157896</v>
      </c>
      <c r="K16" s="8">
        <v>1076</v>
      </c>
      <c r="L16" s="8">
        <v>729</v>
      </c>
      <c r="M16" s="8">
        <v>606</v>
      </c>
      <c r="N16" s="8">
        <v>2411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160307</v>
      </c>
      <c r="X16" s="8">
        <v>985002</v>
      </c>
      <c r="Y16" s="8">
        <v>-824695</v>
      </c>
      <c r="Z16" s="2">
        <v>-83.73</v>
      </c>
      <c r="AA16" s="6">
        <v>1970000</v>
      </c>
    </row>
    <row r="17" spans="1:27" ht="12.75">
      <c r="A17" s="27" t="s">
        <v>44</v>
      </c>
      <c r="B17" s="33"/>
      <c r="C17" s="6">
        <v>1963791</v>
      </c>
      <c r="D17" s="6">
        <v>0</v>
      </c>
      <c r="E17" s="7">
        <v>12484</v>
      </c>
      <c r="F17" s="8">
        <v>12484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6240</v>
      </c>
      <c r="Y17" s="8">
        <v>-6240</v>
      </c>
      <c r="Z17" s="2">
        <v>-100</v>
      </c>
      <c r="AA17" s="6">
        <v>12484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3683076</v>
      </c>
      <c r="F18" s="8">
        <v>3683076</v>
      </c>
      <c r="G18" s="8">
        <v>386760</v>
      </c>
      <c r="H18" s="8">
        <v>677474</v>
      </c>
      <c r="I18" s="8">
        <v>313624</v>
      </c>
      <c r="J18" s="8">
        <v>1377858</v>
      </c>
      <c r="K18" s="8">
        <v>326464</v>
      </c>
      <c r="L18" s="8">
        <v>0</v>
      </c>
      <c r="M18" s="8">
        <v>0</v>
      </c>
      <c r="N18" s="8">
        <v>326464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1704322</v>
      </c>
      <c r="X18" s="8">
        <v>1841538</v>
      </c>
      <c r="Y18" s="8">
        <v>-137216</v>
      </c>
      <c r="Z18" s="2">
        <v>-7.45</v>
      </c>
      <c r="AA18" s="6">
        <v>3683076</v>
      </c>
    </row>
    <row r="19" spans="1:27" ht="12.75">
      <c r="A19" s="27" t="s">
        <v>46</v>
      </c>
      <c r="B19" s="33"/>
      <c r="C19" s="6">
        <v>61994000</v>
      </c>
      <c r="D19" s="6">
        <v>0</v>
      </c>
      <c r="E19" s="7">
        <v>69695000</v>
      </c>
      <c r="F19" s="8">
        <v>69695000</v>
      </c>
      <c r="G19" s="8">
        <v>30904000</v>
      </c>
      <c r="H19" s="8">
        <v>33359937</v>
      </c>
      <c r="I19" s="8">
        <v>36185</v>
      </c>
      <c r="J19" s="8">
        <v>64300122</v>
      </c>
      <c r="K19" s="8">
        <v>958578</v>
      </c>
      <c r="L19" s="8">
        <v>600870</v>
      </c>
      <c r="M19" s="8">
        <v>24860765</v>
      </c>
      <c r="N19" s="8">
        <v>26420213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90720335</v>
      </c>
      <c r="X19" s="8">
        <v>34847502</v>
      </c>
      <c r="Y19" s="8">
        <v>55872833</v>
      </c>
      <c r="Z19" s="2">
        <v>160.34</v>
      </c>
      <c r="AA19" s="6">
        <v>69695000</v>
      </c>
    </row>
    <row r="20" spans="1:27" ht="12.75">
      <c r="A20" s="27" t="s">
        <v>47</v>
      </c>
      <c r="B20" s="33"/>
      <c r="C20" s="6">
        <v>-220381</v>
      </c>
      <c r="D20" s="6">
        <v>0</v>
      </c>
      <c r="E20" s="7">
        <v>2273721</v>
      </c>
      <c r="F20" s="30">
        <v>2273721</v>
      </c>
      <c r="G20" s="30">
        <v>135885</v>
      </c>
      <c r="H20" s="30">
        <v>222489</v>
      </c>
      <c r="I20" s="30">
        <v>123754</v>
      </c>
      <c r="J20" s="30">
        <v>482128</v>
      </c>
      <c r="K20" s="30">
        <v>187399</v>
      </c>
      <c r="L20" s="30">
        <v>2164596</v>
      </c>
      <c r="M20" s="30">
        <v>53089</v>
      </c>
      <c r="N20" s="30">
        <v>2405084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2887212</v>
      </c>
      <c r="X20" s="30">
        <v>1136862</v>
      </c>
      <c r="Y20" s="30">
        <v>1750350</v>
      </c>
      <c r="Z20" s="31">
        <v>153.96</v>
      </c>
      <c r="AA20" s="32">
        <v>2273721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192683158</v>
      </c>
      <c r="D22" s="37">
        <f>SUM(D5:D21)</f>
        <v>0</v>
      </c>
      <c r="E22" s="38">
        <f t="shared" si="0"/>
        <v>210687297</v>
      </c>
      <c r="F22" s="39">
        <f t="shared" si="0"/>
        <v>210687297</v>
      </c>
      <c r="G22" s="39">
        <f t="shared" si="0"/>
        <v>46368144</v>
      </c>
      <c r="H22" s="39">
        <f t="shared" si="0"/>
        <v>62681874</v>
      </c>
      <c r="I22" s="39">
        <f t="shared" si="0"/>
        <v>10793605</v>
      </c>
      <c r="J22" s="39">
        <f t="shared" si="0"/>
        <v>119843623</v>
      </c>
      <c r="K22" s="39">
        <f t="shared" si="0"/>
        <v>13158862</v>
      </c>
      <c r="L22" s="39">
        <f t="shared" si="0"/>
        <v>12976409</v>
      </c>
      <c r="M22" s="39">
        <f t="shared" si="0"/>
        <v>36373834</v>
      </c>
      <c r="N22" s="39">
        <f t="shared" si="0"/>
        <v>62509105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182352728</v>
      </c>
      <c r="X22" s="39">
        <f t="shared" si="0"/>
        <v>105343650</v>
      </c>
      <c r="Y22" s="39">
        <f t="shared" si="0"/>
        <v>77009078</v>
      </c>
      <c r="Z22" s="40">
        <f>+IF(X22&lt;&gt;0,+(Y22/X22)*100,0)</f>
        <v>73.10272427431553</v>
      </c>
      <c r="AA22" s="37">
        <f>SUM(AA5:AA21)</f>
        <v>210687297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54915573</v>
      </c>
      <c r="D25" s="6">
        <v>0</v>
      </c>
      <c r="E25" s="7">
        <v>55772980</v>
      </c>
      <c r="F25" s="8">
        <v>55772980</v>
      </c>
      <c r="G25" s="8">
        <v>777679</v>
      </c>
      <c r="H25" s="8">
        <v>509948</v>
      </c>
      <c r="I25" s="8">
        <v>70947</v>
      </c>
      <c r="J25" s="8">
        <v>1358574</v>
      </c>
      <c r="K25" s="8">
        <v>0</v>
      </c>
      <c r="L25" s="8">
        <v>0</v>
      </c>
      <c r="M25" s="8">
        <v>54844</v>
      </c>
      <c r="N25" s="8">
        <v>54844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1413418</v>
      </c>
      <c r="X25" s="8">
        <v>27886488</v>
      </c>
      <c r="Y25" s="8">
        <v>-26473070</v>
      </c>
      <c r="Z25" s="2">
        <v>-94.93</v>
      </c>
      <c r="AA25" s="6">
        <v>55772980</v>
      </c>
    </row>
    <row r="26" spans="1:27" ht="12.75">
      <c r="A26" s="29" t="s">
        <v>52</v>
      </c>
      <c r="B26" s="28"/>
      <c r="C26" s="6">
        <v>4935893</v>
      </c>
      <c r="D26" s="6">
        <v>0</v>
      </c>
      <c r="E26" s="7">
        <v>5355762</v>
      </c>
      <c r="F26" s="8">
        <v>5355762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2677878</v>
      </c>
      <c r="Y26" s="8">
        <v>-2677878</v>
      </c>
      <c r="Z26" s="2">
        <v>-100</v>
      </c>
      <c r="AA26" s="6">
        <v>5355762</v>
      </c>
    </row>
    <row r="27" spans="1:27" ht="12.75">
      <c r="A27" s="29" t="s">
        <v>53</v>
      </c>
      <c r="B27" s="28"/>
      <c r="C27" s="6">
        <v>14063838</v>
      </c>
      <c r="D27" s="6">
        <v>0</v>
      </c>
      <c r="E27" s="7">
        <v>36089339</v>
      </c>
      <c r="F27" s="8">
        <v>36089339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18044670</v>
      </c>
      <c r="Y27" s="8">
        <v>-18044670</v>
      </c>
      <c r="Z27" s="2">
        <v>-100</v>
      </c>
      <c r="AA27" s="6">
        <v>36089339</v>
      </c>
    </row>
    <row r="28" spans="1:27" ht="12.75">
      <c r="A28" s="29" t="s">
        <v>54</v>
      </c>
      <c r="B28" s="28"/>
      <c r="C28" s="6">
        <v>17992022</v>
      </c>
      <c r="D28" s="6">
        <v>0</v>
      </c>
      <c r="E28" s="7">
        <v>18580768</v>
      </c>
      <c r="F28" s="8">
        <v>18580768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9290382</v>
      </c>
      <c r="Y28" s="8">
        <v>-9290382</v>
      </c>
      <c r="Z28" s="2">
        <v>-100</v>
      </c>
      <c r="AA28" s="6">
        <v>18580768</v>
      </c>
    </row>
    <row r="29" spans="1:27" ht="12.75">
      <c r="A29" s="29" t="s">
        <v>55</v>
      </c>
      <c r="B29" s="28"/>
      <c r="C29" s="6">
        <v>5986023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58547310</v>
      </c>
      <c r="D30" s="6">
        <v>0</v>
      </c>
      <c r="E30" s="7">
        <v>59590769</v>
      </c>
      <c r="F30" s="8">
        <v>59590769</v>
      </c>
      <c r="G30" s="8">
        <v>1041791</v>
      </c>
      <c r="H30" s="8">
        <v>10545825</v>
      </c>
      <c r="I30" s="8">
        <v>5085721</v>
      </c>
      <c r="J30" s="8">
        <v>16673337</v>
      </c>
      <c r="K30" s="8">
        <v>4489313</v>
      </c>
      <c r="L30" s="8">
        <v>1984622</v>
      </c>
      <c r="M30" s="8">
        <v>4263785</v>
      </c>
      <c r="N30" s="8">
        <v>10737720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27411057</v>
      </c>
      <c r="X30" s="8">
        <v>29795382</v>
      </c>
      <c r="Y30" s="8">
        <v>-2384325</v>
      </c>
      <c r="Z30" s="2">
        <v>-8</v>
      </c>
      <c r="AA30" s="6">
        <v>59590769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2896507</v>
      </c>
      <c r="F31" s="8">
        <v>2896507</v>
      </c>
      <c r="G31" s="8">
        <v>5870</v>
      </c>
      <c r="H31" s="8">
        <v>151991</v>
      </c>
      <c r="I31" s="8">
        <v>265322</v>
      </c>
      <c r="J31" s="8">
        <v>423183</v>
      </c>
      <c r="K31" s="8">
        <v>455238</v>
      </c>
      <c r="L31" s="8">
        <v>249371</v>
      </c>
      <c r="M31" s="8">
        <v>185811</v>
      </c>
      <c r="N31" s="8">
        <v>890420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1313603</v>
      </c>
      <c r="X31" s="8">
        <v>1448256</v>
      </c>
      <c r="Y31" s="8">
        <v>-134653</v>
      </c>
      <c r="Z31" s="2">
        <v>-9.3</v>
      </c>
      <c r="AA31" s="6">
        <v>2896507</v>
      </c>
    </row>
    <row r="32" spans="1:27" ht="12.75">
      <c r="A32" s="29" t="s">
        <v>58</v>
      </c>
      <c r="B32" s="28"/>
      <c r="C32" s="6">
        <v>11337004</v>
      </c>
      <c r="D32" s="6">
        <v>0</v>
      </c>
      <c r="E32" s="7">
        <v>15524572</v>
      </c>
      <c r="F32" s="8">
        <v>15524572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7762284</v>
      </c>
      <c r="Y32" s="8">
        <v>-7762284</v>
      </c>
      <c r="Z32" s="2">
        <v>-100</v>
      </c>
      <c r="AA32" s="6">
        <v>15524572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3221046</v>
      </c>
      <c r="F33" s="8">
        <v>3221046</v>
      </c>
      <c r="G33" s="8">
        <v>154995</v>
      </c>
      <c r="H33" s="8">
        <v>321863</v>
      </c>
      <c r="I33" s="8">
        <v>34136</v>
      </c>
      <c r="J33" s="8">
        <v>510994</v>
      </c>
      <c r="K33" s="8">
        <v>0</v>
      </c>
      <c r="L33" s="8">
        <v>0</v>
      </c>
      <c r="M33" s="8">
        <v>281546</v>
      </c>
      <c r="N33" s="8">
        <v>281546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792540</v>
      </c>
      <c r="X33" s="8">
        <v>1610520</v>
      </c>
      <c r="Y33" s="8">
        <v>-817980</v>
      </c>
      <c r="Z33" s="2">
        <v>-50.79</v>
      </c>
      <c r="AA33" s="6">
        <v>3221046</v>
      </c>
    </row>
    <row r="34" spans="1:27" ht="12.75">
      <c r="A34" s="29" t="s">
        <v>60</v>
      </c>
      <c r="B34" s="28"/>
      <c r="C34" s="6">
        <v>34840369</v>
      </c>
      <c r="D34" s="6">
        <v>0</v>
      </c>
      <c r="E34" s="7">
        <v>15000000</v>
      </c>
      <c r="F34" s="8">
        <v>15000000</v>
      </c>
      <c r="G34" s="8">
        <v>660940</v>
      </c>
      <c r="H34" s="8">
        <v>5195083</v>
      </c>
      <c r="I34" s="8">
        <v>3357247</v>
      </c>
      <c r="J34" s="8">
        <v>9213270</v>
      </c>
      <c r="K34" s="8">
        <v>3006583</v>
      </c>
      <c r="L34" s="8">
        <v>3511690</v>
      </c>
      <c r="M34" s="8">
        <v>2855774</v>
      </c>
      <c r="N34" s="8">
        <v>9374047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18587317</v>
      </c>
      <c r="X34" s="8">
        <v>7500000</v>
      </c>
      <c r="Y34" s="8">
        <v>11087317</v>
      </c>
      <c r="Z34" s="2">
        <v>147.83</v>
      </c>
      <c r="AA34" s="6">
        <v>15000000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202618032</v>
      </c>
      <c r="D36" s="37">
        <f>SUM(D25:D35)</f>
        <v>0</v>
      </c>
      <c r="E36" s="38">
        <f t="shared" si="1"/>
        <v>212031743</v>
      </c>
      <c r="F36" s="39">
        <f t="shared" si="1"/>
        <v>212031743</v>
      </c>
      <c r="G36" s="39">
        <f t="shared" si="1"/>
        <v>2641275</v>
      </c>
      <c r="H36" s="39">
        <f t="shared" si="1"/>
        <v>16724710</v>
      </c>
      <c r="I36" s="39">
        <f t="shared" si="1"/>
        <v>8813373</v>
      </c>
      <c r="J36" s="39">
        <f t="shared" si="1"/>
        <v>28179358</v>
      </c>
      <c r="K36" s="39">
        <f t="shared" si="1"/>
        <v>7951134</v>
      </c>
      <c r="L36" s="39">
        <f t="shared" si="1"/>
        <v>5745683</v>
      </c>
      <c r="M36" s="39">
        <f t="shared" si="1"/>
        <v>7641760</v>
      </c>
      <c r="N36" s="39">
        <f t="shared" si="1"/>
        <v>21338577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49517935</v>
      </c>
      <c r="X36" s="39">
        <f t="shared" si="1"/>
        <v>106015860</v>
      </c>
      <c r="Y36" s="39">
        <f t="shared" si="1"/>
        <v>-56497925</v>
      </c>
      <c r="Z36" s="40">
        <f>+IF(X36&lt;&gt;0,+(Y36/X36)*100,0)</f>
        <v>-53.291955562120606</v>
      </c>
      <c r="AA36" s="37">
        <f>SUM(AA25:AA35)</f>
        <v>212031743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-9934874</v>
      </c>
      <c r="D38" s="50">
        <f>+D22-D36</f>
        <v>0</v>
      </c>
      <c r="E38" s="51">
        <f t="shared" si="2"/>
        <v>-1344446</v>
      </c>
      <c r="F38" s="52">
        <f t="shared" si="2"/>
        <v>-1344446</v>
      </c>
      <c r="G38" s="52">
        <f t="shared" si="2"/>
        <v>43726869</v>
      </c>
      <c r="H38" s="52">
        <f t="shared" si="2"/>
        <v>45957164</v>
      </c>
      <c r="I38" s="52">
        <f t="shared" si="2"/>
        <v>1980232</v>
      </c>
      <c r="J38" s="52">
        <f t="shared" si="2"/>
        <v>91664265</v>
      </c>
      <c r="K38" s="52">
        <f t="shared" si="2"/>
        <v>5207728</v>
      </c>
      <c r="L38" s="52">
        <f t="shared" si="2"/>
        <v>7230726</v>
      </c>
      <c r="M38" s="52">
        <f t="shared" si="2"/>
        <v>28732074</v>
      </c>
      <c r="N38" s="52">
        <f t="shared" si="2"/>
        <v>41170528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132834793</v>
      </c>
      <c r="X38" s="52">
        <f>IF(F22=F36,0,X22-X36)</f>
        <v>-672210</v>
      </c>
      <c r="Y38" s="52">
        <f t="shared" si="2"/>
        <v>133507003</v>
      </c>
      <c r="Z38" s="53">
        <f>+IF(X38&lt;&gt;0,+(Y38/X38)*100,0)</f>
        <v>-19860.907008226597</v>
      </c>
      <c r="AA38" s="50">
        <f>+AA22-AA36</f>
        <v>-1344446</v>
      </c>
    </row>
    <row r="39" spans="1:27" ht="12.75">
      <c r="A39" s="27" t="s">
        <v>64</v>
      </c>
      <c r="B39" s="33"/>
      <c r="C39" s="6">
        <v>103794997</v>
      </c>
      <c r="D39" s="6">
        <v>0</v>
      </c>
      <c r="E39" s="7">
        <v>44884198</v>
      </c>
      <c r="F39" s="8">
        <v>44884198</v>
      </c>
      <c r="G39" s="8">
        <v>0</v>
      </c>
      <c r="H39" s="8">
        <v>652</v>
      </c>
      <c r="I39" s="8">
        <v>0</v>
      </c>
      <c r="J39" s="8">
        <v>652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652</v>
      </c>
      <c r="X39" s="8">
        <v>22442100</v>
      </c>
      <c r="Y39" s="8">
        <v>-22441448</v>
      </c>
      <c r="Z39" s="2">
        <v>-100</v>
      </c>
      <c r="AA39" s="6">
        <v>44884198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93860123</v>
      </c>
      <c r="D42" s="59">
        <f>SUM(D38:D41)</f>
        <v>0</v>
      </c>
      <c r="E42" s="60">
        <f t="shared" si="3"/>
        <v>43539752</v>
      </c>
      <c r="F42" s="61">
        <f t="shared" si="3"/>
        <v>43539752</v>
      </c>
      <c r="G42" s="61">
        <f t="shared" si="3"/>
        <v>43726869</v>
      </c>
      <c r="H42" s="61">
        <f t="shared" si="3"/>
        <v>45957816</v>
      </c>
      <c r="I42" s="61">
        <f t="shared" si="3"/>
        <v>1980232</v>
      </c>
      <c r="J42" s="61">
        <f t="shared" si="3"/>
        <v>91664917</v>
      </c>
      <c r="K42" s="61">
        <f t="shared" si="3"/>
        <v>5207728</v>
      </c>
      <c r="L42" s="61">
        <f t="shared" si="3"/>
        <v>7230726</v>
      </c>
      <c r="M42" s="61">
        <f t="shared" si="3"/>
        <v>28732074</v>
      </c>
      <c r="N42" s="61">
        <f t="shared" si="3"/>
        <v>41170528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132835445</v>
      </c>
      <c r="X42" s="61">
        <f t="shared" si="3"/>
        <v>21769890</v>
      </c>
      <c r="Y42" s="61">
        <f t="shared" si="3"/>
        <v>111065555</v>
      </c>
      <c r="Z42" s="62">
        <f>+IF(X42&lt;&gt;0,+(Y42/X42)*100,0)</f>
        <v>510.17967936447997</v>
      </c>
      <c r="AA42" s="59">
        <f>SUM(AA38:AA41)</f>
        <v>43539752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93860123</v>
      </c>
      <c r="D44" s="67">
        <f>+D42-D43</f>
        <v>0</v>
      </c>
      <c r="E44" s="68">
        <f t="shared" si="4"/>
        <v>43539752</v>
      </c>
      <c r="F44" s="69">
        <f t="shared" si="4"/>
        <v>43539752</v>
      </c>
      <c r="G44" s="69">
        <f t="shared" si="4"/>
        <v>43726869</v>
      </c>
      <c r="H44" s="69">
        <f t="shared" si="4"/>
        <v>45957816</v>
      </c>
      <c r="I44" s="69">
        <f t="shared" si="4"/>
        <v>1980232</v>
      </c>
      <c r="J44" s="69">
        <f t="shared" si="4"/>
        <v>91664917</v>
      </c>
      <c r="K44" s="69">
        <f t="shared" si="4"/>
        <v>5207728</v>
      </c>
      <c r="L44" s="69">
        <f t="shared" si="4"/>
        <v>7230726</v>
      </c>
      <c r="M44" s="69">
        <f t="shared" si="4"/>
        <v>28732074</v>
      </c>
      <c r="N44" s="69">
        <f t="shared" si="4"/>
        <v>41170528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132835445</v>
      </c>
      <c r="X44" s="69">
        <f t="shared" si="4"/>
        <v>21769890</v>
      </c>
      <c r="Y44" s="69">
        <f t="shared" si="4"/>
        <v>111065555</v>
      </c>
      <c r="Z44" s="70">
        <f>+IF(X44&lt;&gt;0,+(Y44/X44)*100,0)</f>
        <v>510.17967936447997</v>
      </c>
      <c r="AA44" s="67">
        <f>+AA42-AA43</f>
        <v>43539752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93860123</v>
      </c>
      <c r="D46" s="59">
        <f>SUM(D44:D45)</f>
        <v>0</v>
      </c>
      <c r="E46" s="60">
        <f t="shared" si="5"/>
        <v>43539752</v>
      </c>
      <c r="F46" s="61">
        <f t="shared" si="5"/>
        <v>43539752</v>
      </c>
      <c r="G46" s="61">
        <f t="shared" si="5"/>
        <v>43726869</v>
      </c>
      <c r="H46" s="61">
        <f t="shared" si="5"/>
        <v>45957816</v>
      </c>
      <c r="I46" s="61">
        <f t="shared" si="5"/>
        <v>1980232</v>
      </c>
      <c r="J46" s="61">
        <f t="shared" si="5"/>
        <v>91664917</v>
      </c>
      <c r="K46" s="61">
        <f t="shared" si="5"/>
        <v>5207728</v>
      </c>
      <c r="L46" s="61">
        <f t="shared" si="5"/>
        <v>7230726</v>
      </c>
      <c r="M46" s="61">
        <f t="shared" si="5"/>
        <v>28732074</v>
      </c>
      <c r="N46" s="61">
        <f t="shared" si="5"/>
        <v>41170528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132835445</v>
      </c>
      <c r="X46" s="61">
        <f t="shared" si="5"/>
        <v>21769890</v>
      </c>
      <c r="Y46" s="61">
        <f t="shared" si="5"/>
        <v>111065555</v>
      </c>
      <c r="Z46" s="62">
        <f>+IF(X46&lt;&gt;0,+(Y46/X46)*100,0)</f>
        <v>510.17967936447997</v>
      </c>
      <c r="AA46" s="59">
        <f>SUM(AA44:AA45)</f>
        <v>43539752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93860123</v>
      </c>
      <c r="D48" s="75">
        <f>SUM(D46:D47)</f>
        <v>0</v>
      </c>
      <c r="E48" s="76">
        <f t="shared" si="6"/>
        <v>43539752</v>
      </c>
      <c r="F48" s="77">
        <f t="shared" si="6"/>
        <v>43539752</v>
      </c>
      <c r="G48" s="77">
        <f t="shared" si="6"/>
        <v>43726869</v>
      </c>
      <c r="H48" s="78">
        <f t="shared" si="6"/>
        <v>45957816</v>
      </c>
      <c r="I48" s="78">
        <f t="shared" si="6"/>
        <v>1980232</v>
      </c>
      <c r="J48" s="78">
        <f t="shared" si="6"/>
        <v>91664917</v>
      </c>
      <c r="K48" s="78">
        <f t="shared" si="6"/>
        <v>5207728</v>
      </c>
      <c r="L48" s="78">
        <f t="shared" si="6"/>
        <v>7230726</v>
      </c>
      <c r="M48" s="77">
        <f t="shared" si="6"/>
        <v>28732074</v>
      </c>
      <c r="N48" s="77">
        <f t="shared" si="6"/>
        <v>41170528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132835445</v>
      </c>
      <c r="X48" s="78">
        <f t="shared" si="6"/>
        <v>21769890</v>
      </c>
      <c r="Y48" s="78">
        <f t="shared" si="6"/>
        <v>111065555</v>
      </c>
      <c r="Z48" s="79">
        <f>+IF(X48&lt;&gt;0,+(Y48/X48)*100,0)</f>
        <v>510.17967936447997</v>
      </c>
      <c r="AA48" s="80">
        <f>SUM(AA46:AA47)</f>
        <v>43539752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278190459</v>
      </c>
      <c r="D5" s="6">
        <v>0</v>
      </c>
      <c r="E5" s="7">
        <v>350789676</v>
      </c>
      <c r="F5" s="8">
        <v>350789676</v>
      </c>
      <c r="G5" s="8">
        <v>24111368</v>
      </c>
      <c r="H5" s="8">
        <v>33505247</v>
      </c>
      <c r="I5" s="8">
        <v>23827878</v>
      </c>
      <c r="J5" s="8">
        <v>81444493</v>
      </c>
      <c r="K5" s="8">
        <v>21490516</v>
      </c>
      <c r="L5" s="8">
        <v>22382477</v>
      </c>
      <c r="M5" s="8">
        <v>22443694</v>
      </c>
      <c r="N5" s="8">
        <v>66316687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147761180</v>
      </c>
      <c r="X5" s="8">
        <v>175394838</v>
      </c>
      <c r="Y5" s="8">
        <v>-27633658</v>
      </c>
      <c r="Z5" s="2">
        <v>-15.76</v>
      </c>
      <c r="AA5" s="6">
        <v>350789676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520038434</v>
      </c>
      <c r="D7" s="6">
        <v>0</v>
      </c>
      <c r="E7" s="7">
        <v>488433324</v>
      </c>
      <c r="F7" s="8">
        <v>488433324</v>
      </c>
      <c r="G7" s="8">
        <v>49254836</v>
      </c>
      <c r="H7" s="8">
        <v>52914850</v>
      </c>
      <c r="I7" s="8">
        <v>47473877</v>
      </c>
      <c r="J7" s="8">
        <v>149643563</v>
      </c>
      <c r="K7" s="8">
        <v>30735153</v>
      </c>
      <c r="L7" s="8">
        <v>25066622</v>
      </c>
      <c r="M7" s="8">
        <v>35149277</v>
      </c>
      <c r="N7" s="8">
        <v>90951052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240594615</v>
      </c>
      <c r="X7" s="8">
        <v>244221654</v>
      </c>
      <c r="Y7" s="8">
        <v>-3627039</v>
      </c>
      <c r="Z7" s="2">
        <v>-1.49</v>
      </c>
      <c r="AA7" s="6">
        <v>488433324</v>
      </c>
    </row>
    <row r="8" spans="1:27" ht="12.75">
      <c r="A8" s="29" t="s">
        <v>35</v>
      </c>
      <c r="B8" s="28"/>
      <c r="C8" s="6">
        <v>429239508</v>
      </c>
      <c r="D8" s="6">
        <v>0</v>
      </c>
      <c r="E8" s="7">
        <v>370783128</v>
      </c>
      <c r="F8" s="8">
        <v>370783128</v>
      </c>
      <c r="G8" s="8">
        <v>30737389</v>
      </c>
      <c r="H8" s="8">
        <v>39463620</v>
      </c>
      <c r="I8" s="8">
        <v>39121595</v>
      </c>
      <c r="J8" s="8">
        <v>109322604</v>
      </c>
      <c r="K8" s="8">
        <v>34289173</v>
      </c>
      <c r="L8" s="8">
        <v>29867763</v>
      </c>
      <c r="M8" s="8">
        <v>30640451</v>
      </c>
      <c r="N8" s="8">
        <v>94797387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204119991</v>
      </c>
      <c r="X8" s="8">
        <v>185396544</v>
      </c>
      <c r="Y8" s="8">
        <v>18723447</v>
      </c>
      <c r="Z8" s="2">
        <v>10.1</v>
      </c>
      <c r="AA8" s="6">
        <v>370783128</v>
      </c>
    </row>
    <row r="9" spans="1:27" ht="12.75">
      <c r="A9" s="29" t="s">
        <v>36</v>
      </c>
      <c r="B9" s="28"/>
      <c r="C9" s="6">
        <v>99433577</v>
      </c>
      <c r="D9" s="6">
        <v>0</v>
      </c>
      <c r="E9" s="7">
        <v>101719532</v>
      </c>
      <c r="F9" s="8">
        <v>101719532</v>
      </c>
      <c r="G9" s="8">
        <v>9156379</v>
      </c>
      <c r="H9" s="8">
        <v>10356464</v>
      </c>
      <c r="I9" s="8">
        <v>7505405</v>
      </c>
      <c r="J9" s="8">
        <v>27018248</v>
      </c>
      <c r="K9" s="8">
        <v>9960685</v>
      </c>
      <c r="L9" s="8">
        <v>8569008</v>
      </c>
      <c r="M9" s="8">
        <v>9525471</v>
      </c>
      <c r="N9" s="8">
        <v>28055164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55073412</v>
      </c>
      <c r="X9" s="8">
        <v>50859780</v>
      </c>
      <c r="Y9" s="8">
        <v>4213632</v>
      </c>
      <c r="Z9" s="2">
        <v>8.28</v>
      </c>
      <c r="AA9" s="6">
        <v>101719532</v>
      </c>
    </row>
    <row r="10" spans="1:27" ht="12.75">
      <c r="A10" s="29" t="s">
        <v>37</v>
      </c>
      <c r="B10" s="28"/>
      <c r="C10" s="6">
        <v>80282496</v>
      </c>
      <c r="D10" s="6">
        <v>0</v>
      </c>
      <c r="E10" s="7">
        <v>108215142</v>
      </c>
      <c r="F10" s="30">
        <v>108215142</v>
      </c>
      <c r="G10" s="30">
        <v>9911991</v>
      </c>
      <c r="H10" s="30">
        <v>10724793</v>
      </c>
      <c r="I10" s="30">
        <v>9883006</v>
      </c>
      <c r="J10" s="30">
        <v>30519790</v>
      </c>
      <c r="K10" s="30">
        <v>9827257</v>
      </c>
      <c r="L10" s="30">
        <v>9635688</v>
      </c>
      <c r="M10" s="30">
        <v>8983615</v>
      </c>
      <c r="N10" s="30">
        <v>28446560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58966350</v>
      </c>
      <c r="X10" s="30"/>
      <c r="Y10" s="30">
        <v>58966350</v>
      </c>
      <c r="Z10" s="31">
        <v>0</v>
      </c>
      <c r="AA10" s="32">
        <v>108215142</v>
      </c>
    </row>
    <row r="11" spans="1:27" ht="12.75">
      <c r="A11" s="29" t="s">
        <v>38</v>
      </c>
      <c r="B11" s="33"/>
      <c r="C11" s="6">
        <v>-1630265</v>
      </c>
      <c r="D11" s="6">
        <v>0</v>
      </c>
      <c r="E11" s="7">
        <v>0</v>
      </c>
      <c r="F11" s="8">
        <v>0</v>
      </c>
      <c r="G11" s="8">
        <v>-7397</v>
      </c>
      <c r="H11" s="8">
        <v>292065</v>
      </c>
      <c r="I11" s="8">
        <v>0</v>
      </c>
      <c r="J11" s="8">
        <v>284668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284668</v>
      </c>
      <c r="X11" s="8"/>
      <c r="Y11" s="8">
        <v>284668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-2929486</v>
      </c>
      <c r="D12" s="6">
        <v>0</v>
      </c>
      <c r="E12" s="7">
        <v>5443560</v>
      </c>
      <c r="F12" s="8">
        <v>5443560</v>
      </c>
      <c r="G12" s="8">
        <v>349347</v>
      </c>
      <c r="H12" s="8">
        <v>376023</v>
      </c>
      <c r="I12" s="8">
        <v>340421</v>
      </c>
      <c r="J12" s="8">
        <v>1065791</v>
      </c>
      <c r="K12" s="8">
        <v>281895</v>
      </c>
      <c r="L12" s="8">
        <v>2984</v>
      </c>
      <c r="M12" s="8">
        <v>370182</v>
      </c>
      <c r="N12" s="8">
        <v>655061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1720852</v>
      </c>
      <c r="X12" s="8">
        <v>2721780</v>
      </c>
      <c r="Y12" s="8">
        <v>-1000928</v>
      </c>
      <c r="Z12" s="2">
        <v>-36.77</v>
      </c>
      <c r="AA12" s="6">
        <v>5443560</v>
      </c>
    </row>
    <row r="13" spans="1:27" ht="12.75">
      <c r="A13" s="27" t="s">
        <v>40</v>
      </c>
      <c r="B13" s="33"/>
      <c r="C13" s="6">
        <v>2204011</v>
      </c>
      <c r="D13" s="6">
        <v>0</v>
      </c>
      <c r="E13" s="7">
        <v>1200000</v>
      </c>
      <c r="F13" s="8">
        <v>1200000</v>
      </c>
      <c r="G13" s="8">
        <v>261425</v>
      </c>
      <c r="H13" s="8">
        <v>0</v>
      </c>
      <c r="I13" s="8">
        <v>516130</v>
      </c>
      <c r="J13" s="8">
        <v>777555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777555</v>
      </c>
      <c r="X13" s="8">
        <v>600000</v>
      </c>
      <c r="Y13" s="8">
        <v>177555</v>
      </c>
      <c r="Z13" s="2">
        <v>29.59</v>
      </c>
      <c r="AA13" s="6">
        <v>1200000</v>
      </c>
    </row>
    <row r="14" spans="1:27" ht="12.75">
      <c r="A14" s="27" t="s">
        <v>41</v>
      </c>
      <c r="B14" s="33"/>
      <c r="C14" s="6">
        <v>32306962</v>
      </c>
      <c r="D14" s="6">
        <v>0</v>
      </c>
      <c r="E14" s="7">
        <v>0</v>
      </c>
      <c r="F14" s="8">
        <v>0</v>
      </c>
      <c r="G14" s="8">
        <v>6818658</v>
      </c>
      <c r="H14" s="8">
        <v>7306772</v>
      </c>
      <c r="I14" s="8">
        <v>7602660</v>
      </c>
      <c r="J14" s="8">
        <v>21728090</v>
      </c>
      <c r="K14" s="8">
        <v>8136360</v>
      </c>
      <c r="L14" s="8">
        <v>9373896</v>
      </c>
      <c r="M14" s="8">
        <v>8928567</v>
      </c>
      <c r="N14" s="8">
        <v>26438823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48166913</v>
      </c>
      <c r="X14" s="8"/>
      <c r="Y14" s="8">
        <v>48166913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1012</v>
      </c>
      <c r="D15" s="6">
        <v>0</v>
      </c>
      <c r="E15" s="7">
        <v>58128</v>
      </c>
      <c r="F15" s="8">
        <v>58128</v>
      </c>
      <c r="G15" s="8">
        <v>0</v>
      </c>
      <c r="H15" s="8">
        <v>0</v>
      </c>
      <c r="I15" s="8">
        <v>0</v>
      </c>
      <c r="J15" s="8">
        <v>0</v>
      </c>
      <c r="K15" s="8">
        <v>548310</v>
      </c>
      <c r="L15" s="8">
        <v>0</v>
      </c>
      <c r="M15" s="8">
        <v>0</v>
      </c>
      <c r="N15" s="8">
        <v>548310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548310</v>
      </c>
      <c r="X15" s="8">
        <v>29064</v>
      </c>
      <c r="Y15" s="8">
        <v>519246</v>
      </c>
      <c r="Z15" s="2">
        <v>1786.56</v>
      </c>
      <c r="AA15" s="6">
        <v>58128</v>
      </c>
    </row>
    <row r="16" spans="1:27" ht="12.75">
      <c r="A16" s="27" t="s">
        <v>43</v>
      </c>
      <c r="B16" s="33"/>
      <c r="C16" s="6">
        <v>10851142</v>
      </c>
      <c r="D16" s="6">
        <v>0</v>
      </c>
      <c r="E16" s="7">
        <v>31624344</v>
      </c>
      <c r="F16" s="8">
        <v>31624344</v>
      </c>
      <c r="G16" s="8">
        <v>83250</v>
      </c>
      <c r="H16" s="8">
        <v>39972</v>
      </c>
      <c r="I16" s="8">
        <v>233435</v>
      </c>
      <c r="J16" s="8">
        <v>356657</v>
      </c>
      <c r="K16" s="8">
        <v>45303</v>
      </c>
      <c r="L16" s="8">
        <v>259975</v>
      </c>
      <c r="M16" s="8">
        <v>108375</v>
      </c>
      <c r="N16" s="8">
        <v>413653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770310</v>
      </c>
      <c r="X16" s="8">
        <v>15812172</v>
      </c>
      <c r="Y16" s="8">
        <v>-15041862</v>
      </c>
      <c r="Z16" s="2">
        <v>-95.13</v>
      </c>
      <c r="AA16" s="6">
        <v>31624344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247498963</v>
      </c>
      <c r="D19" s="6">
        <v>0</v>
      </c>
      <c r="E19" s="7">
        <v>289452000</v>
      </c>
      <c r="F19" s="8">
        <v>289452000</v>
      </c>
      <c r="G19" s="8">
        <v>9565217</v>
      </c>
      <c r="H19" s="8">
        <v>1961078</v>
      </c>
      <c r="I19" s="8">
        <v>0</v>
      </c>
      <c r="J19" s="8">
        <v>11526295</v>
      </c>
      <c r="K19" s="8">
        <v>96682894</v>
      </c>
      <c r="L19" s="8">
        <v>0</v>
      </c>
      <c r="M19" s="8">
        <v>871000</v>
      </c>
      <c r="N19" s="8">
        <v>97553894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109080189</v>
      </c>
      <c r="X19" s="8">
        <v>21103500</v>
      </c>
      <c r="Y19" s="8">
        <v>87976689</v>
      </c>
      <c r="Z19" s="2">
        <v>416.88</v>
      </c>
      <c r="AA19" s="6">
        <v>289452000</v>
      </c>
    </row>
    <row r="20" spans="1:27" ht="12.75">
      <c r="A20" s="27" t="s">
        <v>47</v>
      </c>
      <c r="B20" s="33"/>
      <c r="C20" s="6">
        <v>16192686</v>
      </c>
      <c r="D20" s="6">
        <v>0</v>
      </c>
      <c r="E20" s="7">
        <v>9608316</v>
      </c>
      <c r="F20" s="30">
        <v>9608316</v>
      </c>
      <c r="G20" s="30">
        <v>206033</v>
      </c>
      <c r="H20" s="30">
        <v>340140</v>
      </c>
      <c r="I20" s="30">
        <v>1041802</v>
      </c>
      <c r="J20" s="30">
        <v>1587975</v>
      </c>
      <c r="K20" s="30">
        <v>998185</v>
      </c>
      <c r="L20" s="30">
        <v>1199836</v>
      </c>
      <c r="M20" s="30">
        <v>228892</v>
      </c>
      <c r="N20" s="30">
        <v>2426913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4014888</v>
      </c>
      <c r="X20" s="30">
        <v>4804158</v>
      </c>
      <c r="Y20" s="30">
        <v>-789270</v>
      </c>
      <c r="Z20" s="31">
        <v>-16.43</v>
      </c>
      <c r="AA20" s="32">
        <v>9608316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1620000</v>
      </c>
      <c r="F21" s="8">
        <v>1620000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1620000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1711679499</v>
      </c>
      <c r="D22" s="37">
        <f>SUM(D5:D21)</f>
        <v>0</v>
      </c>
      <c r="E22" s="38">
        <f t="shared" si="0"/>
        <v>1758947150</v>
      </c>
      <c r="F22" s="39">
        <f t="shared" si="0"/>
        <v>1758947150</v>
      </c>
      <c r="G22" s="39">
        <f t="shared" si="0"/>
        <v>140448496</v>
      </c>
      <c r="H22" s="39">
        <f t="shared" si="0"/>
        <v>157281024</v>
      </c>
      <c r="I22" s="39">
        <f t="shared" si="0"/>
        <v>137546209</v>
      </c>
      <c r="J22" s="39">
        <f t="shared" si="0"/>
        <v>435275729</v>
      </c>
      <c r="K22" s="39">
        <f t="shared" si="0"/>
        <v>212995731</v>
      </c>
      <c r="L22" s="39">
        <f t="shared" si="0"/>
        <v>106358249</v>
      </c>
      <c r="M22" s="39">
        <f t="shared" si="0"/>
        <v>117249524</v>
      </c>
      <c r="N22" s="39">
        <f t="shared" si="0"/>
        <v>436603504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871879233</v>
      </c>
      <c r="X22" s="39">
        <f t="shared" si="0"/>
        <v>700943490</v>
      </c>
      <c r="Y22" s="39">
        <f t="shared" si="0"/>
        <v>170935743</v>
      </c>
      <c r="Z22" s="40">
        <f>+IF(X22&lt;&gt;0,+(Y22/X22)*100,0)</f>
        <v>24.386522656769376</v>
      </c>
      <c r="AA22" s="37">
        <f>SUM(AA5:AA21)</f>
        <v>1758947150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370688474</v>
      </c>
      <c r="D25" s="6">
        <v>0</v>
      </c>
      <c r="E25" s="7">
        <v>488009016</v>
      </c>
      <c r="F25" s="8">
        <v>488009016</v>
      </c>
      <c r="G25" s="8">
        <v>972</v>
      </c>
      <c r="H25" s="8">
        <v>2846</v>
      </c>
      <c r="I25" s="8">
        <v>12585522</v>
      </c>
      <c r="J25" s="8">
        <v>12589340</v>
      </c>
      <c r="K25" s="8">
        <v>-42328207</v>
      </c>
      <c r="L25" s="8">
        <v>40000000</v>
      </c>
      <c r="M25" s="8">
        <v>-42029899</v>
      </c>
      <c r="N25" s="8">
        <v>-44358106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-31768766</v>
      </c>
      <c r="X25" s="8">
        <v>244004508</v>
      </c>
      <c r="Y25" s="8">
        <v>-275773274</v>
      </c>
      <c r="Z25" s="2">
        <v>-113.02</v>
      </c>
      <c r="AA25" s="6">
        <v>488009016</v>
      </c>
    </row>
    <row r="26" spans="1:27" ht="12.75">
      <c r="A26" s="29" t="s">
        <v>52</v>
      </c>
      <c r="B26" s="28"/>
      <c r="C26" s="6">
        <v>16218900</v>
      </c>
      <c r="D26" s="6">
        <v>0</v>
      </c>
      <c r="E26" s="7">
        <v>24618008</v>
      </c>
      <c r="F26" s="8">
        <v>24618008</v>
      </c>
      <c r="G26" s="8">
        <v>0</v>
      </c>
      <c r="H26" s="8">
        <v>0</v>
      </c>
      <c r="I26" s="8">
        <v>7929134</v>
      </c>
      <c r="J26" s="8">
        <v>7929134</v>
      </c>
      <c r="K26" s="8">
        <v>0</v>
      </c>
      <c r="L26" s="8">
        <v>1918000</v>
      </c>
      <c r="M26" s="8">
        <v>0</v>
      </c>
      <c r="N26" s="8">
        <v>1918000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9847134</v>
      </c>
      <c r="X26" s="8">
        <v>12309000</v>
      </c>
      <c r="Y26" s="8">
        <v>-2461866</v>
      </c>
      <c r="Z26" s="2">
        <v>-20</v>
      </c>
      <c r="AA26" s="6">
        <v>24618008</v>
      </c>
    </row>
    <row r="27" spans="1:27" ht="12.75">
      <c r="A27" s="29" t="s">
        <v>53</v>
      </c>
      <c r="B27" s="28"/>
      <c r="C27" s="6">
        <v>209064564</v>
      </c>
      <c r="D27" s="6">
        <v>0</v>
      </c>
      <c r="E27" s="7">
        <v>73136456</v>
      </c>
      <c r="F27" s="8">
        <v>73136456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36568230</v>
      </c>
      <c r="Y27" s="8">
        <v>-36568230</v>
      </c>
      <c r="Z27" s="2">
        <v>-100</v>
      </c>
      <c r="AA27" s="6">
        <v>73136456</v>
      </c>
    </row>
    <row r="28" spans="1:27" ht="12.75">
      <c r="A28" s="29" t="s">
        <v>54</v>
      </c>
      <c r="B28" s="28"/>
      <c r="C28" s="6">
        <v>152953500</v>
      </c>
      <c r="D28" s="6">
        <v>0</v>
      </c>
      <c r="E28" s="7">
        <v>110895670</v>
      </c>
      <c r="F28" s="8">
        <v>110895670</v>
      </c>
      <c r="G28" s="8">
        <v>0</v>
      </c>
      <c r="H28" s="8">
        <v>3220</v>
      </c>
      <c r="I28" s="8">
        <v>0</v>
      </c>
      <c r="J28" s="8">
        <v>3220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3220</v>
      </c>
      <c r="X28" s="8">
        <v>55447836</v>
      </c>
      <c r="Y28" s="8">
        <v>-55444616</v>
      </c>
      <c r="Z28" s="2">
        <v>-99.99</v>
      </c>
      <c r="AA28" s="6">
        <v>110895670</v>
      </c>
    </row>
    <row r="29" spans="1:27" ht="12.75">
      <c r="A29" s="29" t="s">
        <v>55</v>
      </c>
      <c r="B29" s="28"/>
      <c r="C29" s="6">
        <v>85465548</v>
      </c>
      <c r="D29" s="6">
        <v>0</v>
      </c>
      <c r="E29" s="7">
        <v>3607896</v>
      </c>
      <c r="F29" s="8">
        <v>3607896</v>
      </c>
      <c r="G29" s="8">
        <v>8634654</v>
      </c>
      <c r="H29" s="8">
        <v>9796863</v>
      </c>
      <c r="I29" s="8">
        <v>9604774</v>
      </c>
      <c r="J29" s="8">
        <v>28036291</v>
      </c>
      <c r="K29" s="8">
        <v>12010493</v>
      </c>
      <c r="L29" s="8">
        <v>13232820</v>
      </c>
      <c r="M29" s="8">
        <v>27776833</v>
      </c>
      <c r="N29" s="8">
        <v>53020146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81056437</v>
      </c>
      <c r="X29" s="8">
        <v>1803948</v>
      </c>
      <c r="Y29" s="8">
        <v>79252489</v>
      </c>
      <c r="Z29" s="2">
        <v>4393.28</v>
      </c>
      <c r="AA29" s="6">
        <v>3607896</v>
      </c>
    </row>
    <row r="30" spans="1:27" ht="12.75">
      <c r="A30" s="29" t="s">
        <v>56</v>
      </c>
      <c r="B30" s="28"/>
      <c r="C30" s="6">
        <v>820606852</v>
      </c>
      <c r="D30" s="6">
        <v>0</v>
      </c>
      <c r="E30" s="7">
        <v>654960000</v>
      </c>
      <c r="F30" s="8">
        <v>654960000</v>
      </c>
      <c r="G30" s="8">
        <v>101097000</v>
      </c>
      <c r="H30" s="8">
        <v>108707757</v>
      </c>
      <c r="I30" s="8">
        <v>67685020</v>
      </c>
      <c r="J30" s="8">
        <v>277489777</v>
      </c>
      <c r="K30" s="8">
        <v>137882181</v>
      </c>
      <c r="L30" s="8">
        <v>94429850</v>
      </c>
      <c r="M30" s="8">
        <v>64685917</v>
      </c>
      <c r="N30" s="8">
        <v>296997948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574487725</v>
      </c>
      <c r="X30" s="8">
        <v>327480000</v>
      </c>
      <c r="Y30" s="8">
        <v>247007725</v>
      </c>
      <c r="Z30" s="2">
        <v>75.43</v>
      </c>
      <c r="AA30" s="6">
        <v>654960000</v>
      </c>
    </row>
    <row r="31" spans="1:27" ht="12.75">
      <c r="A31" s="29" t="s">
        <v>57</v>
      </c>
      <c r="B31" s="28"/>
      <c r="C31" s="6">
        <v>15446381</v>
      </c>
      <c r="D31" s="6">
        <v>0</v>
      </c>
      <c r="E31" s="7">
        <v>29231760</v>
      </c>
      <c r="F31" s="8">
        <v>29231760</v>
      </c>
      <c r="G31" s="8">
        <v>279453</v>
      </c>
      <c r="H31" s="8">
        <v>108221</v>
      </c>
      <c r="I31" s="8">
        <v>153991</v>
      </c>
      <c r="J31" s="8">
        <v>541665</v>
      </c>
      <c r="K31" s="8">
        <v>2610172</v>
      </c>
      <c r="L31" s="8">
        <v>738275</v>
      </c>
      <c r="M31" s="8">
        <v>267293</v>
      </c>
      <c r="N31" s="8">
        <v>3615740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4157405</v>
      </c>
      <c r="X31" s="8">
        <v>14615880</v>
      </c>
      <c r="Y31" s="8">
        <v>-10458475</v>
      </c>
      <c r="Z31" s="2">
        <v>-71.56</v>
      </c>
      <c r="AA31" s="6">
        <v>29231760</v>
      </c>
    </row>
    <row r="32" spans="1:27" ht="12.75">
      <c r="A32" s="29" t="s">
        <v>58</v>
      </c>
      <c r="B32" s="28"/>
      <c r="C32" s="6">
        <v>129353725</v>
      </c>
      <c r="D32" s="6">
        <v>0</v>
      </c>
      <c r="E32" s="7">
        <v>242522824</v>
      </c>
      <c r="F32" s="8">
        <v>242522824</v>
      </c>
      <c r="G32" s="8">
        <v>3192017</v>
      </c>
      <c r="H32" s="8">
        <v>5568315</v>
      </c>
      <c r="I32" s="8">
        <v>5666614</v>
      </c>
      <c r="J32" s="8">
        <v>14426946</v>
      </c>
      <c r="K32" s="8">
        <v>38608951</v>
      </c>
      <c r="L32" s="8">
        <v>13896548</v>
      </c>
      <c r="M32" s="8">
        <v>23203677</v>
      </c>
      <c r="N32" s="8">
        <v>75709176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90136122</v>
      </c>
      <c r="X32" s="8">
        <v>121261410</v>
      </c>
      <c r="Y32" s="8">
        <v>-31125288</v>
      </c>
      <c r="Z32" s="2">
        <v>-25.67</v>
      </c>
      <c r="AA32" s="6">
        <v>242522824</v>
      </c>
    </row>
    <row r="33" spans="1:27" ht="12.75">
      <c r="A33" s="29" t="s">
        <v>59</v>
      </c>
      <c r="B33" s="28"/>
      <c r="C33" s="6">
        <v>4023821</v>
      </c>
      <c r="D33" s="6">
        <v>0</v>
      </c>
      <c r="E33" s="7">
        <v>3862644</v>
      </c>
      <c r="F33" s="8">
        <v>3862644</v>
      </c>
      <c r="G33" s="8">
        <v>174190</v>
      </c>
      <c r="H33" s="8">
        <v>618232</v>
      </c>
      <c r="I33" s="8">
        <v>0</v>
      </c>
      <c r="J33" s="8">
        <v>792422</v>
      </c>
      <c r="K33" s="8">
        <v>2885567</v>
      </c>
      <c r="L33" s="8">
        <v>0</v>
      </c>
      <c r="M33" s="8">
        <v>3191310</v>
      </c>
      <c r="N33" s="8">
        <v>6076877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6869299</v>
      </c>
      <c r="X33" s="8">
        <v>1931322</v>
      </c>
      <c r="Y33" s="8">
        <v>4937977</v>
      </c>
      <c r="Z33" s="2">
        <v>255.68</v>
      </c>
      <c r="AA33" s="6">
        <v>3862644</v>
      </c>
    </row>
    <row r="34" spans="1:27" ht="12.75">
      <c r="A34" s="29" t="s">
        <v>60</v>
      </c>
      <c r="B34" s="28"/>
      <c r="C34" s="6">
        <v>38956705</v>
      </c>
      <c r="D34" s="6">
        <v>0</v>
      </c>
      <c r="E34" s="7">
        <v>69326274</v>
      </c>
      <c r="F34" s="8">
        <v>69326274</v>
      </c>
      <c r="G34" s="8">
        <v>11871448</v>
      </c>
      <c r="H34" s="8">
        <v>2944133</v>
      </c>
      <c r="I34" s="8">
        <v>2972682</v>
      </c>
      <c r="J34" s="8">
        <v>17788263</v>
      </c>
      <c r="K34" s="8">
        <v>4277316</v>
      </c>
      <c r="L34" s="8">
        <v>6417575</v>
      </c>
      <c r="M34" s="8">
        <v>4733194</v>
      </c>
      <c r="N34" s="8">
        <v>15428085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33216348</v>
      </c>
      <c r="X34" s="8">
        <v>34663140</v>
      </c>
      <c r="Y34" s="8">
        <v>-1446792</v>
      </c>
      <c r="Z34" s="2">
        <v>-4.17</v>
      </c>
      <c r="AA34" s="6">
        <v>69326274</v>
      </c>
    </row>
    <row r="35" spans="1:27" ht="12.75">
      <c r="A35" s="27" t="s">
        <v>61</v>
      </c>
      <c r="B35" s="33"/>
      <c r="C35" s="6">
        <v>18172355</v>
      </c>
      <c r="D35" s="6">
        <v>0</v>
      </c>
      <c r="E35" s="7">
        <v>0</v>
      </c>
      <c r="F35" s="8">
        <v>0</v>
      </c>
      <c r="G35" s="8">
        <v>-57</v>
      </c>
      <c r="H35" s="8">
        <v>-132913</v>
      </c>
      <c r="I35" s="8">
        <v>-185087</v>
      </c>
      <c r="J35" s="8">
        <v>-318057</v>
      </c>
      <c r="K35" s="8">
        <v>-10003</v>
      </c>
      <c r="L35" s="8">
        <v>0</v>
      </c>
      <c r="M35" s="8">
        <v>-13043</v>
      </c>
      <c r="N35" s="8">
        <v>-23046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-341103</v>
      </c>
      <c r="X35" s="8">
        <v>-810000</v>
      </c>
      <c r="Y35" s="8">
        <v>468897</v>
      </c>
      <c r="Z35" s="2">
        <v>-57.89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1860950825</v>
      </c>
      <c r="D36" s="37">
        <f>SUM(D25:D35)</f>
        <v>0</v>
      </c>
      <c r="E36" s="38">
        <f t="shared" si="1"/>
        <v>1700170548</v>
      </c>
      <c r="F36" s="39">
        <f t="shared" si="1"/>
        <v>1700170548</v>
      </c>
      <c r="G36" s="39">
        <f t="shared" si="1"/>
        <v>125249677</v>
      </c>
      <c r="H36" s="39">
        <f t="shared" si="1"/>
        <v>127616674</v>
      </c>
      <c r="I36" s="39">
        <f t="shared" si="1"/>
        <v>106412650</v>
      </c>
      <c r="J36" s="39">
        <f t="shared" si="1"/>
        <v>359279001</v>
      </c>
      <c r="K36" s="39">
        <f t="shared" si="1"/>
        <v>155936470</v>
      </c>
      <c r="L36" s="39">
        <f t="shared" si="1"/>
        <v>170633068</v>
      </c>
      <c r="M36" s="39">
        <f t="shared" si="1"/>
        <v>81815282</v>
      </c>
      <c r="N36" s="39">
        <f t="shared" si="1"/>
        <v>408384820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767663821</v>
      </c>
      <c r="X36" s="39">
        <f t="shared" si="1"/>
        <v>849275274</v>
      </c>
      <c r="Y36" s="39">
        <f t="shared" si="1"/>
        <v>-81611453</v>
      </c>
      <c r="Z36" s="40">
        <f>+IF(X36&lt;&gt;0,+(Y36/X36)*100,0)</f>
        <v>-9.609540687039948</v>
      </c>
      <c r="AA36" s="37">
        <f>SUM(AA25:AA35)</f>
        <v>1700170548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-149271326</v>
      </c>
      <c r="D38" s="50">
        <f>+D22-D36</f>
        <v>0</v>
      </c>
      <c r="E38" s="51">
        <f t="shared" si="2"/>
        <v>58776602</v>
      </c>
      <c r="F38" s="52">
        <f t="shared" si="2"/>
        <v>58776602</v>
      </c>
      <c r="G38" s="52">
        <f t="shared" si="2"/>
        <v>15198819</v>
      </c>
      <c r="H38" s="52">
        <f t="shared" si="2"/>
        <v>29664350</v>
      </c>
      <c r="I38" s="52">
        <f t="shared" si="2"/>
        <v>31133559</v>
      </c>
      <c r="J38" s="52">
        <f t="shared" si="2"/>
        <v>75996728</v>
      </c>
      <c r="K38" s="52">
        <f t="shared" si="2"/>
        <v>57059261</v>
      </c>
      <c r="L38" s="52">
        <f t="shared" si="2"/>
        <v>-64274819</v>
      </c>
      <c r="M38" s="52">
        <f t="shared" si="2"/>
        <v>35434242</v>
      </c>
      <c r="N38" s="52">
        <f t="shared" si="2"/>
        <v>28218684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104215412</v>
      </c>
      <c r="X38" s="52">
        <f>IF(F22=F36,0,X22-X36)</f>
        <v>-148331784</v>
      </c>
      <c r="Y38" s="52">
        <f t="shared" si="2"/>
        <v>252547196</v>
      </c>
      <c r="Z38" s="53">
        <f>+IF(X38&lt;&gt;0,+(Y38/X38)*100,0)</f>
        <v>-170.25831496774825</v>
      </c>
      <c r="AA38" s="50">
        <f>+AA22-AA36</f>
        <v>58776602</v>
      </c>
    </row>
    <row r="39" spans="1:27" ht="12.75">
      <c r="A39" s="27" t="s">
        <v>64</v>
      </c>
      <c r="B39" s="33"/>
      <c r="C39" s="6">
        <v>45396972</v>
      </c>
      <c r="D39" s="6">
        <v>0</v>
      </c>
      <c r="E39" s="7">
        <v>74651004</v>
      </c>
      <c r="F39" s="8">
        <v>74651004</v>
      </c>
      <c r="G39" s="8">
        <v>23652174</v>
      </c>
      <c r="H39" s="8">
        <v>93204348</v>
      </c>
      <c r="I39" s="8">
        <v>0</v>
      </c>
      <c r="J39" s="8">
        <v>116856522</v>
      </c>
      <c r="K39" s="8">
        <v>-90595079</v>
      </c>
      <c r="L39" s="8">
        <v>2000400</v>
      </c>
      <c r="M39" s="8">
        <v>85312073</v>
      </c>
      <c r="N39" s="8">
        <v>-3282606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113573916</v>
      </c>
      <c r="X39" s="8">
        <v>160948002</v>
      </c>
      <c r="Y39" s="8">
        <v>-47374086</v>
      </c>
      <c r="Z39" s="2">
        <v>-29.43</v>
      </c>
      <c r="AA39" s="6">
        <v>74651004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-103874354</v>
      </c>
      <c r="D42" s="59">
        <f>SUM(D38:D41)</f>
        <v>0</v>
      </c>
      <c r="E42" s="60">
        <f t="shared" si="3"/>
        <v>133427606</v>
      </c>
      <c r="F42" s="61">
        <f t="shared" si="3"/>
        <v>133427606</v>
      </c>
      <c r="G42" s="61">
        <f t="shared" si="3"/>
        <v>38850993</v>
      </c>
      <c r="H42" s="61">
        <f t="shared" si="3"/>
        <v>122868698</v>
      </c>
      <c r="I42" s="61">
        <f t="shared" si="3"/>
        <v>31133559</v>
      </c>
      <c r="J42" s="61">
        <f t="shared" si="3"/>
        <v>192853250</v>
      </c>
      <c r="K42" s="61">
        <f t="shared" si="3"/>
        <v>-33535818</v>
      </c>
      <c r="L42" s="61">
        <f t="shared" si="3"/>
        <v>-62274419</v>
      </c>
      <c r="M42" s="61">
        <f t="shared" si="3"/>
        <v>120746315</v>
      </c>
      <c r="N42" s="61">
        <f t="shared" si="3"/>
        <v>24936078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217789328</v>
      </c>
      <c r="X42" s="61">
        <f t="shared" si="3"/>
        <v>12616218</v>
      </c>
      <c r="Y42" s="61">
        <f t="shared" si="3"/>
        <v>205173110</v>
      </c>
      <c r="Z42" s="62">
        <f>+IF(X42&lt;&gt;0,+(Y42/X42)*100,0)</f>
        <v>1626.2647807766161</v>
      </c>
      <c r="AA42" s="59">
        <f>SUM(AA38:AA41)</f>
        <v>133427606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-103874354</v>
      </c>
      <c r="D44" s="67">
        <f>+D42-D43</f>
        <v>0</v>
      </c>
      <c r="E44" s="68">
        <f t="shared" si="4"/>
        <v>133427606</v>
      </c>
      <c r="F44" s="69">
        <f t="shared" si="4"/>
        <v>133427606</v>
      </c>
      <c r="G44" s="69">
        <f t="shared" si="4"/>
        <v>38850993</v>
      </c>
      <c r="H44" s="69">
        <f t="shared" si="4"/>
        <v>122868698</v>
      </c>
      <c r="I44" s="69">
        <f t="shared" si="4"/>
        <v>31133559</v>
      </c>
      <c r="J44" s="69">
        <f t="shared" si="4"/>
        <v>192853250</v>
      </c>
      <c r="K44" s="69">
        <f t="shared" si="4"/>
        <v>-33535818</v>
      </c>
      <c r="L44" s="69">
        <f t="shared" si="4"/>
        <v>-62274419</v>
      </c>
      <c r="M44" s="69">
        <f t="shared" si="4"/>
        <v>120746315</v>
      </c>
      <c r="N44" s="69">
        <f t="shared" si="4"/>
        <v>24936078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217789328</v>
      </c>
      <c r="X44" s="69">
        <f t="shared" si="4"/>
        <v>12616218</v>
      </c>
      <c r="Y44" s="69">
        <f t="shared" si="4"/>
        <v>205173110</v>
      </c>
      <c r="Z44" s="70">
        <f>+IF(X44&lt;&gt;0,+(Y44/X44)*100,0)</f>
        <v>1626.2647807766161</v>
      </c>
      <c r="AA44" s="67">
        <f>+AA42-AA43</f>
        <v>133427606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-103874354</v>
      </c>
      <c r="D46" s="59">
        <f>SUM(D44:D45)</f>
        <v>0</v>
      </c>
      <c r="E46" s="60">
        <f t="shared" si="5"/>
        <v>133427606</v>
      </c>
      <c r="F46" s="61">
        <f t="shared" si="5"/>
        <v>133427606</v>
      </c>
      <c r="G46" s="61">
        <f t="shared" si="5"/>
        <v>38850993</v>
      </c>
      <c r="H46" s="61">
        <f t="shared" si="5"/>
        <v>122868698</v>
      </c>
      <c r="I46" s="61">
        <f t="shared" si="5"/>
        <v>31133559</v>
      </c>
      <c r="J46" s="61">
        <f t="shared" si="5"/>
        <v>192853250</v>
      </c>
      <c r="K46" s="61">
        <f t="shared" si="5"/>
        <v>-33535818</v>
      </c>
      <c r="L46" s="61">
        <f t="shared" si="5"/>
        <v>-62274419</v>
      </c>
      <c r="M46" s="61">
        <f t="shared" si="5"/>
        <v>120746315</v>
      </c>
      <c r="N46" s="61">
        <f t="shared" si="5"/>
        <v>24936078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217789328</v>
      </c>
      <c r="X46" s="61">
        <f t="shared" si="5"/>
        <v>12616218</v>
      </c>
      <c r="Y46" s="61">
        <f t="shared" si="5"/>
        <v>205173110</v>
      </c>
      <c r="Z46" s="62">
        <f>+IF(X46&lt;&gt;0,+(Y46/X46)*100,0)</f>
        <v>1626.2647807766161</v>
      </c>
      <c r="AA46" s="59">
        <f>SUM(AA44:AA45)</f>
        <v>133427606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-103874354</v>
      </c>
      <c r="D48" s="75">
        <f>SUM(D46:D47)</f>
        <v>0</v>
      </c>
      <c r="E48" s="76">
        <f t="shared" si="6"/>
        <v>133427606</v>
      </c>
      <c r="F48" s="77">
        <f t="shared" si="6"/>
        <v>133427606</v>
      </c>
      <c r="G48" s="77">
        <f t="shared" si="6"/>
        <v>38850993</v>
      </c>
      <c r="H48" s="78">
        <f t="shared" si="6"/>
        <v>122868698</v>
      </c>
      <c r="I48" s="78">
        <f t="shared" si="6"/>
        <v>31133559</v>
      </c>
      <c r="J48" s="78">
        <f t="shared" si="6"/>
        <v>192853250</v>
      </c>
      <c r="K48" s="78">
        <f t="shared" si="6"/>
        <v>-33535818</v>
      </c>
      <c r="L48" s="78">
        <f t="shared" si="6"/>
        <v>-62274419</v>
      </c>
      <c r="M48" s="77">
        <f t="shared" si="6"/>
        <v>120746315</v>
      </c>
      <c r="N48" s="77">
        <f t="shared" si="6"/>
        <v>24936078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217789328</v>
      </c>
      <c r="X48" s="78">
        <f t="shared" si="6"/>
        <v>12616218</v>
      </c>
      <c r="Y48" s="78">
        <f t="shared" si="6"/>
        <v>205173110</v>
      </c>
      <c r="Z48" s="79">
        <f>+IF(X48&lt;&gt;0,+(Y48/X48)*100,0)</f>
        <v>1626.2647807766161</v>
      </c>
      <c r="AA48" s="80">
        <f>SUM(AA46:AA47)</f>
        <v>133427606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2629338</v>
      </c>
      <c r="D11" s="6">
        <v>0</v>
      </c>
      <c r="E11" s="7">
        <v>2756000</v>
      </c>
      <c r="F11" s="8">
        <v>2756000</v>
      </c>
      <c r="G11" s="8">
        <v>14261</v>
      </c>
      <c r="H11" s="8">
        <v>14946</v>
      </c>
      <c r="I11" s="8">
        <v>25861</v>
      </c>
      <c r="J11" s="8">
        <v>55068</v>
      </c>
      <c r="K11" s="8">
        <v>27087</v>
      </c>
      <c r="L11" s="8">
        <v>44642</v>
      </c>
      <c r="M11" s="8">
        <v>12555</v>
      </c>
      <c r="N11" s="8">
        <v>84284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139352</v>
      </c>
      <c r="X11" s="8">
        <v>1378002</v>
      </c>
      <c r="Y11" s="8">
        <v>-1238650</v>
      </c>
      <c r="Z11" s="2">
        <v>-89.89</v>
      </c>
      <c r="AA11" s="6">
        <v>2756000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16346681</v>
      </c>
      <c r="D13" s="6">
        <v>0</v>
      </c>
      <c r="E13" s="7">
        <v>14946000</v>
      </c>
      <c r="F13" s="8">
        <v>14946000</v>
      </c>
      <c r="G13" s="8">
        <v>323378</v>
      </c>
      <c r="H13" s="8">
        <v>442102</v>
      </c>
      <c r="I13" s="8">
        <v>826490</v>
      </c>
      <c r="J13" s="8">
        <v>1591970</v>
      </c>
      <c r="K13" s="8">
        <v>542554</v>
      </c>
      <c r="L13" s="8">
        <v>1210128</v>
      </c>
      <c r="M13" s="8">
        <v>1770002</v>
      </c>
      <c r="N13" s="8">
        <v>3522684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5114654</v>
      </c>
      <c r="X13" s="8">
        <v>7473000</v>
      </c>
      <c r="Y13" s="8">
        <v>-2358346</v>
      </c>
      <c r="Z13" s="2">
        <v>-31.56</v>
      </c>
      <c r="AA13" s="6">
        <v>14946000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431698560</v>
      </c>
      <c r="D19" s="6">
        <v>0</v>
      </c>
      <c r="E19" s="7">
        <v>454585000</v>
      </c>
      <c r="F19" s="8">
        <v>454585000</v>
      </c>
      <c r="G19" s="8">
        <v>117992869</v>
      </c>
      <c r="H19" s="8">
        <v>0</v>
      </c>
      <c r="I19" s="8">
        <v>22235820</v>
      </c>
      <c r="J19" s="8">
        <v>140228689</v>
      </c>
      <c r="K19" s="8">
        <v>6716471</v>
      </c>
      <c r="L19" s="8">
        <v>20733315</v>
      </c>
      <c r="M19" s="8">
        <v>106655452</v>
      </c>
      <c r="N19" s="8">
        <v>134105238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274333927</v>
      </c>
      <c r="X19" s="8">
        <v>284374826</v>
      </c>
      <c r="Y19" s="8">
        <v>-10040899</v>
      </c>
      <c r="Z19" s="2">
        <v>-3.53</v>
      </c>
      <c r="AA19" s="6">
        <v>454585000</v>
      </c>
    </row>
    <row r="20" spans="1:27" ht="12.75">
      <c r="A20" s="27" t="s">
        <v>47</v>
      </c>
      <c r="B20" s="33"/>
      <c r="C20" s="6">
        <v>761730</v>
      </c>
      <c r="D20" s="6">
        <v>0</v>
      </c>
      <c r="E20" s="7">
        <v>371180</v>
      </c>
      <c r="F20" s="30">
        <v>371180</v>
      </c>
      <c r="G20" s="30">
        <v>947756</v>
      </c>
      <c r="H20" s="30">
        <v>27477</v>
      </c>
      <c r="I20" s="30">
        <v>2102019</v>
      </c>
      <c r="J20" s="30">
        <v>3077252</v>
      </c>
      <c r="K20" s="30">
        <v>27004</v>
      </c>
      <c r="L20" s="30">
        <v>26048</v>
      </c>
      <c r="M20" s="30">
        <v>9172</v>
      </c>
      <c r="N20" s="30">
        <v>62224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3139476</v>
      </c>
      <c r="X20" s="30">
        <v>185592</v>
      </c>
      <c r="Y20" s="30">
        <v>2953884</v>
      </c>
      <c r="Z20" s="31">
        <v>1591.6</v>
      </c>
      <c r="AA20" s="32">
        <v>371180</v>
      </c>
    </row>
    <row r="21" spans="1:27" ht="12.75">
      <c r="A21" s="27" t="s">
        <v>48</v>
      </c>
      <c r="B21" s="33"/>
      <c r="C21" s="6">
        <v>93114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451529423</v>
      </c>
      <c r="D22" s="37">
        <f>SUM(D5:D21)</f>
        <v>0</v>
      </c>
      <c r="E22" s="38">
        <f t="shared" si="0"/>
        <v>472658180</v>
      </c>
      <c r="F22" s="39">
        <f t="shared" si="0"/>
        <v>472658180</v>
      </c>
      <c r="G22" s="39">
        <f t="shared" si="0"/>
        <v>119278264</v>
      </c>
      <c r="H22" s="39">
        <f t="shared" si="0"/>
        <v>484525</v>
      </c>
      <c r="I22" s="39">
        <f t="shared" si="0"/>
        <v>25190190</v>
      </c>
      <c r="J22" s="39">
        <f t="shared" si="0"/>
        <v>144952979</v>
      </c>
      <c r="K22" s="39">
        <f t="shared" si="0"/>
        <v>7313116</v>
      </c>
      <c r="L22" s="39">
        <f t="shared" si="0"/>
        <v>22014133</v>
      </c>
      <c r="M22" s="39">
        <f t="shared" si="0"/>
        <v>108447181</v>
      </c>
      <c r="N22" s="39">
        <f t="shared" si="0"/>
        <v>137774430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282727409</v>
      </c>
      <c r="X22" s="39">
        <f t="shared" si="0"/>
        <v>293411420</v>
      </c>
      <c r="Y22" s="39">
        <f t="shared" si="0"/>
        <v>-10684011</v>
      </c>
      <c r="Z22" s="40">
        <f>+IF(X22&lt;&gt;0,+(Y22/X22)*100,0)</f>
        <v>-3.641307144759396</v>
      </c>
      <c r="AA22" s="37">
        <f>SUM(AA5:AA21)</f>
        <v>472658180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130754071</v>
      </c>
      <c r="D25" s="6">
        <v>0</v>
      </c>
      <c r="E25" s="7">
        <v>153856600</v>
      </c>
      <c r="F25" s="8">
        <v>153856600</v>
      </c>
      <c r="G25" s="8">
        <v>11292500</v>
      </c>
      <c r="H25" s="8">
        <v>11395315</v>
      </c>
      <c r="I25" s="8">
        <v>14252851</v>
      </c>
      <c r="J25" s="8">
        <v>36940666</v>
      </c>
      <c r="K25" s="8">
        <v>11974671</v>
      </c>
      <c r="L25" s="8">
        <v>11793412</v>
      </c>
      <c r="M25" s="8">
        <v>13485093</v>
      </c>
      <c r="N25" s="8">
        <v>37253176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74193842</v>
      </c>
      <c r="X25" s="8">
        <v>76928298</v>
      </c>
      <c r="Y25" s="8">
        <v>-2734456</v>
      </c>
      <c r="Z25" s="2">
        <v>-3.55</v>
      </c>
      <c r="AA25" s="6">
        <v>153856600</v>
      </c>
    </row>
    <row r="26" spans="1:27" ht="12.75">
      <c r="A26" s="29" t="s">
        <v>52</v>
      </c>
      <c r="B26" s="28"/>
      <c r="C26" s="6">
        <v>12527187</v>
      </c>
      <c r="D26" s="6">
        <v>0</v>
      </c>
      <c r="E26" s="7">
        <v>13632790</v>
      </c>
      <c r="F26" s="8">
        <v>13632790</v>
      </c>
      <c r="G26" s="8">
        <v>1009067</v>
      </c>
      <c r="H26" s="8">
        <v>1037926</v>
      </c>
      <c r="I26" s="8">
        <v>1233965</v>
      </c>
      <c r="J26" s="8">
        <v>3280958</v>
      </c>
      <c r="K26" s="8">
        <v>1054006</v>
      </c>
      <c r="L26" s="8">
        <v>1071170</v>
      </c>
      <c r="M26" s="8">
        <v>1053717</v>
      </c>
      <c r="N26" s="8">
        <v>3178893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6459851</v>
      </c>
      <c r="X26" s="8">
        <v>6816396</v>
      </c>
      <c r="Y26" s="8">
        <v>-356545</v>
      </c>
      <c r="Z26" s="2">
        <v>-5.23</v>
      </c>
      <c r="AA26" s="6">
        <v>13632790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19717453</v>
      </c>
      <c r="D28" s="6">
        <v>0</v>
      </c>
      <c r="E28" s="7">
        <v>21219130</v>
      </c>
      <c r="F28" s="8">
        <v>21219130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21219130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10954600</v>
      </c>
      <c r="F31" s="8">
        <v>10954600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10954600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212406157</v>
      </c>
      <c r="D33" s="6">
        <v>0</v>
      </c>
      <c r="E33" s="7">
        <v>219905040</v>
      </c>
      <c r="F33" s="8">
        <v>219905040</v>
      </c>
      <c r="G33" s="8">
        <v>1404341</v>
      </c>
      <c r="H33" s="8">
        <v>8621352</v>
      </c>
      <c r="I33" s="8">
        <v>18596681</v>
      </c>
      <c r="J33" s="8">
        <v>28622374</v>
      </c>
      <c r="K33" s="8">
        <v>8284744</v>
      </c>
      <c r="L33" s="8">
        <v>23416812</v>
      </c>
      <c r="M33" s="8">
        <v>16895814</v>
      </c>
      <c r="N33" s="8">
        <v>48597370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77219744</v>
      </c>
      <c r="X33" s="8">
        <v>34560000</v>
      </c>
      <c r="Y33" s="8">
        <v>42659744</v>
      </c>
      <c r="Z33" s="2">
        <v>123.44</v>
      </c>
      <c r="AA33" s="6">
        <v>219905040</v>
      </c>
    </row>
    <row r="34" spans="1:27" ht="12.75">
      <c r="A34" s="29" t="s">
        <v>60</v>
      </c>
      <c r="B34" s="28"/>
      <c r="C34" s="6">
        <v>59832080</v>
      </c>
      <c r="D34" s="6">
        <v>0</v>
      </c>
      <c r="E34" s="7">
        <v>50659150</v>
      </c>
      <c r="F34" s="8">
        <v>50659150</v>
      </c>
      <c r="G34" s="8">
        <v>5273600</v>
      </c>
      <c r="H34" s="8">
        <v>2992017</v>
      </c>
      <c r="I34" s="8">
        <v>4196491</v>
      </c>
      <c r="J34" s="8">
        <v>12462108</v>
      </c>
      <c r="K34" s="8">
        <v>5708222</v>
      </c>
      <c r="L34" s="8">
        <v>5251157</v>
      </c>
      <c r="M34" s="8">
        <v>5056616</v>
      </c>
      <c r="N34" s="8">
        <v>16015995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28478103</v>
      </c>
      <c r="X34" s="8">
        <v>25329390</v>
      </c>
      <c r="Y34" s="8">
        <v>3148713</v>
      </c>
      <c r="Z34" s="2">
        <v>12.43</v>
      </c>
      <c r="AA34" s="6">
        <v>50659150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435236948</v>
      </c>
      <c r="D36" s="37">
        <f>SUM(D25:D35)</f>
        <v>0</v>
      </c>
      <c r="E36" s="38">
        <f t="shared" si="1"/>
        <v>470227310</v>
      </c>
      <c r="F36" s="39">
        <f t="shared" si="1"/>
        <v>470227310</v>
      </c>
      <c r="G36" s="39">
        <f t="shared" si="1"/>
        <v>18979508</v>
      </c>
      <c r="H36" s="39">
        <f t="shared" si="1"/>
        <v>24046610</v>
      </c>
      <c r="I36" s="39">
        <f t="shared" si="1"/>
        <v>38279988</v>
      </c>
      <c r="J36" s="39">
        <f t="shared" si="1"/>
        <v>81306106</v>
      </c>
      <c r="K36" s="39">
        <f t="shared" si="1"/>
        <v>27021643</v>
      </c>
      <c r="L36" s="39">
        <f t="shared" si="1"/>
        <v>41532551</v>
      </c>
      <c r="M36" s="39">
        <f t="shared" si="1"/>
        <v>36491240</v>
      </c>
      <c r="N36" s="39">
        <f t="shared" si="1"/>
        <v>105045434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186351540</v>
      </c>
      <c r="X36" s="39">
        <f t="shared" si="1"/>
        <v>143634084</v>
      </c>
      <c r="Y36" s="39">
        <f t="shared" si="1"/>
        <v>42717456</v>
      </c>
      <c r="Z36" s="40">
        <f>+IF(X36&lt;&gt;0,+(Y36/X36)*100,0)</f>
        <v>29.740473020317378</v>
      </c>
      <c r="AA36" s="37">
        <f>SUM(AA25:AA35)</f>
        <v>470227310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16292475</v>
      </c>
      <c r="D38" s="50">
        <f>+D22-D36</f>
        <v>0</v>
      </c>
      <c r="E38" s="51">
        <f t="shared" si="2"/>
        <v>2430870</v>
      </c>
      <c r="F38" s="52">
        <f t="shared" si="2"/>
        <v>2430870</v>
      </c>
      <c r="G38" s="52">
        <f t="shared" si="2"/>
        <v>100298756</v>
      </c>
      <c r="H38" s="52">
        <f t="shared" si="2"/>
        <v>-23562085</v>
      </c>
      <c r="I38" s="52">
        <f t="shared" si="2"/>
        <v>-13089798</v>
      </c>
      <c r="J38" s="52">
        <f t="shared" si="2"/>
        <v>63646873</v>
      </c>
      <c r="K38" s="52">
        <f t="shared" si="2"/>
        <v>-19708527</v>
      </c>
      <c r="L38" s="52">
        <f t="shared" si="2"/>
        <v>-19518418</v>
      </c>
      <c r="M38" s="52">
        <f t="shared" si="2"/>
        <v>71955941</v>
      </c>
      <c r="N38" s="52">
        <f t="shared" si="2"/>
        <v>32728996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96375869</v>
      </c>
      <c r="X38" s="52">
        <f>IF(F22=F36,0,X22-X36)</f>
        <v>149777336</v>
      </c>
      <c r="Y38" s="52">
        <f t="shared" si="2"/>
        <v>-53401467</v>
      </c>
      <c r="Z38" s="53">
        <f>+IF(X38&lt;&gt;0,+(Y38/X38)*100,0)</f>
        <v>-35.653903605282444</v>
      </c>
      <c r="AA38" s="50">
        <f>+AA22-AA36</f>
        <v>2430870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16292475</v>
      </c>
      <c r="D42" s="59">
        <f>SUM(D38:D41)</f>
        <v>0</v>
      </c>
      <c r="E42" s="60">
        <f t="shared" si="3"/>
        <v>2430870</v>
      </c>
      <c r="F42" s="61">
        <f t="shared" si="3"/>
        <v>2430870</v>
      </c>
      <c r="G42" s="61">
        <f t="shared" si="3"/>
        <v>100298756</v>
      </c>
      <c r="H42" s="61">
        <f t="shared" si="3"/>
        <v>-23562085</v>
      </c>
      <c r="I42" s="61">
        <f t="shared" si="3"/>
        <v>-13089798</v>
      </c>
      <c r="J42" s="61">
        <f t="shared" si="3"/>
        <v>63646873</v>
      </c>
      <c r="K42" s="61">
        <f t="shared" si="3"/>
        <v>-19708527</v>
      </c>
      <c r="L42" s="61">
        <f t="shared" si="3"/>
        <v>-19518418</v>
      </c>
      <c r="M42" s="61">
        <f t="shared" si="3"/>
        <v>71955941</v>
      </c>
      <c r="N42" s="61">
        <f t="shared" si="3"/>
        <v>32728996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96375869</v>
      </c>
      <c r="X42" s="61">
        <f t="shared" si="3"/>
        <v>149777336</v>
      </c>
      <c r="Y42" s="61">
        <f t="shared" si="3"/>
        <v>-53401467</v>
      </c>
      <c r="Z42" s="62">
        <f>+IF(X42&lt;&gt;0,+(Y42/X42)*100,0)</f>
        <v>-35.653903605282444</v>
      </c>
      <c r="AA42" s="59">
        <f>SUM(AA38:AA41)</f>
        <v>2430870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16292475</v>
      </c>
      <c r="D44" s="67">
        <f>+D42-D43</f>
        <v>0</v>
      </c>
      <c r="E44" s="68">
        <f t="shared" si="4"/>
        <v>2430870</v>
      </c>
      <c r="F44" s="69">
        <f t="shared" si="4"/>
        <v>2430870</v>
      </c>
      <c r="G44" s="69">
        <f t="shared" si="4"/>
        <v>100298756</v>
      </c>
      <c r="H44" s="69">
        <f t="shared" si="4"/>
        <v>-23562085</v>
      </c>
      <c r="I44" s="69">
        <f t="shared" si="4"/>
        <v>-13089798</v>
      </c>
      <c r="J44" s="69">
        <f t="shared" si="4"/>
        <v>63646873</v>
      </c>
      <c r="K44" s="69">
        <f t="shared" si="4"/>
        <v>-19708527</v>
      </c>
      <c r="L44" s="69">
        <f t="shared" si="4"/>
        <v>-19518418</v>
      </c>
      <c r="M44" s="69">
        <f t="shared" si="4"/>
        <v>71955941</v>
      </c>
      <c r="N44" s="69">
        <f t="shared" si="4"/>
        <v>32728996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96375869</v>
      </c>
      <c r="X44" s="69">
        <f t="shared" si="4"/>
        <v>149777336</v>
      </c>
      <c r="Y44" s="69">
        <f t="shared" si="4"/>
        <v>-53401467</v>
      </c>
      <c r="Z44" s="70">
        <f>+IF(X44&lt;&gt;0,+(Y44/X44)*100,0)</f>
        <v>-35.653903605282444</v>
      </c>
      <c r="AA44" s="67">
        <f>+AA42-AA43</f>
        <v>2430870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16292475</v>
      </c>
      <c r="D46" s="59">
        <f>SUM(D44:D45)</f>
        <v>0</v>
      </c>
      <c r="E46" s="60">
        <f t="shared" si="5"/>
        <v>2430870</v>
      </c>
      <c r="F46" s="61">
        <f t="shared" si="5"/>
        <v>2430870</v>
      </c>
      <c r="G46" s="61">
        <f t="shared" si="5"/>
        <v>100298756</v>
      </c>
      <c r="H46" s="61">
        <f t="shared" si="5"/>
        <v>-23562085</v>
      </c>
      <c r="I46" s="61">
        <f t="shared" si="5"/>
        <v>-13089798</v>
      </c>
      <c r="J46" s="61">
        <f t="shared" si="5"/>
        <v>63646873</v>
      </c>
      <c r="K46" s="61">
        <f t="shared" si="5"/>
        <v>-19708527</v>
      </c>
      <c r="L46" s="61">
        <f t="shared" si="5"/>
        <v>-19518418</v>
      </c>
      <c r="M46" s="61">
        <f t="shared" si="5"/>
        <v>71955941</v>
      </c>
      <c r="N46" s="61">
        <f t="shared" si="5"/>
        <v>32728996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96375869</v>
      </c>
      <c r="X46" s="61">
        <f t="shared" si="5"/>
        <v>149777336</v>
      </c>
      <c r="Y46" s="61">
        <f t="shared" si="5"/>
        <v>-53401467</v>
      </c>
      <c r="Z46" s="62">
        <f>+IF(X46&lt;&gt;0,+(Y46/X46)*100,0)</f>
        <v>-35.653903605282444</v>
      </c>
      <c r="AA46" s="59">
        <f>SUM(AA44:AA45)</f>
        <v>2430870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16292475</v>
      </c>
      <c r="D48" s="75">
        <f>SUM(D46:D47)</f>
        <v>0</v>
      </c>
      <c r="E48" s="76">
        <f t="shared" si="6"/>
        <v>2430870</v>
      </c>
      <c r="F48" s="77">
        <f t="shared" si="6"/>
        <v>2430870</v>
      </c>
      <c r="G48" s="77">
        <f t="shared" si="6"/>
        <v>100298756</v>
      </c>
      <c r="H48" s="78">
        <f t="shared" si="6"/>
        <v>-23562085</v>
      </c>
      <c r="I48" s="78">
        <f t="shared" si="6"/>
        <v>-13089798</v>
      </c>
      <c r="J48" s="78">
        <f t="shared" si="6"/>
        <v>63646873</v>
      </c>
      <c r="K48" s="78">
        <f t="shared" si="6"/>
        <v>-19708527</v>
      </c>
      <c r="L48" s="78">
        <f t="shared" si="6"/>
        <v>-19518418</v>
      </c>
      <c r="M48" s="77">
        <f t="shared" si="6"/>
        <v>71955941</v>
      </c>
      <c r="N48" s="77">
        <f t="shared" si="6"/>
        <v>32728996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96375869</v>
      </c>
      <c r="X48" s="78">
        <f t="shared" si="6"/>
        <v>149777336</v>
      </c>
      <c r="Y48" s="78">
        <f t="shared" si="6"/>
        <v>-53401467</v>
      </c>
      <c r="Z48" s="79">
        <f>+IF(X48&lt;&gt;0,+(Y48/X48)*100,0)</f>
        <v>-35.653903605282444</v>
      </c>
      <c r="AA48" s="80">
        <f>SUM(AA46:AA47)</f>
        <v>2430870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197306968</v>
      </c>
      <c r="D5" s="6">
        <v>0</v>
      </c>
      <c r="E5" s="7">
        <v>96766032</v>
      </c>
      <c r="F5" s="8">
        <v>96766032</v>
      </c>
      <c r="G5" s="8">
        <v>5720126</v>
      </c>
      <c r="H5" s="8">
        <v>5664386</v>
      </c>
      <c r="I5" s="8">
        <v>5738114</v>
      </c>
      <c r="J5" s="8">
        <v>17122626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17122626</v>
      </c>
      <c r="X5" s="8">
        <v>48383010</v>
      </c>
      <c r="Y5" s="8">
        <v>-31260384</v>
      </c>
      <c r="Z5" s="2">
        <v>-64.61</v>
      </c>
      <c r="AA5" s="6">
        <v>96766032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121675456</v>
      </c>
      <c r="D7" s="6">
        <v>0</v>
      </c>
      <c r="E7" s="7">
        <v>159714364</v>
      </c>
      <c r="F7" s="8">
        <v>159714364</v>
      </c>
      <c r="G7" s="8">
        <v>9883903</v>
      </c>
      <c r="H7" s="8">
        <v>12281005</v>
      </c>
      <c r="I7" s="8">
        <v>9024185</v>
      </c>
      <c r="J7" s="8">
        <v>31189093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31189093</v>
      </c>
      <c r="X7" s="8">
        <v>79857178</v>
      </c>
      <c r="Y7" s="8">
        <v>-48668085</v>
      </c>
      <c r="Z7" s="2">
        <v>-60.94</v>
      </c>
      <c r="AA7" s="6">
        <v>159714364</v>
      </c>
    </row>
    <row r="8" spans="1:27" ht="12.75">
      <c r="A8" s="29" t="s">
        <v>35</v>
      </c>
      <c r="B8" s="28"/>
      <c r="C8" s="6">
        <v>45441581</v>
      </c>
      <c r="D8" s="6">
        <v>0</v>
      </c>
      <c r="E8" s="7">
        <v>37206478</v>
      </c>
      <c r="F8" s="8">
        <v>37206478</v>
      </c>
      <c r="G8" s="8">
        <v>4953990</v>
      </c>
      <c r="H8" s="8">
        <v>4257195</v>
      </c>
      <c r="I8" s="8">
        <v>5823358</v>
      </c>
      <c r="J8" s="8">
        <v>15034543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15034543</v>
      </c>
      <c r="X8" s="8">
        <v>18603238</v>
      </c>
      <c r="Y8" s="8">
        <v>-3568695</v>
      </c>
      <c r="Z8" s="2">
        <v>-19.18</v>
      </c>
      <c r="AA8" s="6">
        <v>37206478</v>
      </c>
    </row>
    <row r="9" spans="1:27" ht="12.75">
      <c r="A9" s="29" t="s">
        <v>36</v>
      </c>
      <c r="B9" s="28"/>
      <c r="C9" s="6">
        <v>6595512</v>
      </c>
      <c r="D9" s="6">
        <v>0</v>
      </c>
      <c r="E9" s="7">
        <v>13492011</v>
      </c>
      <c r="F9" s="8">
        <v>13492011</v>
      </c>
      <c r="G9" s="8">
        <v>1209448</v>
      </c>
      <c r="H9" s="8">
        <v>1152834</v>
      </c>
      <c r="I9" s="8">
        <v>853141</v>
      </c>
      <c r="J9" s="8">
        <v>3215423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3215423</v>
      </c>
      <c r="X9" s="8">
        <v>6746007</v>
      </c>
      <c r="Y9" s="8">
        <v>-3530584</v>
      </c>
      <c r="Z9" s="2">
        <v>-52.34</v>
      </c>
      <c r="AA9" s="6">
        <v>13492011</v>
      </c>
    </row>
    <row r="10" spans="1:27" ht="12.75">
      <c r="A10" s="29" t="s">
        <v>37</v>
      </c>
      <c r="B10" s="28"/>
      <c r="C10" s="6">
        <v>7606421</v>
      </c>
      <c r="D10" s="6">
        <v>0</v>
      </c>
      <c r="E10" s="7">
        <v>15469050</v>
      </c>
      <c r="F10" s="30">
        <v>15469050</v>
      </c>
      <c r="G10" s="30">
        <v>708653</v>
      </c>
      <c r="H10" s="30">
        <v>782157</v>
      </c>
      <c r="I10" s="30">
        <v>698868</v>
      </c>
      <c r="J10" s="30">
        <v>2189678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2189678</v>
      </c>
      <c r="X10" s="30"/>
      <c r="Y10" s="30">
        <v>2189678</v>
      </c>
      <c r="Z10" s="31">
        <v>0</v>
      </c>
      <c r="AA10" s="32">
        <v>15469050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2039557</v>
      </c>
      <c r="D12" s="6">
        <v>0</v>
      </c>
      <c r="E12" s="7">
        <v>2898500</v>
      </c>
      <c r="F12" s="8">
        <v>2898500</v>
      </c>
      <c r="G12" s="8">
        <v>3141</v>
      </c>
      <c r="H12" s="8">
        <v>1950</v>
      </c>
      <c r="I12" s="8">
        <v>7103</v>
      </c>
      <c r="J12" s="8">
        <v>12194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12194</v>
      </c>
      <c r="X12" s="8">
        <v>1449248</v>
      </c>
      <c r="Y12" s="8">
        <v>-1437054</v>
      </c>
      <c r="Z12" s="2">
        <v>-99.16</v>
      </c>
      <c r="AA12" s="6">
        <v>2898500</v>
      </c>
    </row>
    <row r="13" spans="1:27" ht="12.75">
      <c r="A13" s="27" t="s">
        <v>40</v>
      </c>
      <c r="B13" s="33"/>
      <c r="C13" s="6">
        <v>258194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41177243</v>
      </c>
      <c r="D14" s="6">
        <v>0</v>
      </c>
      <c r="E14" s="7">
        <v>32267297</v>
      </c>
      <c r="F14" s="8">
        <v>32267297</v>
      </c>
      <c r="G14" s="8">
        <v>5818356</v>
      </c>
      <c r="H14" s="8">
        <v>5602059</v>
      </c>
      <c r="I14" s="8">
        <v>5606621</v>
      </c>
      <c r="J14" s="8">
        <v>17027036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17027036</v>
      </c>
      <c r="X14" s="8">
        <v>16133651</v>
      </c>
      <c r="Y14" s="8">
        <v>893385</v>
      </c>
      <c r="Z14" s="2">
        <v>5.54</v>
      </c>
      <c r="AA14" s="6">
        <v>32267297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13442569</v>
      </c>
      <c r="D16" s="6">
        <v>0</v>
      </c>
      <c r="E16" s="7">
        <v>2011000</v>
      </c>
      <c r="F16" s="8">
        <v>2011000</v>
      </c>
      <c r="G16" s="8">
        <v>0</v>
      </c>
      <c r="H16" s="8">
        <v>0</v>
      </c>
      <c r="I16" s="8">
        <v>10000</v>
      </c>
      <c r="J16" s="8">
        <v>10000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10000</v>
      </c>
      <c r="X16" s="8">
        <v>1005716</v>
      </c>
      <c r="Y16" s="8">
        <v>-995716</v>
      </c>
      <c r="Z16" s="2">
        <v>-99.01</v>
      </c>
      <c r="AA16" s="6">
        <v>2011000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1833000</v>
      </c>
      <c r="F17" s="8">
        <v>1833000</v>
      </c>
      <c r="G17" s="8">
        <v>0</v>
      </c>
      <c r="H17" s="8">
        <v>654</v>
      </c>
      <c r="I17" s="8">
        <v>0</v>
      </c>
      <c r="J17" s="8">
        <v>654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654</v>
      </c>
      <c r="X17" s="8">
        <v>916686</v>
      </c>
      <c r="Y17" s="8">
        <v>-916032</v>
      </c>
      <c r="Z17" s="2">
        <v>-99.93</v>
      </c>
      <c r="AA17" s="6">
        <v>1833000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86984335</v>
      </c>
      <c r="D19" s="6">
        <v>0</v>
      </c>
      <c r="E19" s="7">
        <v>87187035</v>
      </c>
      <c r="F19" s="8">
        <v>87187035</v>
      </c>
      <c r="G19" s="8">
        <v>-25064</v>
      </c>
      <c r="H19" s="8">
        <v>44908596</v>
      </c>
      <c r="I19" s="8">
        <v>-741285</v>
      </c>
      <c r="J19" s="8">
        <v>44142247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44142247</v>
      </c>
      <c r="X19" s="8">
        <v>43593506</v>
      </c>
      <c r="Y19" s="8">
        <v>548741</v>
      </c>
      <c r="Z19" s="2">
        <v>1.26</v>
      </c>
      <c r="AA19" s="6">
        <v>87187035</v>
      </c>
    </row>
    <row r="20" spans="1:27" ht="12.75">
      <c r="A20" s="27" t="s">
        <v>47</v>
      </c>
      <c r="B20" s="33"/>
      <c r="C20" s="6">
        <v>5792291</v>
      </c>
      <c r="D20" s="6">
        <v>0</v>
      </c>
      <c r="E20" s="7">
        <v>2731358</v>
      </c>
      <c r="F20" s="30">
        <v>2731358</v>
      </c>
      <c r="G20" s="30">
        <v>2993081</v>
      </c>
      <c r="H20" s="30">
        <v>2975784</v>
      </c>
      <c r="I20" s="30">
        <v>61268</v>
      </c>
      <c r="J20" s="30">
        <v>6030133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6030133</v>
      </c>
      <c r="X20" s="30">
        <v>1365680</v>
      </c>
      <c r="Y20" s="30">
        <v>4664453</v>
      </c>
      <c r="Z20" s="31">
        <v>341.55</v>
      </c>
      <c r="AA20" s="32">
        <v>2731358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528320127</v>
      </c>
      <c r="D22" s="37">
        <f>SUM(D5:D21)</f>
        <v>0</v>
      </c>
      <c r="E22" s="38">
        <f t="shared" si="0"/>
        <v>451576125</v>
      </c>
      <c r="F22" s="39">
        <f t="shared" si="0"/>
        <v>451576125</v>
      </c>
      <c r="G22" s="39">
        <f t="shared" si="0"/>
        <v>31265634</v>
      </c>
      <c r="H22" s="39">
        <f t="shared" si="0"/>
        <v>77626620</v>
      </c>
      <c r="I22" s="39">
        <f t="shared" si="0"/>
        <v>27081373</v>
      </c>
      <c r="J22" s="39">
        <f t="shared" si="0"/>
        <v>135973627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135973627</v>
      </c>
      <c r="X22" s="39">
        <f t="shared" si="0"/>
        <v>218053920</v>
      </c>
      <c r="Y22" s="39">
        <f t="shared" si="0"/>
        <v>-82080293</v>
      </c>
      <c r="Z22" s="40">
        <f>+IF(X22&lt;&gt;0,+(Y22/X22)*100,0)</f>
        <v>-37.64220014939424</v>
      </c>
      <c r="AA22" s="37">
        <f>SUM(AA5:AA21)</f>
        <v>451576125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138508607</v>
      </c>
      <c r="D25" s="6">
        <v>0</v>
      </c>
      <c r="E25" s="7">
        <v>153659606</v>
      </c>
      <c r="F25" s="8">
        <v>153659606</v>
      </c>
      <c r="G25" s="8">
        <v>19131</v>
      </c>
      <c r="H25" s="8">
        <v>117002</v>
      </c>
      <c r="I25" s="8">
        <v>10700656</v>
      </c>
      <c r="J25" s="8">
        <v>10836789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10836789</v>
      </c>
      <c r="X25" s="8">
        <v>76830020</v>
      </c>
      <c r="Y25" s="8">
        <v>-65993231</v>
      </c>
      <c r="Z25" s="2">
        <v>-85.9</v>
      </c>
      <c r="AA25" s="6">
        <v>153659606</v>
      </c>
    </row>
    <row r="26" spans="1:27" ht="12.75">
      <c r="A26" s="29" t="s">
        <v>52</v>
      </c>
      <c r="B26" s="28"/>
      <c r="C26" s="6">
        <v>7691909</v>
      </c>
      <c r="D26" s="6">
        <v>0</v>
      </c>
      <c r="E26" s="7">
        <v>2040000</v>
      </c>
      <c r="F26" s="8">
        <v>2040000</v>
      </c>
      <c r="G26" s="8">
        <v>400</v>
      </c>
      <c r="H26" s="8">
        <v>867</v>
      </c>
      <c r="I26" s="8">
        <v>148684</v>
      </c>
      <c r="J26" s="8">
        <v>149951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149951</v>
      </c>
      <c r="X26" s="8">
        <v>941326</v>
      </c>
      <c r="Y26" s="8">
        <v>-791375</v>
      </c>
      <c r="Z26" s="2">
        <v>-84.07</v>
      </c>
      <c r="AA26" s="6">
        <v>2040000</v>
      </c>
    </row>
    <row r="27" spans="1:27" ht="12.75">
      <c r="A27" s="29" t="s">
        <v>53</v>
      </c>
      <c r="B27" s="28"/>
      <c r="C27" s="6">
        <v>-75707477</v>
      </c>
      <c r="D27" s="6">
        <v>0</v>
      </c>
      <c r="E27" s="7">
        <v>35126000</v>
      </c>
      <c r="F27" s="8">
        <v>35126000</v>
      </c>
      <c r="G27" s="8">
        <v>-30407</v>
      </c>
      <c r="H27" s="8">
        <v>879111</v>
      </c>
      <c r="I27" s="8">
        <v>778642</v>
      </c>
      <c r="J27" s="8">
        <v>1627346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1627346</v>
      </c>
      <c r="X27" s="8">
        <v>12499996</v>
      </c>
      <c r="Y27" s="8">
        <v>-10872650</v>
      </c>
      <c r="Z27" s="2">
        <v>-86.98</v>
      </c>
      <c r="AA27" s="6">
        <v>35126000</v>
      </c>
    </row>
    <row r="28" spans="1:27" ht="12.75">
      <c r="A28" s="29" t="s">
        <v>54</v>
      </c>
      <c r="B28" s="28"/>
      <c r="C28" s="6">
        <v>76793612</v>
      </c>
      <c r="D28" s="6">
        <v>0</v>
      </c>
      <c r="E28" s="7">
        <v>25000000</v>
      </c>
      <c r="F28" s="8">
        <v>25000000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25000000</v>
      </c>
    </row>
    <row r="29" spans="1:27" ht="12.75">
      <c r="A29" s="29" t="s">
        <v>55</v>
      </c>
      <c r="B29" s="28"/>
      <c r="C29" s="6">
        <v>2989196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168770292</v>
      </c>
      <c r="D30" s="6">
        <v>0</v>
      </c>
      <c r="E30" s="7">
        <v>143000000</v>
      </c>
      <c r="F30" s="8">
        <v>143000000</v>
      </c>
      <c r="G30" s="8">
        <v>-688</v>
      </c>
      <c r="H30" s="8">
        <v>24065871</v>
      </c>
      <c r="I30" s="8">
        <v>30035605</v>
      </c>
      <c r="J30" s="8">
        <v>54100788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54100788</v>
      </c>
      <c r="X30" s="8">
        <v>71499998</v>
      </c>
      <c r="Y30" s="8">
        <v>-17399210</v>
      </c>
      <c r="Z30" s="2">
        <v>-24.33</v>
      </c>
      <c r="AA30" s="6">
        <v>143000000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2345000</v>
      </c>
      <c r="F31" s="8">
        <v>2345000</v>
      </c>
      <c r="G31" s="8">
        <v>31084</v>
      </c>
      <c r="H31" s="8">
        <v>235310</v>
      </c>
      <c r="I31" s="8">
        <v>299184</v>
      </c>
      <c r="J31" s="8">
        <v>565578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565578</v>
      </c>
      <c r="X31" s="8">
        <v>1172492</v>
      </c>
      <c r="Y31" s="8">
        <v>-606914</v>
      </c>
      <c r="Z31" s="2">
        <v>-51.76</v>
      </c>
      <c r="AA31" s="6">
        <v>2345000</v>
      </c>
    </row>
    <row r="32" spans="1:27" ht="12.75">
      <c r="A32" s="29" t="s">
        <v>58</v>
      </c>
      <c r="B32" s="28"/>
      <c r="C32" s="6">
        <v>44557242</v>
      </c>
      <c r="D32" s="6">
        <v>0</v>
      </c>
      <c r="E32" s="7">
        <v>27438212</v>
      </c>
      <c r="F32" s="8">
        <v>27438212</v>
      </c>
      <c r="G32" s="8">
        <v>-18578</v>
      </c>
      <c r="H32" s="8">
        <v>7133480</v>
      </c>
      <c r="I32" s="8">
        <v>1561739</v>
      </c>
      <c r="J32" s="8">
        <v>8676641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8676641</v>
      </c>
      <c r="X32" s="8">
        <v>13719110</v>
      </c>
      <c r="Y32" s="8">
        <v>-5042469</v>
      </c>
      <c r="Z32" s="2">
        <v>-36.76</v>
      </c>
      <c r="AA32" s="6">
        <v>27438212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25293359</v>
      </c>
      <c r="D34" s="6">
        <v>0</v>
      </c>
      <c r="E34" s="7">
        <v>54528856</v>
      </c>
      <c r="F34" s="8">
        <v>54528856</v>
      </c>
      <c r="G34" s="8">
        <v>185103</v>
      </c>
      <c r="H34" s="8">
        <v>5535051</v>
      </c>
      <c r="I34" s="8">
        <v>2420040</v>
      </c>
      <c r="J34" s="8">
        <v>8140194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8140194</v>
      </c>
      <c r="X34" s="8">
        <v>10268173</v>
      </c>
      <c r="Y34" s="8">
        <v>-2127979</v>
      </c>
      <c r="Z34" s="2">
        <v>-20.72</v>
      </c>
      <c r="AA34" s="6">
        <v>54528856</v>
      </c>
    </row>
    <row r="35" spans="1:27" ht="12.75">
      <c r="A35" s="27" t="s">
        <v>61</v>
      </c>
      <c r="B35" s="33"/>
      <c r="C35" s="6">
        <v>93958601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482855341</v>
      </c>
      <c r="D36" s="37">
        <f>SUM(D25:D35)</f>
        <v>0</v>
      </c>
      <c r="E36" s="38">
        <f t="shared" si="1"/>
        <v>443137674</v>
      </c>
      <c r="F36" s="39">
        <f t="shared" si="1"/>
        <v>443137674</v>
      </c>
      <c r="G36" s="39">
        <f t="shared" si="1"/>
        <v>186045</v>
      </c>
      <c r="H36" s="39">
        <f t="shared" si="1"/>
        <v>37966692</v>
      </c>
      <c r="I36" s="39">
        <f t="shared" si="1"/>
        <v>45944550</v>
      </c>
      <c r="J36" s="39">
        <f t="shared" si="1"/>
        <v>84097287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84097287</v>
      </c>
      <c r="X36" s="39">
        <f t="shared" si="1"/>
        <v>186931115</v>
      </c>
      <c r="Y36" s="39">
        <f t="shared" si="1"/>
        <v>-102833828</v>
      </c>
      <c r="Z36" s="40">
        <f>+IF(X36&lt;&gt;0,+(Y36/X36)*100,0)</f>
        <v>-55.011616444913415</v>
      </c>
      <c r="AA36" s="37">
        <f>SUM(AA25:AA35)</f>
        <v>443137674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45464786</v>
      </c>
      <c r="D38" s="50">
        <f>+D22-D36</f>
        <v>0</v>
      </c>
      <c r="E38" s="51">
        <f t="shared" si="2"/>
        <v>8438451</v>
      </c>
      <c r="F38" s="52">
        <f t="shared" si="2"/>
        <v>8438451</v>
      </c>
      <c r="G38" s="52">
        <f t="shared" si="2"/>
        <v>31079589</v>
      </c>
      <c r="H38" s="52">
        <f t="shared" si="2"/>
        <v>39659928</v>
      </c>
      <c r="I38" s="52">
        <f t="shared" si="2"/>
        <v>-18863177</v>
      </c>
      <c r="J38" s="52">
        <f t="shared" si="2"/>
        <v>51876340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51876340</v>
      </c>
      <c r="X38" s="52">
        <f>IF(F22=F36,0,X22-X36)</f>
        <v>31122805</v>
      </c>
      <c r="Y38" s="52">
        <f t="shared" si="2"/>
        <v>20753535</v>
      </c>
      <c r="Z38" s="53">
        <f>+IF(X38&lt;&gt;0,+(Y38/X38)*100,0)</f>
        <v>66.68272670152963</v>
      </c>
      <c r="AA38" s="50">
        <f>+AA22-AA36</f>
        <v>8438451</v>
      </c>
    </row>
    <row r="39" spans="1:27" ht="12.75">
      <c r="A39" s="27" t="s">
        <v>64</v>
      </c>
      <c r="B39" s="33"/>
      <c r="C39" s="6">
        <v>27021853</v>
      </c>
      <c r="D39" s="6">
        <v>0</v>
      </c>
      <c r="E39" s="7">
        <v>20054000</v>
      </c>
      <c r="F39" s="8">
        <v>20054000</v>
      </c>
      <c r="G39" s="8">
        <v>-900</v>
      </c>
      <c r="H39" s="8">
        <v>5865055</v>
      </c>
      <c r="I39" s="8">
        <v>-278426</v>
      </c>
      <c r="J39" s="8">
        <v>5585729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5585729</v>
      </c>
      <c r="X39" s="8">
        <v>12238500</v>
      </c>
      <c r="Y39" s="8">
        <v>-6652771</v>
      </c>
      <c r="Z39" s="2">
        <v>-54.36</v>
      </c>
      <c r="AA39" s="6">
        <v>20054000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72486639</v>
      </c>
      <c r="D42" s="59">
        <f>SUM(D38:D41)</f>
        <v>0</v>
      </c>
      <c r="E42" s="60">
        <f t="shared" si="3"/>
        <v>28492451</v>
      </c>
      <c r="F42" s="61">
        <f t="shared" si="3"/>
        <v>28492451</v>
      </c>
      <c r="G42" s="61">
        <f t="shared" si="3"/>
        <v>31078689</v>
      </c>
      <c r="H42" s="61">
        <f t="shared" si="3"/>
        <v>45524983</v>
      </c>
      <c r="I42" s="61">
        <f t="shared" si="3"/>
        <v>-19141603</v>
      </c>
      <c r="J42" s="61">
        <f t="shared" si="3"/>
        <v>57462069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57462069</v>
      </c>
      <c r="X42" s="61">
        <f t="shared" si="3"/>
        <v>43361305</v>
      </c>
      <c r="Y42" s="61">
        <f t="shared" si="3"/>
        <v>14100764</v>
      </c>
      <c r="Z42" s="62">
        <f>+IF(X42&lt;&gt;0,+(Y42/X42)*100,0)</f>
        <v>32.519233450192516</v>
      </c>
      <c r="AA42" s="59">
        <f>SUM(AA38:AA41)</f>
        <v>28492451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72486639</v>
      </c>
      <c r="D44" s="67">
        <f>+D42-D43</f>
        <v>0</v>
      </c>
      <c r="E44" s="68">
        <f t="shared" si="4"/>
        <v>28492451</v>
      </c>
      <c r="F44" s="69">
        <f t="shared" si="4"/>
        <v>28492451</v>
      </c>
      <c r="G44" s="69">
        <f t="shared" si="4"/>
        <v>31078689</v>
      </c>
      <c r="H44" s="69">
        <f t="shared" si="4"/>
        <v>45524983</v>
      </c>
      <c r="I44" s="69">
        <f t="shared" si="4"/>
        <v>-19141603</v>
      </c>
      <c r="J44" s="69">
        <f t="shared" si="4"/>
        <v>57462069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57462069</v>
      </c>
      <c r="X44" s="69">
        <f t="shared" si="4"/>
        <v>43361305</v>
      </c>
      <c r="Y44" s="69">
        <f t="shared" si="4"/>
        <v>14100764</v>
      </c>
      <c r="Z44" s="70">
        <f>+IF(X44&lt;&gt;0,+(Y44/X44)*100,0)</f>
        <v>32.519233450192516</v>
      </c>
      <c r="AA44" s="67">
        <f>+AA42-AA43</f>
        <v>28492451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72486639</v>
      </c>
      <c r="D46" s="59">
        <f>SUM(D44:D45)</f>
        <v>0</v>
      </c>
      <c r="E46" s="60">
        <f t="shared" si="5"/>
        <v>28492451</v>
      </c>
      <c r="F46" s="61">
        <f t="shared" si="5"/>
        <v>28492451</v>
      </c>
      <c r="G46" s="61">
        <f t="shared" si="5"/>
        <v>31078689</v>
      </c>
      <c r="H46" s="61">
        <f t="shared" si="5"/>
        <v>45524983</v>
      </c>
      <c r="I46" s="61">
        <f t="shared" si="5"/>
        <v>-19141603</v>
      </c>
      <c r="J46" s="61">
        <f t="shared" si="5"/>
        <v>57462069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57462069</v>
      </c>
      <c r="X46" s="61">
        <f t="shared" si="5"/>
        <v>43361305</v>
      </c>
      <c r="Y46" s="61">
        <f t="shared" si="5"/>
        <v>14100764</v>
      </c>
      <c r="Z46" s="62">
        <f>+IF(X46&lt;&gt;0,+(Y46/X46)*100,0)</f>
        <v>32.519233450192516</v>
      </c>
      <c r="AA46" s="59">
        <f>SUM(AA44:AA45)</f>
        <v>28492451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72486639</v>
      </c>
      <c r="D48" s="75">
        <f>SUM(D46:D47)</f>
        <v>0</v>
      </c>
      <c r="E48" s="76">
        <f t="shared" si="6"/>
        <v>28492451</v>
      </c>
      <c r="F48" s="77">
        <f t="shared" si="6"/>
        <v>28492451</v>
      </c>
      <c r="G48" s="77">
        <f t="shared" si="6"/>
        <v>31078689</v>
      </c>
      <c r="H48" s="78">
        <f t="shared" si="6"/>
        <v>45524983</v>
      </c>
      <c r="I48" s="78">
        <f t="shared" si="6"/>
        <v>-19141603</v>
      </c>
      <c r="J48" s="78">
        <f t="shared" si="6"/>
        <v>57462069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57462069</v>
      </c>
      <c r="X48" s="78">
        <f t="shared" si="6"/>
        <v>43361305</v>
      </c>
      <c r="Y48" s="78">
        <f t="shared" si="6"/>
        <v>14100764</v>
      </c>
      <c r="Z48" s="79">
        <f>+IF(X48&lt;&gt;0,+(Y48/X48)*100,0)</f>
        <v>32.519233450192516</v>
      </c>
      <c r="AA48" s="80">
        <f>SUM(AA46:AA47)</f>
        <v>28492451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2019-02-01T09:33:31Z</dcterms:created>
  <dcterms:modified xsi:type="dcterms:W3CDTF">2019-02-01T09:33:31Z</dcterms:modified>
  <cp:category/>
  <cp:version/>
  <cp:contentType/>
  <cp:contentStatus/>
</cp:coreProperties>
</file>