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3" sheetId="19" r:id="rId19"/>
    <sheet name="NW404" sheetId="20" r:id="rId20"/>
    <sheet name="NW405" sheetId="21" r:id="rId21"/>
    <sheet name="DC40" sheetId="22" r:id="rId22"/>
    <sheet name="Summary" sheetId="23" r:id="rId23"/>
  </sheets>
  <definedNames>
    <definedName name="_xlnm.Print_Area" localSheetId="5">'DC37'!$A$1:$AA$57</definedName>
    <definedName name="_xlnm.Print_Area" localSheetId="11">'DC38'!$A$1:$AA$57</definedName>
    <definedName name="_xlnm.Print_Area" localSheetId="17">'DC39'!$A$1:$AA$57</definedName>
    <definedName name="_xlnm.Print_Area" localSheetId="21">'DC40'!$A$1:$AA$57</definedName>
    <definedName name="_xlnm.Print_Area" localSheetId="0">'NW371'!$A$1:$AA$57</definedName>
    <definedName name="_xlnm.Print_Area" localSheetId="1">'NW372'!$A$1:$AA$57</definedName>
    <definedName name="_xlnm.Print_Area" localSheetId="2">'NW373'!$A$1:$AA$57</definedName>
    <definedName name="_xlnm.Print_Area" localSheetId="3">'NW374'!$A$1:$AA$57</definedName>
    <definedName name="_xlnm.Print_Area" localSheetId="4">'NW375'!$A$1:$AA$57</definedName>
    <definedName name="_xlnm.Print_Area" localSheetId="6">'NW381'!$A$1:$AA$57</definedName>
    <definedName name="_xlnm.Print_Area" localSheetId="7">'NW382'!$A$1:$AA$57</definedName>
    <definedName name="_xlnm.Print_Area" localSheetId="8">'NW383'!$A$1:$AA$57</definedName>
    <definedName name="_xlnm.Print_Area" localSheetId="9">'NW384'!$A$1:$AA$57</definedName>
    <definedName name="_xlnm.Print_Area" localSheetId="10">'NW385'!$A$1:$AA$57</definedName>
    <definedName name="_xlnm.Print_Area" localSheetId="12">'NW392'!$A$1:$AA$57</definedName>
    <definedName name="_xlnm.Print_Area" localSheetId="13">'NW393'!$A$1:$AA$57</definedName>
    <definedName name="_xlnm.Print_Area" localSheetId="14">'NW394'!$A$1:$AA$57</definedName>
    <definedName name="_xlnm.Print_Area" localSheetId="15">'NW396'!$A$1:$AA$57</definedName>
    <definedName name="_xlnm.Print_Area" localSheetId="16">'NW397'!$A$1:$AA$57</definedName>
    <definedName name="_xlnm.Print_Area" localSheetId="18">'NW403'!$A$1:$AA$57</definedName>
    <definedName name="_xlnm.Print_Area" localSheetId="19">'NW404'!$A$1:$AA$57</definedName>
    <definedName name="_xlnm.Print_Area" localSheetId="20">'NW405'!$A$1:$AA$57</definedName>
    <definedName name="_xlnm.Print_Area" localSheetId="22">'Summary'!$A$1:$AA$57</definedName>
  </definedNames>
  <calcPr fullCalcOnLoad="1"/>
</workbook>
</file>

<file path=xl/sharedStrings.xml><?xml version="1.0" encoding="utf-8"?>
<sst xmlns="http://schemas.openxmlformats.org/spreadsheetml/2006/main" count="1748" uniqueCount="97">
  <si>
    <t>North West: Moretele(NW371)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</si>
  <si>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</si>
  <si>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</si>
  <si>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</si>
  <si>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</si>
  <si>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</si>
  <si>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</si>
  <si>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</si>
  <si>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</si>
  <si>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</si>
  <si>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</si>
  <si>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</si>
  <si>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</si>
  <si>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</si>
  <si>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</si>
  <si>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</si>
  <si>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</si>
  <si>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</si>
  <si>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</si>
  <si>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</si>
  <si>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</si>
  <si>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</si>
  <si>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</si>
  <si>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</si>
  <si>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</si>
  <si>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</si>
  <si>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</si>
  <si>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</si>
  <si>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</si>
  <si>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</si>
  <si>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</si>
  <si>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</si>
  <si>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</si>
  <si>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</si>
  <si>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</si>
  <si>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</si>
  <si>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</si>
  <si>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</si>
  <si>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</si>
  <si>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</si>
  <si>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</si>
  <si>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</si>
  <si>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</si>
  <si>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</si>
  <si>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</si>
  <si>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</si>
  <si>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</si>
  <si>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</si>
  <si>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</si>
  <si>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</si>
  <si>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</si>
  <si>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</si>
  <si>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</si>
  <si>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</si>
  <si>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</si>
  <si>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</si>
  <si>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</si>
  <si>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</si>
  <si>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</si>
  <si>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</si>
  <si>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</si>
  <si>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</si>
  <si>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</si>
  <si>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</si>
  <si>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</si>
  <si>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</si>
  <si>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</si>
  <si>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</si>
  <si>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</si>
  <si>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</si>
  <si>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</si>
  <si>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</si>
  <si>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</si>
  <si>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</si>
  <si>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C4 Quarterly Budget Statement - Financial Performance (rev and expend) ( All ) for 2nd Quarter ended 31 December 2018 (Figures Finalised as at 2019/01/30)</t>
  </si>
  <si>
    <t>North West: Rustenburg(NW373) - Table C4 Quarterly Budget Statement - Financial Performance (rev and expend) ( All ) for 2nd Quarter ended 31 December 2018 (Figures Finalised as at 2019/01/30)</t>
  </si>
  <si>
    <t>North West: Kgetlengrivier(NW374) - Table C4 Quarterly Budget Statement - Financial Performance (rev and expend) ( All ) for 2nd Quarter ended 31 December 2018 (Figures Finalised as at 2019/01/30)</t>
  </si>
  <si>
    <t>North West: Moses Kotane(NW375) - Table C4 Quarterly Budget Statement - Financial Performance (rev and expend) ( All ) for 2nd Quarter ended 31 December 2018 (Figures Finalised as at 2019/01/30)</t>
  </si>
  <si>
    <t>North West: Bojanala Platinum(DC37) - Table C4 Quarterly Budget Statement - Financial Performance (rev and expend) ( All ) for 2nd Quarter ended 31 December 2018 (Figures Finalised as at 2019/01/30)</t>
  </si>
  <si>
    <t>North West: Ratlou(NW381) - Table C4 Quarterly Budget Statement - Financial Performance (rev and expend) ( All ) for 2nd Quarter ended 31 December 2018 (Figures Finalised as at 2019/01/30)</t>
  </si>
  <si>
    <t>North West: Tswaing(NW382) - Table C4 Quarterly Budget Statement - Financial Performance (rev and expend) ( All ) for 2nd Quarter ended 31 December 2018 (Figures Finalised as at 2019/01/30)</t>
  </si>
  <si>
    <t>North West: Mafikeng(NW383) - Table C4 Quarterly Budget Statement - Financial Performance (rev and expend) ( All ) for 2nd Quarter ended 31 December 2018 (Figures Finalised as at 2019/01/30)</t>
  </si>
  <si>
    <t>North West: Ditsobotla(NW384) - Table C4 Quarterly Budget Statement - Financial Performance (rev and expend) ( All ) for 2nd Quarter ended 31 December 2018 (Figures Finalised as at 2019/01/30)</t>
  </si>
  <si>
    <t>North West: Ramotshere Moiloa(NW385) - Table C4 Quarterly Budget Statement - Financial Performance (rev and expend) ( All ) for 2nd Quarter ended 31 December 2018 (Figures Finalised as at 2019/01/30)</t>
  </si>
  <si>
    <t>North West: Ngaka Modiri Molema(DC38) - Table C4 Quarterly Budget Statement - Financial Performance (rev and expend) ( All ) for 2nd Quarter ended 31 December 2018 (Figures Finalised as at 2019/01/30)</t>
  </si>
  <si>
    <t>North West: Naledi (NW)(NW392) - Table C4 Quarterly Budget Statement - Financial Performance (rev and expend) ( All ) for 2nd Quarter ended 31 December 2018 (Figures Finalised as at 2019/01/30)</t>
  </si>
  <si>
    <t>North West: Mamusa(NW393) - Table C4 Quarterly Budget Statement - Financial Performance (rev and expend) ( All ) for 2nd Quarter ended 31 December 2018 (Figures Finalised as at 2019/01/30)</t>
  </si>
  <si>
    <t>North West: Greater Taung(NW394) - Table C4 Quarterly Budget Statement - Financial Performance (rev and expend) ( All ) for 2nd Quarter ended 31 December 2018 (Figures Finalised as at 2019/01/30)</t>
  </si>
  <si>
    <t>North West: Lekwa-Teemane(NW396) - Table C4 Quarterly Budget Statement - Financial Performance (rev and expend) ( All ) for 2nd Quarter ended 31 December 2018 (Figures Finalised as at 2019/01/30)</t>
  </si>
  <si>
    <t>North West: Kagisano-Molopo(NW397) - Table C4 Quarterly Budget Statement - Financial Performance (rev and expend) ( All ) for 2nd Quarter ended 31 December 2018 (Figures Finalised as at 2019/01/30)</t>
  </si>
  <si>
    <t>North West: Dr Ruth Segomotsi Mompati(DC39) - Table C4 Quarterly Budget Statement - Financial Performance (rev and expend) ( All ) for 2nd Quarter ended 31 December 2018 (Figures Finalised as at 2019/01/30)</t>
  </si>
  <si>
    <t>North West: City of Matlosana(NW403) - Table C4 Quarterly Budget Statement - Financial Performance (rev and expend) ( All ) for 2nd Quarter ended 31 December 2018 (Figures Finalised as at 2019/01/30)</t>
  </si>
  <si>
    <t>North West: Maquassi Hills(NW404) - Table C4 Quarterly Budget Statement - Financial Performance (rev and expend) ( All ) for 2nd Quarter ended 31 December 2018 (Figures Finalised as at 2019/01/30)</t>
  </si>
  <si>
    <t>North West: J B Marks(NW405) - Table C4 Quarterly Budget Statement - Financial Performance (rev and expend) ( All ) for 2nd Quarter ended 31 December 2018 (Figures Finalised as at 2019/01/30)</t>
  </si>
  <si>
    <t>North West: Dr Kenneth Kaunda(DC40)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</si>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</sst>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45248696</v>
      </c>
      <c r="D5" s="6">
        <v>0</v>
      </c>
      <c r="E5" s="7">
        <v>49379681</v>
      </c>
      <c r="F5" s="8">
        <v>49379681</v>
      </c>
      <c r="G5" s="8">
        <v>0</v>
      </c>
      <c r="H5" s="8">
        <v>0</v>
      </c>
      <c r="I5" s="8">
        <v>0</v>
      </c>
      <c r="J5" s="8">
        <v>0</v>
      </c>
      <c r="K5" s="8">
        <v>3757075</v>
      </c>
      <c r="L5" s="8">
        <v>3801334</v>
      </c>
      <c r="M5" s="8">
        <v>0</v>
      </c>
      <c r="N5" s="8">
        <v>7558409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7558409</v>
      </c>
      <c r="X5" s="8">
        <v>24690000</v>
      </c>
      <c r="Y5" s="8">
        <v>-17131591</v>
      </c>
      <c r="Z5" s="2">
        <v>-69.39</v>
      </c>
      <c r="AA5" s="6">
        <v>49379681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28475197</v>
      </c>
      <c r="D8" s="6">
        <v>0</v>
      </c>
      <c r="E8" s="7">
        <v>21680091</v>
      </c>
      <c r="F8" s="8">
        <v>21680091</v>
      </c>
      <c r="G8" s="8">
        <v>0</v>
      </c>
      <c r="H8" s="8">
        <v>0</v>
      </c>
      <c r="I8" s="8">
        <v>0</v>
      </c>
      <c r="J8" s="8">
        <v>0</v>
      </c>
      <c r="K8" s="8">
        <v>2423994</v>
      </c>
      <c r="L8" s="8">
        <v>2421785</v>
      </c>
      <c r="M8" s="8">
        <v>0</v>
      </c>
      <c r="N8" s="8">
        <v>4845779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4845779</v>
      </c>
      <c r="X8" s="8">
        <v>5722089</v>
      </c>
      <c r="Y8" s="8">
        <v>-876310</v>
      </c>
      <c r="Z8" s="2">
        <v>-15.31</v>
      </c>
      <c r="AA8" s="6">
        <v>21680091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19361381</v>
      </c>
      <c r="D10" s="6">
        <v>0</v>
      </c>
      <c r="E10" s="7">
        <v>19265944</v>
      </c>
      <c r="F10" s="26">
        <v>19265944</v>
      </c>
      <c r="G10" s="26">
        <v>0</v>
      </c>
      <c r="H10" s="26">
        <v>0</v>
      </c>
      <c r="I10" s="26">
        <v>0</v>
      </c>
      <c r="J10" s="26">
        <v>0</v>
      </c>
      <c r="K10" s="26">
        <v>1706714</v>
      </c>
      <c r="L10" s="26">
        <v>1706714</v>
      </c>
      <c r="M10" s="26">
        <v>0</v>
      </c>
      <c r="N10" s="26">
        <v>3413428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3413428</v>
      </c>
      <c r="X10" s="26">
        <v>9632970</v>
      </c>
      <c r="Y10" s="26">
        <v>-6219542</v>
      </c>
      <c r="Z10" s="27">
        <v>-64.57</v>
      </c>
      <c r="AA10" s="28">
        <v>19265944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94345</v>
      </c>
      <c r="D12" s="6">
        <v>0</v>
      </c>
      <c r="E12" s="7">
        <v>118003</v>
      </c>
      <c r="F12" s="8">
        <v>118003</v>
      </c>
      <c r="G12" s="8">
        <v>4652</v>
      </c>
      <c r="H12" s="8">
        <v>4063</v>
      </c>
      <c r="I12" s="8">
        <v>4652</v>
      </c>
      <c r="J12" s="8">
        <v>13367</v>
      </c>
      <c r="K12" s="8">
        <v>4063</v>
      </c>
      <c r="L12" s="8">
        <v>1537</v>
      </c>
      <c r="M12" s="8">
        <v>0</v>
      </c>
      <c r="N12" s="8">
        <v>5600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18967</v>
      </c>
      <c r="X12" s="8">
        <v>59004</v>
      </c>
      <c r="Y12" s="8">
        <v>-40037</v>
      </c>
      <c r="Z12" s="2">
        <v>-67.85</v>
      </c>
      <c r="AA12" s="6">
        <v>118003</v>
      </c>
    </row>
    <row r="13" spans="1:27" ht="13.5">
      <c r="A13" s="23" t="s">
        <v>40</v>
      </c>
      <c r="B13" s="29"/>
      <c r="C13" s="6">
        <v>17669104</v>
      </c>
      <c r="D13" s="6">
        <v>0</v>
      </c>
      <c r="E13" s="7">
        <v>13577555</v>
      </c>
      <c r="F13" s="8">
        <v>13577555</v>
      </c>
      <c r="G13" s="8">
        <v>24964</v>
      </c>
      <c r="H13" s="8">
        <v>324922</v>
      </c>
      <c r="I13" s="8">
        <v>24964</v>
      </c>
      <c r="J13" s="8">
        <v>374850</v>
      </c>
      <c r="K13" s="8">
        <v>217781</v>
      </c>
      <c r="L13" s="8">
        <v>0</v>
      </c>
      <c r="M13" s="8">
        <v>0</v>
      </c>
      <c r="N13" s="8">
        <v>217781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592631</v>
      </c>
      <c r="X13" s="8">
        <v>6788778</v>
      </c>
      <c r="Y13" s="8">
        <v>-6196147</v>
      </c>
      <c r="Z13" s="2">
        <v>-91.27</v>
      </c>
      <c r="AA13" s="6">
        <v>13577555</v>
      </c>
    </row>
    <row r="14" spans="1:27" ht="13.5">
      <c r="A14" s="23" t="s">
        <v>41</v>
      </c>
      <c r="B14" s="29"/>
      <c r="C14" s="6">
        <v>1680170</v>
      </c>
      <c r="D14" s="6">
        <v>0</v>
      </c>
      <c r="E14" s="7">
        <v>11789512</v>
      </c>
      <c r="F14" s="8">
        <v>11789512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5895000</v>
      </c>
      <c r="Y14" s="8">
        <v>-5895000</v>
      </c>
      <c r="Z14" s="2">
        <v>-100</v>
      </c>
      <c r="AA14" s="6">
        <v>11789512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289186733</v>
      </c>
      <c r="D19" s="6">
        <v>0</v>
      </c>
      <c r="E19" s="7">
        <v>311497000</v>
      </c>
      <c r="F19" s="8">
        <v>311497000</v>
      </c>
      <c r="G19" s="8">
        <v>127850000</v>
      </c>
      <c r="H19" s="8">
        <v>50000</v>
      </c>
      <c r="I19" s="8">
        <v>50000</v>
      </c>
      <c r="J19" s="8">
        <v>127950000</v>
      </c>
      <c r="K19" s="8">
        <v>150960</v>
      </c>
      <c r="L19" s="8">
        <v>8942103</v>
      </c>
      <c r="M19" s="8">
        <v>85489145</v>
      </c>
      <c r="N19" s="8">
        <v>94582208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222532208</v>
      </c>
      <c r="X19" s="8">
        <v>249018428</v>
      </c>
      <c r="Y19" s="8">
        <v>-26486220</v>
      </c>
      <c r="Z19" s="2">
        <v>-10.64</v>
      </c>
      <c r="AA19" s="6">
        <v>311497000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589759</v>
      </c>
      <c r="F20" s="26">
        <v>589759</v>
      </c>
      <c r="G20" s="26">
        <v>159167</v>
      </c>
      <c r="H20" s="26">
        <v>13413</v>
      </c>
      <c r="I20" s="26">
        <v>159167</v>
      </c>
      <c r="J20" s="26">
        <v>331747</v>
      </c>
      <c r="K20" s="26">
        <v>2692566</v>
      </c>
      <c r="L20" s="26">
        <v>39785</v>
      </c>
      <c r="M20" s="26">
        <v>0</v>
      </c>
      <c r="N20" s="26">
        <v>2732351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3064098</v>
      </c>
      <c r="X20" s="26">
        <v>294840</v>
      </c>
      <c r="Y20" s="26">
        <v>2769258</v>
      </c>
      <c r="Z20" s="27">
        <v>939.24</v>
      </c>
      <c r="AA20" s="28">
        <v>589759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401715626</v>
      </c>
      <c r="D22" s="33">
        <f>SUM(D5:D21)</f>
        <v>0</v>
      </c>
      <c r="E22" s="34">
        <f t="shared" si="0"/>
        <v>427897545</v>
      </c>
      <c r="F22" s="35">
        <f t="shared" si="0"/>
        <v>427897545</v>
      </c>
      <c r="G22" s="35">
        <f t="shared" si="0"/>
        <v>128038783</v>
      </c>
      <c r="H22" s="35">
        <f t="shared" si="0"/>
        <v>392398</v>
      </c>
      <c r="I22" s="35">
        <f t="shared" si="0"/>
        <v>238783</v>
      </c>
      <c r="J22" s="35">
        <f t="shared" si="0"/>
        <v>128669964</v>
      </c>
      <c r="K22" s="35">
        <f t="shared" si="0"/>
        <v>10953153</v>
      </c>
      <c r="L22" s="35">
        <f t="shared" si="0"/>
        <v>16913258</v>
      </c>
      <c r="M22" s="35">
        <f t="shared" si="0"/>
        <v>85489145</v>
      </c>
      <c r="N22" s="35">
        <f t="shared" si="0"/>
        <v>113355556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242025520</v>
      </c>
      <c r="X22" s="35">
        <f t="shared" si="0"/>
        <v>302101109</v>
      </c>
      <c r="Y22" s="35">
        <f t="shared" si="0"/>
        <v>-60075589</v>
      </c>
      <c r="Z22" s="36">
        <f>+IF(X22&lt;&gt;0,+(Y22/X22)*100,0)</f>
        <v>-19.88592137210592</v>
      </c>
      <c r="AA22" s="33">
        <f>SUM(AA5:AA21)</f>
        <v>427897545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105134963</v>
      </c>
      <c r="D25" s="6">
        <v>0</v>
      </c>
      <c r="E25" s="7">
        <v>134591638</v>
      </c>
      <c r="F25" s="8">
        <v>134591638</v>
      </c>
      <c r="G25" s="8">
        <v>8010388</v>
      </c>
      <c r="H25" s="8">
        <v>9231916</v>
      </c>
      <c r="I25" s="8">
        <v>8010388</v>
      </c>
      <c r="J25" s="8">
        <v>25252692</v>
      </c>
      <c r="K25" s="8">
        <v>7076837</v>
      </c>
      <c r="L25" s="8">
        <v>7415128</v>
      </c>
      <c r="M25" s="8">
        <v>14024941</v>
      </c>
      <c r="N25" s="8">
        <v>28516906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53769598</v>
      </c>
      <c r="X25" s="8">
        <v>67295820</v>
      </c>
      <c r="Y25" s="8">
        <v>-13526222</v>
      </c>
      <c r="Z25" s="2">
        <v>-20.1</v>
      </c>
      <c r="AA25" s="6">
        <v>134591638</v>
      </c>
    </row>
    <row r="26" spans="1:27" ht="13.5">
      <c r="A26" s="25" t="s">
        <v>52</v>
      </c>
      <c r="B26" s="24"/>
      <c r="C26" s="6">
        <v>18810430</v>
      </c>
      <c r="D26" s="6">
        <v>0</v>
      </c>
      <c r="E26" s="7">
        <v>19708078</v>
      </c>
      <c r="F26" s="8">
        <v>19708078</v>
      </c>
      <c r="G26" s="8">
        <v>1561557</v>
      </c>
      <c r="H26" s="8">
        <v>1561557</v>
      </c>
      <c r="I26" s="8">
        <v>1561557</v>
      </c>
      <c r="J26" s="8">
        <v>4684671</v>
      </c>
      <c r="K26" s="8">
        <v>1561557</v>
      </c>
      <c r="L26" s="8">
        <v>1561557</v>
      </c>
      <c r="M26" s="8">
        <v>1561557</v>
      </c>
      <c r="N26" s="8">
        <v>4684671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9369342</v>
      </c>
      <c r="X26" s="8">
        <v>9854040</v>
      </c>
      <c r="Y26" s="8">
        <v>-484698</v>
      </c>
      <c r="Z26" s="2">
        <v>-4.92</v>
      </c>
      <c r="AA26" s="6">
        <v>19708078</v>
      </c>
    </row>
    <row r="27" spans="1:27" ht="13.5">
      <c r="A27" s="25" t="s">
        <v>53</v>
      </c>
      <c r="B27" s="24"/>
      <c r="C27" s="6">
        <v>106852344</v>
      </c>
      <c r="D27" s="6">
        <v>0</v>
      </c>
      <c r="E27" s="7">
        <v>46439339</v>
      </c>
      <c r="F27" s="8">
        <v>46439339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23219670</v>
      </c>
      <c r="Y27" s="8">
        <v>-23219670</v>
      </c>
      <c r="Z27" s="2">
        <v>-100</v>
      </c>
      <c r="AA27" s="6">
        <v>46439339</v>
      </c>
    </row>
    <row r="28" spans="1:27" ht="13.5">
      <c r="A28" s="25" t="s">
        <v>54</v>
      </c>
      <c r="B28" s="24"/>
      <c r="C28" s="6">
        <v>63322052</v>
      </c>
      <c r="D28" s="6">
        <v>0</v>
      </c>
      <c r="E28" s="7">
        <v>41902483</v>
      </c>
      <c r="F28" s="8">
        <v>41902483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20951244</v>
      </c>
      <c r="Y28" s="8">
        <v>-20951244</v>
      </c>
      <c r="Z28" s="2">
        <v>-100</v>
      </c>
      <c r="AA28" s="6">
        <v>41902483</v>
      </c>
    </row>
    <row r="29" spans="1:27" ht="13.5">
      <c r="A29" s="25" t="s">
        <v>55</v>
      </c>
      <c r="B29" s="24"/>
      <c r="C29" s="6">
        <v>22403519</v>
      </c>
      <c r="D29" s="6">
        <v>0</v>
      </c>
      <c r="E29" s="7">
        <v>199965</v>
      </c>
      <c r="F29" s="8">
        <v>199965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99984</v>
      </c>
      <c r="Y29" s="8">
        <v>-99984</v>
      </c>
      <c r="Z29" s="2">
        <v>-100</v>
      </c>
      <c r="AA29" s="6">
        <v>199965</v>
      </c>
    </row>
    <row r="30" spans="1:27" ht="13.5">
      <c r="A30" s="25" t="s">
        <v>56</v>
      </c>
      <c r="B30" s="24"/>
      <c r="C30" s="6">
        <v>20643015</v>
      </c>
      <c r="D30" s="6">
        <v>0</v>
      </c>
      <c r="E30" s="7">
        <v>25732221</v>
      </c>
      <c r="F30" s="8">
        <v>25732221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5242729</v>
      </c>
      <c r="M30" s="8">
        <v>0</v>
      </c>
      <c r="N30" s="8">
        <v>5242729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5242729</v>
      </c>
      <c r="X30" s="8">
        <v>12866112</v>
      </c>
      <c r="Y30" s="8">
        <v>-7623383</v>
      </c>
      <c r="Z30" s="2">
        <v>-59.25</v>
      </c>
      <c r="AA30" s="6">
        <v>25732221</v>
      </c>
    </row>
    <row r="31" spans="1:27" ht="13.5">
      <c r="A31" s="25" t="s">
        <v>57</v>
      </c>
      <c r="B31" s="24"/>
      <c r="C31" s="6">
        <v>32225144</v>
      </c>
      <c r="D31" s="6">
        <v>0</v>
      </c>
      <c r="E31" s="7">
        <v>20636496</v>
      </c>
      <c r="F31" s="8">
        <v>20636496</v>
      </c>
      <c r="G31" s="8">
        <v>1298802</v>
      </c>
      <c r="H31" s="8">
        <v>585872</v>
      </c>
      <c r="I31" s="8">
        <v>1298802</v>
      </c>
      <c r="J31" s="8">
        <v>3183476</v>
      </c>
      <c r="K31" s="8">
        <v>974882</v>
      </c>
      <c r="L31" s="8">
        <v>2709006</v>
      </c>
      <c r="M31" s="8">
        <v>900</v>
      </c>
      <c r="N31" s="8">
        <v>3684788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6868264</v>
      </c>
      <c r="X31" s="8">
        <v>10318248</v>
      </c>
      <c r="Y31" s="8">
        <v>-3449984</v>
      </c>
      <c r="Z31" s="2">
        <v>-33.44</v>
      </c>
      <c r="AA31" s="6">
        <v>20636496</v>
      </c>
    </row>
    <row r="32" spans="1:27" ht="13.5">
      <c r="A32" s="25" t="s">
        <v>58</v>
      </c>
      <c r="B32" s="24"/>
      <c r="C32" s="6">
        <v>63973023</v>
      </c>
      <c r="D32" s="6">
        <v>0</v>
      </c>
      <c r="E32" s="7">
        <v>49497236</v>
      </c>
      <c r="F32" s="8">
        <v>49497236</v>
      </c>
      <c r="G32" s="8">
        <v>5210721</v>
      </c>
      <c r="H32" s="8">
        <v>3737978</v>
      </c>
      <c r="I32" s="8">
        <v>5210721</v>
      </c>
      <c r="J32" s="8">
        <v>14159420</v>
      </c>
      <c r="K32" s="8">
        <v>3328662</v>
      </c>
      <c r="L32" s="8">
        <v>7579344</v>
      </c>
      <c r="M32" s="8">
        <v>0</v>
      </c>
      <c r="N32" s="8">
        <v>10908006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25067426</v>
      </c>
      <c r="X32" s="8">
        <v>24748620</v>
      </c>
      <c r="Y32" s="8">
        <v>318806</v>
      </c>
      <c r="Z32" s="2">
        <v>1.29</v>
      </c>
      <c r="AA32" s="6">
        <v>49497236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14732162</v>
      </c>
      <c r="F33" s="8">
        <v>14732162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7366080</v>
      </c>
      <c r="Y33" s="8">
        <v>-7366080</v>
      </c>
      <c r="Z33" s="2">
        <v>-100</v>
      </c>
      <c r="AA33" s="6">
        <v>14732162</v>
      </c>
    </row>
    <row r="34" spans="1:27" ht="13.5">
      <c r="A34" s="25" t="s">
        <v>60</v>
      </c>
      <c r="B34" s="24"/>
      <c r="C34" s="6">
        <v>104291868</v>
      </c>
      <c r="D34" s="6">
        <v>0</v>
      </c>
      <c r="E34" s="7">
        <v>122785587</v>
      </c>
      <c r="F34" s="8">
        <v>122785587</v>
      </c>
      <c r="G34" s="8">
        <v>18004769</v>
      </c>
      <c r="H34" s="8">
        <v>10886558</v>
      </c>
      <c r="I34" s="8">
        <v>18004769</v>
      </c>
      <c r="J34" s="8">
        <v>46896096</v>
      </c>
      <c r="K34" s="8">
        <v>22645808</v>
      </c>
      <c r="L34" s="8">
        <v>7127691</v>
      </c>
      <c r="M34" s="8">
        <v>36719469</v>
      </c>
      <c r="N34" s="8">
        <v>66492968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113389064</v>
      </c>
      <c r="X34" s="8">
        <v>57009792</v>
      </c>
      <c r="Y34" s="8">
        <v>56379272</v>
      </c>
      <c r="Z34" s="2">
        <v>98.89</v>
      </c>
      <c r="AA34" s="6">
        <v>122785587</v>
      </c>
    </row>
    <row r="35" spans="1:27" ht="13.5">
      <c r="A35" s="23" t="s">
        <v>61</v>
      </c>
      <c r="B35" s="29"/>
      <c r="C35" s="6">
        <v>1518799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539175157</v>
      </c>
      <c r="D36" s="33">
        <f>SUM(D25:D35)</f>
        <v>0</v>
      </c>
      <c r="E36" s="34">
        <f t="shared" si="1"/>
        <v>476225205</v>
      </c>
      <c r="F36" s="35">
        <f t="shared" si="1"/>
        <v>476225205</v>
      </c>
      <c r="G36" s="35">
        <f t="shared" si="1"/>
        <v>34086237</v>
      </c>
      <c r="H36" s="35">
        <f t="shared" si="1"/>
        <v>26003881</v>
      </c>
      <c r="I36" s="35">
        <f t="shared" si="1"/>
        <v>34086237</v>
      </c>
      <c r="J36" s="35">
        <f t="shared" si="1"/>
        <v>94176355</v>
      </c>
      <c r="K36" s="35">
        <f t="shared" si="1"/>
        <v>35587746</v>
      </c>
      <c r="L36" s="35">
        <f t="shared" si="1"/>
        <v>31635455</v>
      </c>
      <c r="M36" s="35">
        <f t="shared" si="1"/>
        <v>52306867</v>
      </c>
      <c r="N36" s="35">
        <f t="shared" si="1"/>
        <v>119530068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213706423</v>
      </c>
      <c r="X36" s="35">
        <f t="shared" si="1"/>
        <v>233729610</v>
      </c>
      <c r="Y36" s="35">
        <f t="shared" si="1"/>
        <v>-20023187</v>
      </c>
      <c r="Z36" s="36">
        <f>+IF(X36&lt;&gt;0,+(Y36/X36)*100,0)</f>
        <v>-8.566816587765667</v>
      </c>
      <c r="AA36" s="33">
        <f>SUM(AA25:AA35)</f>
        <v>476225205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-137459531</v>
      </c>
      <c r="D38" s="46">
        <f>+D22-D36</f>
        <v>0</v>
      </c>
      <c r="E38" s="47">
        <f t="shared" si="2"/>
        <v>-48327660</v>
      </c>
      <c r="F38" s="48">
        <f t="shared" si="2"/>
        <v>-48327660</v>
      </c>
      <c r="G38" s="48">
        <f t="shared" si="2"/>
        <v>93952546</v>
      </c>
      <c r="H38" s="48">
        <f t="shared" si="2"/>
        <v>-25611483</v>
      </c>
      <c r="I38" s="48">
        <f t="shared" si="2"/>
        <v>-33847454</v>
      </c>
      <c r="J38" s="48">
        <f t="shared" si="2"/>
        <v>34493609</v>
      </c>
      <c r="K38" s="48">
        <f t="shared" si="2"/>
        <v>-24634593</v>
      </c>
      <c r="L38" s="48">
        <f t="shared" si="2"/>
        <v>-14722197</v>
      </c>
      <c r="M38" s="48">
        <f t="shared" si="2"/>
        <v>33182278</v>
      </c>
      <c r="N38" s="48">
        <f t="shared" si="2"/>
        <v>-6174512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28319097</v>
      </c>
      <c r="X38" s="48">
        <f>IF(F22=F36,0,X22-X36)</f>
        <v>68371499</v>
      </c>
      <c r="Y38" s="48">
        <f t="shared" si="2"/>
        <v>-40052402</v>
      </c>
      <c r="Z38" s="49">
        <f>+IF(X38&lt;&gt;0,+(Y38/X38)*100,0)</f>
        <v>-58.58055269491751</v>
      </c>
      <c r="AA38" s="46">
        <f>+AA22-AA36</f>
        <v>-48327660</v>
      </c>
    </row>
    <row r="39" spans="1:27" ht="13.5">
      <c r="A39" s="23" t="s">
        <v>64</v>
      </c>
      <c r="B39" s="29"/>
      <c r="C39" s="6">
        <v>205510882</v>
      </c>
      <c r="D39" s="6">
        <v>0</v>
      </c>
      <c r="E39" s="7">
        <v>172384000</v>
      </c>
      <c r="F39" s="8">
        <v>172384000</v>
      </c>
      <c r="G39" s="8">
        <v>840246</v>
      </c>
      <c r="H39" s="8">
        <v>3113765</v>
      </c>
      <c r="I39" s="8">
        <v>0</v>
      </c>
      <c r="J39" s="8">
        <v>3954011</v>
      </c>
      <c r="K39" s="8">
        <v>7683230</v>
      </c>
      <c r="L39" s="8">
        <v>1647875</v>
      </c>
      <c r="M39" s="8">
        <v>22029582</v>
      </c>
      <c r="N39" s="8">
        <v>31360687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35314698</v>
      </c>
      <c r="X39" s="8">
        <v>137907200</v>
      </c>
      <c r="Y39" s="8">
        <v>-102592502</v>
      </c>
      <c r="Z39" s="2">
        <v>-74.39</v>
      </c>
      <c r="AA39" s="6">
        <v>172384000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68051351</v>
      </c>
      <c r="D42" s="55">
        <f>SUM(D38:D41)</f>
        <v>0</v>
      </c>
      <c r="E42" s="56">
        <f t="shared" si="3"/>
        <v>124056340</v>
      </c>
      <c r="F42" s="57">
        <f t="shared" si="3"/>
        <v>124056340</v>
      </c>
      <c r="G42" s="57">
        <f t="shared" si="3"/>
        <v>94792792</v>
      </c>
      <c r="H42" s="57">
        <f t="shared" si="3"/>
        <v>-22497718</v>
      </c>
      <c r="I42" s="57">
        <f t="shared" si="3"/>
        <v>-33847454</v>
      </c>
      <c r="J42" s="57">
        <f t="shared" si="3"/>
        <v>38447620</v>
      </c>
      <c r="K42" s="57">
        <f t="shared" si="3"/>
        <v>-16951363</v>
      </c>
      <c r="L42" s="57">
        <f t="shared" si="3"/>
        <v>-13074322</v>
      </c>
      <c r="M42" s="57">
        <f t="shared" si="3"/>
        <v>55211860</v>
      </c>
      <c r="N42" s="57">
        <f t="shared" si="3"/>
        <v>25186175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63633795</v>
      </c>
      <c r="X42" s="57">
        <f t="shared" si="3"/>
        <v>206278699</v>
      </c>
      <c r="Y42" s="57">
        <f t="shared" si="3"/>
        <v>-142644904</v>
      </c>
      <c r="Z42" s="58">
        <f>+IF(X42&lt;&gt;0,+(Y42/X42)*100,0)</f>
        <v>-69.15154336900292</v>
      </c>
      <c r="AA42" s="55">
        <f>SUM(AA38:AA41)</f>
        <v>124056340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68051351</v>
      </c>
      <c r="D44" s="63">
        <f>+D42-D43</f>
        <v>0</v>
      </c>
      <c r="E44" s="64">
        <f t="shared" si="4"/>
        <v>124056340</v>
      </c>
      <c r="F44" s="65">
        <f t="shared" si="4"/>
        <v>124056340</v>
      </c>
      <c r="G44" s="65">
        <f t="shared" si="4"/>
        <v>94792792</v>
      </c>
      <c r="H44" s="65">
        <f t="shared" si="4"/>
        <v>-22497718</v>
      </c>
      <c r="I44" s="65">
        <f t="shared" si="4"/>
        <v>-33847454</v>
      </c>
      <c r="J44" s="65">
        <f t="shared" si="4"/>
        <v>38447620</v>
      </c>
      <c r="K44" s="65">
        <f t="shared" si="4"/>
        <v>-16951363</v>
      </c>
      <c r="L44" s="65">
        <f t="shared" si="4"/>
        <v>-13074322</v>
      </c>
      <c r="M44" s="65">
        <f t="shared" si="4"/>
        <v>55211860</v>
      </c>
      <c r="N44" s="65">
        <f t="shared" si="4"/>
        <v>25186175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63633795</v>
      </c>
      <c r="X44" s="65">
        <f t="shared" si="4"/>
        <v>206278699</v>
      </c>
      <c r="Y44" s="65">
        <f t="shared" si="4"/>
        <v>-142644904</v>
      </c>
      <c r="Z44" s="66">
        <f>+IF(X44&lt;&gt;0,+(Y44/X44)*100,0)</f>
        <v>-69.15154336900292</v>
      </c>
      <c r="AA44" s="63">
        <f>+AA42-AA43</f>
        <v>124056340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68051351</v>
      </c>
      <c r="D46" s="55">
        <f>SUM(D44:D45)</f>
        <v>0</v>
      </c>
      <c r="E46" s="56">
        <f t="shared" si="5"/>
        <v>124056340</v>
      </c>
      <c r="F46" s="57">
        <f t="shared" si="5"/>
        <v>124056340</v>
      </c>
      <c r="G46" s="57">
        <f t="shared" si="5"/>
        <v>94792792</v>
      </c>
      <c r="H46" s="57">
        <f t="shared" si="5"/>
        <v>-22497718</v>
      </c>
      <c r="I46" s="57">
        <f t="shared" si="5"/>
        <v>-33847454</v>
      </c>
      <c r="J46" s="57">
        <f t="shared" si="5"/>
        <v>38447620</v>
      </c>
      <c r="K46" s="57">
        <f t="shared" si="5"/>
        <v>-16951363</v>
      </c>
      <c r="L46" s="57">
        <f t="shared" si="5"/>
        <v>-13074322</v>
      </c>
      <c r="M46" s="57">
        <f t="shared" si="5"/>
        <v>55211860</v>
      </c>
      <c r="N46" s="57">
        <f t="shared" si="5"/>
        <v>25186175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63633795</v>
      </c>
      <c r="X46" s="57">
        <f t="shared" si="5"/>
        <v>206278699</v>
      </c>
      <c r="Y46" s="57">
        <f t="shared" si="5"/>
        <v>-142644904</v>
      </c>
      <c r="Z46" s="58">
        <f>+IF(X46&lt;&gt;0,+(Y46/X46)*100,0)</f>
        <v>-69.15154336900292</v>
      </c>
      <c r="AA46" s="55">
        <f>SUM(AA44:AA45)</f>
        <v>124056340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68051351</v>
      </c>
      <c r="D48" s="71">
        <f>SUM(D46:D47)</f>
        <v>0</v>
      </c>
      <c r="E48" s="72">
        <f t="shared" si="6"/>
        <v>124056340</v>
      </c>
      <c r="F48" s="73">
        <f t="shared" si="6"/>
        <v>124056340</v>
      </c>
      <c r="G48" s="73">
        <f t="shared" si="6"/>
        <v>94792792</v>
      </c>
      <c r="H48" s="74">
        <f t="shared" si="6"/>
        <v>-22497718</v>
      </c>
      <c r="I48" s="74">
        <f t="shared" si="6"/>
        <v>-33847454</v>
      </c>
      <c r="J48" s="74">
        <f t="shared" si="6"/>
        <v>38447620</v>
      </c>
      <c r="K48" s="74">
        <f t="shared" si="6"/>
        <v>-16951363</v>
      </c>
      <c r="L48" s="74">
        <f t="shared" si="6"/>
        <v>-13074322</v>
      </c>
      <c r="M48" s="73">
        <f t="shared" si="6"/>
        <v>55211860</v>
      </c>
      <c r="N48" s="73">
        <f t="shared" si="6"/>
        <v>25186175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63633795</v>
      </c>
      <c r="X48" s="74">
        <f t="shared" si="6"/>
        <v>206278699</v>
      </c>
      <c r="Y48" s="74">
        <f t="shared" si="6"/>
        <v>-142644904</v>
      </c>
      <c r="Z48" s="75">
        <f>+IF(X48&lt;&gt;0,+(Y48/X48)*100,0)</f>
        <v>-69.15154336900292</v>
      </c>
      <c r="AA48" s="76">
        <f>SUM(AA46:AA47)</f>
        <v>124056340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55939958</v>
      </c>
      <c r="D5" s="6">
        <v>0</v>
      </c>
      <c r="E5" s="7">
        <v>55000000</v>
      </c>
      <c r="F5" s="8">
        <v>55000000</v>
      </c>
      <c r="G5" s="8">
        <v>3800840</v>
      </c>
      <c r="H5" s="8">
        <v>5218523</v>
      </c>
      <c r="I5" s="8">
        <v>5755515</v>
      </c>
      <c r="J5" s="8">
        <v>14774878</v>
      </c>
      <c r="K5" s="8">
        <v>5106510</v>
      </c>
      <c r="L5" s="8">
        <v>4582697</v>
      </c>
      <c r="M5" s="8">
        <v>4551907</v>
      </c>
      <c r="N5" s="8">
        <v>14241114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29015992</v>
      </c>
      <c r="X5" s="8">
        <v>26796960</v>
      </c>
      <c r="Y5" s="8">
        <v>2219032</v>
      </c>
      <c r="Z5" s="2">
        <v>8.28</v>
      </c>
      <c r="AA5" s="6">
        <v>55000000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1726</v>
      </c>
      <c r="L6" s="8">
        <v>0</v>
      </c>
      <c r="M6" s="8">
        <v>11</v>
      </c>
      <c r="N6" s="8">
        <v>1737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1737</v>
      </c>
      <c r="X6" s="8"/>
      <c r="Y6" s="8">
        <v>1737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216263467</v>
      </c>
      <c r="D7" s="6">
        <v>0</v>
      </c>
      <c r="E7" s="7">
        <v>184000000</v>
      </c>
      <c r="F7" s="8">
        <v>184000000</v>
      </c>
      <c r="G7" s="8">
        <v>10476342</v>
      </c>
      <c r="H7" s="8">
        <v>16433637</v>
      </c>
      <c r="I7" s="8">
        <v>16752432</v>
      </c>
      <c r="J7" s="8">
        <v>43662411</v>
      </c>
      <c r="K7" s="8">
        <v>15721240</v>
      </c>
      <c r="L7" s="8">
        <v>13609305</v>
      </c>
      <c r="M7" s="8">
        <v>0</v>
      </c>
      <c r="N7" s="8">
        <v>29330545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72992956</v>
      </c>
      <c r="X7" s="8">
        <v>91764941</v>
      </c>
      <c r="Y7" s="8">
        <v>-18771985</v>
      </c>
      <c r="Z7" s="2">
        <v>-20.46</v>
      </c>
      <c r="AA7" s="6">
        <v>184000000</v>
      </c>
    </row>
    <row r="8" spans="1:27" ht="13.5">
      <c r="A8" s="25" t="s">
        <v>35</v>
      </c>
      <c r="B8" s="24"/>
      <c r="C8" s="6">
        <v>64799674</v>
      </c>
      <c r="D8" s="6">
        <v>0</v>
      </c>
      <c r="E8" s="7">
        <v>54000000</v>
      </c>
      <c r="F8" s="8">
        <v>54000000</v>
      </c>
      <c r="G8" s="8">
        <v>-9220824</v>
      </c>
      <c r="H8" s="8">
        <v>11521922</v>
      </c>
      <c r="I8" s="8">
        <v>10851956</v>
      </c>
      <c r="J8" s="8">
        <v>13153054</v>
      </c>
      <c r="K8" s="8">
        <v>0</v>
      </c>
      <c r="L8" s="8">
        <v>5629135</v>
      </c>
      <c r="M8" s="8">
        <v>4589107</v>
      </c>
      <c r="N8" s="8">
        <v>10218242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23371296</v>
      </c>
      <c r="X8" s="8">
        <v>26273922</v>
      </c>
      <c r="Y8" s="8">
        <v>-2902626</v>
      </c>
      <c r="Z8" s="2">
        <v>-11.05</v>
      </c>
      <c r="AA8" s="6">
        <v>54000000</v>
      </c>
    </row>
    <row r="9" spans="1:27" ht="13.5">
      <c r="A9" s="25" t="s">
        <v>36</v>
      </c>
      <c r="B9" s="24"/>
      <c r="C9" s="6">
        <v>33945015</v>
      </c>
      <c r="D9" s="6">
        <v>0</v>
      </c>
      <c r="E9" s="7">
        <v>32000000</v>
      </c>
      <c r="F9" s="8">
        <v>32000000</v>
      </c>
      <c r="G9" s="8">
        <v>801519</v>
      </c>
      <c r="H9" s="8">
        <v>3990105</v>
      </c>
      <c r="I9" s="8">
        <v>4427902</v>
      </c>
      <c r="J9" s="8">
        <v>9219526</v>
      </c>
      <c r="K9" s="8">
        <v>1250000</v>
      </c>
      <c r="L9" s="8">
        <v>2932764</v>
      </c>
      <c r="M9" s="8">
        <v>2740061</v>
      </c>
      <c r="N9" s="8">
        <v>6922825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16142351</v>
      </c>
      <c r="X9" s="8">
        <v>8882798</v>
      </c>
      <c r="Y9" s="8">
        <v>7259553</v>
      </c>
      <c r="Z9" s="2">
        <v>81.73</v>
      </c>
      <c r="AA9" s="6">
        <v>32000000</v>
      </c>
    </row>
    <row r="10" spans="1:27" ht="13.5">
      <c r="A10" s="25" t="s">
        <v>37</v>
      </c>
      <c r="B10" s="24"/>
      <c r="C10" s="6">
        <v>14791621</v>
      </c>
      <c r="D10" s="6">
        <v>0</v>
      </c>
      <c r="E10" s="7">
        <v>13000000</v>
      </c>
      <c r="F10" s="26">
        <v>13000000</v>
      </c>
      <c r="G10" s="26">
        <v>2270290</v>
      </c>
      <c r="H10" s="26">
        <v>1566051</v>
      </c>
      <c r="I10" s="26">
        <v>1566561</v>
      </c>
      <c r="J10" s="26">
        <v>5402902</v>
      </c>
      <c r="K10" s="26">
        <v>1562635</v>
      </c>
      <c r="L10" s="26">
        <v>1138469</v>
      </c>
      <c r="M10" s="26">
        <v>1137960</v>
      </c>
      <c r="N10" s="26">
        <v>3839064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9241966</v>
      </c>
      <c r="X10" s="26">
        <v>6481067</v>
      </c>
      <c r="Y10" s="26">
        <v>2760899</v>
      </c>
      <c r="Z10" s="27">
        <v>42.6</v>
      </c>
      <c r="AA10" s="28">
        <v>13000000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4250000</v>
      </c>
      <c r="F11" s="8">
        <v>4250000</v>
      </c>
      <c r="G11" s="8">
        <v>54058</v>
      </c>
      <c r="H11" s="8">
        <v>0</v>
      </c>
      <c r="I11" s="8">
        <v>39035</v>
      </c>
      <c r="J11" s="8">
        <v>93093</v>
      </c>
      <c r="K11" s="8">
        <v>8382397</v>
      </c>
      <c r="L11" s="8">
        <v>8382397</v>
      </c>
      <c r="M11" s="8">
        <v>0</v>
      </c>
      <c r="N11" s="8">
        <v>16764794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16857887</v>
      </c>
      <c r="X11" s="8"/>
      <c r="Y11" s="8">
        <v>16857887</v>
      </c>
      <c r="Z11" s="2">
        <v>0</v>
      </c>
      <c r="AA11" s="6">
        <v>4250000</v>
      </c>
    </row>
    <row r="12" spans="1:27" ht="13.5">
      <c r="A12" s="25" t="s">
        <v>39</v>
      </c>
      <c r="B12" s="29"/>
      <c r="C12" s="6">
        <v>464459</v>
      </c>
      <c r="D12" s="6">
        <v>0</v>
      </c>
      <c r="E12" s="7">
        <v>2000000</v>
      </c>
      <c r="F12" s="8">
        <v>2000000</v>
      </c>
      <c r="G12" s="8">
        <v>54816</v>
      </c>
      <c r="H12" s="8">
        <v>43606</v>
      </c>
      <c r="I12" s="8">
        <v>43366</v>
      </c>
      <c r="J12" s="8">
        <v>141788</v>
      </c>
      <c r="K12" s="8">
        <v>42757</v>
      </c>
      <c r="L12" s="8">
        <v>49703</v>
      </c>
      <c r="M12" s="8">
        <v>41992</v>
      </c>
      <c r="N12" s="8">
        <v>134452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276240</v>
      </c>
      <c r="X12" s="8">
        <v>1024000</v>
      </c>
      <c r="Y12" s="8">
        <v>-747760</v>
      </c>
      <c r="Z12" s="2">
        <v>-73.02</v>
      </c>
      <c r="AA12" s="6">
        <v>2000000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1000000</v>
      </c>
      <c r="F13" s="8">
        <v>1000000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488000</v>
      </c>
      <c r="Y13" s="8">
        <v>-488000</v>
      </c>
      <c r="Z13" s="2">
        <v>-100</v>
      </c>
      <c r="AA13" s="6">
        <v>1000000</v>
      </c>
    </row>
    <row r="14" spans="1:27" ht="13.5">
      <c r="A14" s="23" t="s">
        <v>41</v>
      </c>
      <c r="B14" s="29"/>
      <c r="C14" s="6">
        <v>41415396</v>
      </c>
      <c r="D14" s="6">
        <v>0</v>
      </c>
      <c r="E14" s="7">
        <v>28000000</v>
      </c>
      <c r="F14" s="8">
        <v>28000000</v>
      </c>
      <c r="G14" s="8">
        <v>4216707</v>
      </c>
      <c r="H14" s="8">
        <v>4281210</v>
      </c>
      <c r="I14" s="8">
        <v>4270426</v>
      </c>
      <c r="J14" s="8">
        <v>12768343</v>
      </c>
      <c r="K14" s="8">
        <v>4287980</v>
      </c>
      <c r="L14" s="8">
        <v>4773697</v>
      </c>
      <c r="M14" s="8">
        <v>4934355</v>
      </c>
      <c r="N14" s="8">
        <v>13996032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26764375</v>
      </c>
      <c r="X14" s="8">
        <v>10250000</v>
      </c>
      <c r="Y14" s="8">
        <v>16514375</v>
      </c>
      <c r="Z14" s="2">
        <v>161.12</v>
      </c>
      <c r="AA14" s="6">
        <v>28000000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200000</v>
      </c>
      <c r="F16" s="8">
        <v>200000</v>
      </c>
      <c r="G16" s="8">
        <v>0</v>
      </c>
      <c r="H16" s="8">
        <v>5600</v>
      </c>
      <c r="I16" s="8">
        <v>0</v>
      </c>
      <c r="J16" s="8">
        <v>5600</v>
      </c>
      <c r="K16" s="8">
        <v>0</v>
      </c>
      <c r="L16" s="8">
        <v>4380</v>
      </c>
      <c r="M16" s="8">
        <v>420</v>
      </c>
      <c r="N16" s="8">
        <v>4800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10400</v>
      </c>
      <c r="X16" s="8">
        <v>102000</v>
      </c>
      <c r="Y16" s="8">
        <v>-91600</v>
      </c>
      <c r="Z16" s="2">
        <v>-89.8</v>
      </c>
      <c r="AA16" s="6">
        <v>200000</v>
      </c>
    </row>
    <row r="17" spans="1:27" ht="13.5">
      <c r="A17" s="23" t="s">
        <v>44</v>
      </c>
      <c r="B17" s="29"/>
      <c r="C17" s="6">
        <v>189920</v>
      </c>
      <c r="D17" s="6">
        <v>0</v>
      </c>
      <c r="E17" s="7">
        <v>300000</v>
      </c>
      <c r="F17" s="8">
        <v>300000</v>
      </c>
      <c r="G17" s="8">
        <v>30509</v>
      </c>
      <c r="H17" s="8">
        <v>25960</v>
      </c>
      <c r="I17" s="8">
        <v>10095</v>
      </c>
      <c r="J17" s="8">
        <v>66564</v>
      </c>
      <c r="K17" s="8">
        <v>0</v>
      </c>
      <c r="L17" s="8">
        <v>105781</v>
      </c>
      <c r="M17" s="8">
        <v>36281</v>
      </c>
      <c r="N17" s="8">
        <v>142062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208626</v>
      </c>
      <c r="X17" s="8">
        <v>149000</v>
      </c>
      <c r="Y17" s="8">
        <v>59626</v>
      </c>
      <c r="Z17" s="2">
        <v>40.02</v>
      </c>
      <c r="AA17" s="6">
        <v>300000</v>
      </c>
    </row>
    <row r="18" spans="1:27" ht="13.5">
      <c r="A18" s="25" t="s">
        <v>45</v>
      </c>
      <c r="B18" s="24"/>
      <c r="C18" s="6">
        <v>1994897</v>
      </c>
      <c r="D18" s="6">
        <v>0</v>
      </c>
      <c r="E18" s="7">
        <v>4000000</v>
      </c>
      <c r="F18" s="8">
        <v>4000000</v>
      </c>
      <c r="G18" s="8">
        <v>58960</v>
      </c>
      <c r="H18" s="8">
        <v>50534</v>
      </c>
      <c r="I18" s="8">
        <v>6390</v>
      </c>
      <c r="J18" s="8">
        <v>115884</v>
      </c>
      <c r="K18" s="8">
        <v>0</v>
      </c>
      <c r="L18" s="8">
        <v>112451</v>
      </c>
      <c r="M18" s="8">
        <v>12539</v>
      </c>
      <c r="N18" s="8">
        <v>124990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240874</v>
      </c>
      <c r="X18" s="8">
        <v>2016000</v>
      </c>
      <c r="Y18" s="8">
        <v>-1775126</v>
      </c>
      <c r="Z18" s="2">
        <v>-88.05</v>
      </c>
      <c r="AA18" s="6">
        <v>4000000</v>
      </c>
    </row>
    <row r="19" spans="1:27" ht="13.5">
      <c r="A19" s="23" t="s">
        <v>46</v>
      </c>
      <c r="B19" s="29"/>
      <c r="C19" s="6">
        <v>138779427</v>
      </c>
      <c r="D19" s="6">
        <v>0</v>
      </c>
      <c r="E19" s="7">
        <v>116893000</v>
      </c>
      <c r="F19" s="8">
        <v>116893000</v>
      </c>
      <c r="G19" s="8">
        <v>46839000</v>
      </c>
      <c r="H19" s="8">
        <v>2695000</v>
      </c>
      <c r="I19" s="8">
        <v>0</v>
      </c>
      <c r="J19" s="8">
        <v>49534000</v>
      </c>
      <c r="K19" s="8">
        <v>839000</v>
      </c>
      <c r="L19" s="8">
        <v>0</v>
      </c>
      <c r="M19" s="8">
        <v>37471000</v>
      </c>
      <c r="N19" s="8">
        <v>38310000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87844000</v>
      </c>
      <c r="X19" s="8">
        <v>77928000</v>
      </c>
      <c r="Y19" s="8">
        <v>9916000</v>
      </c>
      <c r="Z19" s="2">
        <v>12.72</v>
      </c>
      <c r="AA19" s="6">
        <v>116893000</v>
      </c>
    </row>
    <row r="20" spans="1:27" ht="13.5">
      <c r="A20" s="23" t="s">
        <v>47</v>
      </c>
      <c r="B20" s="29"/>
      <c r="C20" s="6">
        <v>-4020833</v>
      </c>
      <c r="D20" s="6">
        <v>0</v>
      </c>
      <c r="E20" s="7">
        <v>2000000</v>
      </c>
      <c r="F20" s="26">
        <v>2000000</v>
      </c>
      <c r="G20" s="26">
        <v>64088</v>
      </c>
      <c r="H20" s="26">
        <v>63106</v>
      </c>
      <c r="I20" s="26">
        <v>59307</v>
      </c>
      <c r="J20" s="26">
        <v>186501</v>
      </c>
      <c r="K20" s="26">
        <v>165820</v>
      </c>
      <c r="L20" s="26">
        <v>120569</v>
      </c>
      <c r="M20" s="26">
        <v>288678</v>
      </c>
      <c r="N20" s="26">
        <v>575067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761568</v>
      </c>
      <c r="X20" s="26">
        <v>672000</v>
      </c>
      <c r="Y20" s="26">
        <v>89568</v>
      </c>
      <c r="Z20" s="27">
        <v>13.33</v>
      </c>
      <c r="AA20" s="28">
        <v>2000000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32200</v>
      </c>
      <c r="J21" s="8">
        <v>32200</v>
      </c>
      <c r="K21" s="8">
        <v>11698</v>
      </c>
      <c r="L21" s="8">
        <v>0</v>
      </c>
      <c r="M21" s="8">
        <v>0</v>
      </c>
      <c r="N21" s="8">
        <v>11698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43898</v>
      </c>
      <c r="X21" s="8"/>
      <c r="Y21" s="8">
        <v>43898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564563001</v>
      </c>
      <c r="D22" s="33">
        <f>SUM(D5:D21)</f>
        <v>0</v>
      </c>
      <c r="E22" s="34">
        <f t="shared" si="0"/>
        <v>496643000</v>
      </c>
      <c r="F22" s="35">
        <f t="shared" si="0"/>
        <v>496643000</v>
      </c>
      <c r="G22" s="35">
        <f t="shared" si="0"/>
        <v>59446305</v>
      </c>
      <c r="H22" s="35">
        <f t="shared" si="0"/>
        <v>45895254</v>
      </c>
      <c r="I22" s="35">
        <f t="shared" si="0"/>
        <v>43815185</v>
      </c>
      <c r="J22" s="35">
        <f t="shared" si="0"/>
        <v>149156744</v>
      </c>
      <c r="K22" s="35">
        <f t="shared" si="0"/>
        <v>37371763</v>
      </c>
      <c r="L22" s="35">
        <f t="shared" si="0"/>
        <v>41441348</v>
      </c>
      <c r="M22" s="35">
        <f t="shared" si="0"/>
        <v>55804311</v>
      </c>
      <c r="N22" s="35">
        <f t="shared" si="0"/>
        <v>134617422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283774166</v>
      </c>
      <c r="X22" s="35">
        <f t="shared" si="0"/>
        <v>252828688</v>
      </c>
      <c r="Y22" s="35">
        <f t="shared" si="0"/>
        <v>30945478</v>
      </c>
      <c r="Z22" s="36">
        <f>+IF(X22&lt;&gt;0,+(Y22/X22)*100,0)</f>
        <v>12.239702007234241</v>
      </c>
      <c r="AA22" s="33">
        <f>SUM(AA5:AA21)</f>
        <v>496643000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175802066</v>
      </c>
      <c r="D25" s="6">
        <v>0</v>
      </c>
      <c r="E25" s="7">
        <v>184000000</v>
      </c>
      <c r="F25" s="8">
        <v>184000000</v>
      </c>
      <c r="G25" s="8">
        <v>14547624</v>
      </c>
      <c r="H25" s="8">
        <v>16472547</v>
      </c>
      <c r="I25" s="8">
        <v>15571765</v>
      </c>
      <c r="J25" s="8">
        <v>46591936</v>
      </c>
      <c r="K25" s="8">
        <v>14575694</v>
      </c>
      <c r="L25" s="8">
        <v>15276574</v>
      </c>
      <c r="M25" s="8">
        <v>14585668</v>
      </c>
      <c r="N25" s="8">
        <v>44437936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91029872</v>
      </c>
      <c r="X25" s="8">
        <v>91998000</v>
      </c>
      <c r="Y25" s="8">
        <v>-968128</v>
      </c>
      <c r="Z25" s="2">
        <v>-1.05</v>
      </c>
      <c r="AA25" s="6">
        <v>184000000</v>
      </c>
    </row>
    <row r="26" spans="1:27" ht="13.5">
      <c r="A26" s="25" t="s">
        <v>52</v>
      </c>
      <c r="B26" s="24"/>
      <c r="C26" s="6">
        <v>11712265</v>
      </c>
      <c r="D26" s="6">
        <v>0</v>
      </c>
      <c r="E26" s="7">
        <v>14700000</v>
      </c>
      <c r="F26" s="8">
        <v>14700000</v>
      </c>
      <c r="G26" s="8">
        <v>1009377</v>
      </c>
      <c r="H26" s="8">
        <v>952902</v>
      </c>
      <c r="I26" s="8">
        <v>1035892</v>
      </c>
      <c r="J26" s="8">
        <v>2998171</v>
      </c>
      <c r="K26" s="8">
        <v>1035892</v>
      </c>
      <c r="L26" s="8">
        <v>2712459</v>
      </c>
      <c r="M26" s="8">
        <v>1111161</v>
      </c>
      <c r="N26" s="8">
        <v>4859512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7857683</v>
      </c>
      <c r="X26" s="8">
        <v>7350000</v>
      </c>
      <c r="Y26" s="8">
        <v>507683</v>
      </c>
      <c r="Z26" s="2">
        <v>6.91</v>
      </c>
      <c r="AA26" s="6">
        <v>14700000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39340000</v>
      </c>
      <c r="F27" s="8">
        <v>39340000</v>
      </c>
      <c r="G27" s="8">
        <v>49059</v>
      </c>
      <c r="H27" s="8">
        <v>53187</v>
      </c>
      <c r="I27" s="8">
        <v>19961</v>
      </c>
      <c r="J27" s="8">
        <v>122207</v>
      </c>
      <c r="K27" s="8">
        <v>6241</v>
      </c>
      <c r="L27" s="8">
        <v>50678</v>
      </c>
      <c r="M27" s="8">
        <v>10280</v>
      </c>
      <c r="N27" s="8">
        <v>67199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189406</v>
      </c>
      <c r="X27" s="8"/>
      <c r="Y27" s="8">
        <v>189406</v>
      </c>
      <c r="Z27" s="2">
        <v>0</v>
      </c>
      <c r="AA27" s="6">
        <v>39340000</v>
      </c>
    </row>
    <row r="28" spans="1:27" ht="13.5">
      <c r="A28" s="25" t="s">
        <v>54</v>
      </c>
      <c r="B28" s="24"/>
      <c r="C28" s="6">
        <v>40951003</v>
      </c>
      <c r="D28" s="6">
        <v>0</v>
      </c>
      <c r="E28" s="7">
        <v>50123000</v>
      </c>
      <c r="F28" s="8">
        <v>50123000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50123000</v>
      </c>
    </row>
    <row r="29" spans="1:27" ht="13.5">
      <c r="A29" s="25" t="s">
        <v>55</v>
      </c>
      <c r="B29" s="24"/>
      <c r="C29" s="6">
        <v>30521036</v>
      </c>
      <c r="D29" s="6">
        <v>0</v>
      </c>
      <c r="E29" s="7">
        <v>930000</v>
      </c>
      <c r="F29" s="8">
        <v>930000</v>
      </c>
      <c r="G29" s="8">
        <v>0</v>
      </c>
      <c r="H29" s="8">
        <v>4568752</v>
      </c>
      <c r="I29" s="8">
        <v>5252989</v>
      </c>
      <c r="J29" s="8">
        <v>9821741</v>
      </c>
      <c r="K29" s="8">
        <v>5296548</v>
      </c>
      <c r="L29" s="8">
        <v>3717337</v>
      </c>
      <c r="M29" s="8">
        <v>5560436</v>
      </c>
      <c r="N29" s="8">
        <v>14574321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24396062</v>
      </c>
      <c r="X29" s="8">
        <v>465000</v>
      </c>
      <c r="Y29" s="8">
        <v>23931062</v>
      </c>
      <c r="Z29" s="2">
        <v>5146.46</v>
      </c>
      <c r="AA29" s="6">
        <v>930000</v>
      </c>
    </row>
    <row r="30" spans="1:27" ht="13.5">
      <c r="A30" s="25" t="s">
        <v>56</v>
      </c>
      <c r="B30" s="24"/>
      <c r="C30" s="6">
        <v>82341359</v>
      </c>
      <c r="D30" s="6">
        <v>0</v>
      </c>
      <c r="E30" s="7">
        <v>90000000</v>
      </c>
      <c r="F30" s="8">
        <v>90000000</v>
      </c>
      <c r="G30" s="8">
        <v>0</v>
      </c>
      <c r="H30" s="8">
        <v>4806027</v>
      </c>
      <c r="I30" s="8">
        <v>15979115</v>
      </c>
      <c r="J30" s="8">
        <v>20785142</v>
      </c>
      <c r="K30" s="8">
        <v>11866515</v>
      </c>
      <c r="L30" s="8">
        <v>12010345</v>
      </c>
      <c r="M30" s="8">
        <v>7391829</v>
      </c>
      <c r="N30" s="8">
        <v>31268689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52053831</v>
      </c>
      <c r="X30" s="8">
        <v>45000000</v>
      </c>
      <c r="Y30" s="8">
        <v>7053831</v>
      </c>
      <c r="Z30" s="2">
        <v>15.68</v>
      </c>
      <c r="AA30" s="6">
        <v>90000000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34150000</v>
      </c>
      <c r="F31" s="8">
        <v>34150000</v>
      </c>
      <c r="G31" s="8">
        <v>14215</v>
      </c>
      <c r="H31" s="8">
        <v>472123</v>
      </c>
      <c r="I31" s="8">
        <v>3061355</v>
      </c>
      <c r="J31" s="8">
        <v>3547693</v>
      </c>
      <c r="K31" s="8">
        <v>230854</v>
      </c>
      <c r="L31" s="8">
        <v>294873</v>
      </c>
      <c r="M31" s="8">
        <v>837178</v>
      </c>
      <c r="N31" s="8">
        <v>1362905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4910598</v>
      </c>
      <c r="X31" s="8">
        <v>17076000</v>
      </c>
      <c r="Y31" s="8">
        <v>-12165402</v>
      </c>
      <c r="Z31" s="2">
        <v>-71.24</v>
      </c>
      <c r="AA31" s="6">
        <v>34150000</v>
      </c>
    </row>
    <row r="32" spans="1:27" ht="13.5">
      <c r="A32" s="25" t="s">
        <v>58</v>
      </c>
      <c r="B32" s="24"/>
      <c r="C32" s="6">
        <v>1586366</v>
      </c>
      <c r="D32" s="6">
        <v>0</v>
      </c>
      <c r="E32" s="7">
        <v>25000000</v>
      </c>
      <c r="F32" s="8">
        <v>25000000</v>
      </c>
      <c r="G32" s="8">
        <v>0</v>
      </c>
      <c r="H32" s="8">
        <v>792508</v>
      </c>
      <c r="I32" s="8">
        <v>309388</v>
      </c>
      <c r="J32" s="8">
        <v>1101896</v>
      </c>
      <c r="K32" s="8">
        <v>1113870</v>
      </c>
      <c r="L32" s="8">
        <v>831579</v>
      </c>
      <c r="M32" s="8">
        <v>8632071</v>
      </c>
      <c r="N32" s="8">
        <v>10577520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11679416</v>
      </c>
      <c r="X32" s="8">
        <v>15000000</v>
      </c>
      <c r="Y32" s="8">
        <v>-3320584</v>
      </c>
      <c r="Z32" s="2">
        <v>-22.14</v>
      </c>
      <c r="AA32" s="6">
        <v>25000000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11000000</v>
      </c>
      <c r="F33" s="8">
        <v>11000000</v>
      </c>
      <c r="G33" s="8">
        <v>16216</v>
      </c>
      <c r="H33" s="8">
        <v>28852</v>
      </c>
      <c r="I33" s="8">
        <v>23186</v>
      </c>
      <c r="J33" s="8">
        <v>68254</v>
      </c>
      <c r="K33" s="8">
        <v>52478</v>
      </c>
      <c r="L33" s="8">
        <v>23416</v>
      </c>
      <c r="M33" s="8">
        <v>43316</v>
      </c>
      <c r="N33" s="8">
        <v>119210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187464</v>
      </c>
      <c r="X33" s="8">
        <v>5501000</v>
      </c>
      <c r="Y33" s="8">
        <v>-5313536</v>
      </c>
      <c r="Z33" s="2">
        <v>-96.59</v>
      </c>
      <c r="AA33" s="6">
        <v>11000000</v>
      </c>
    </row>
    <row r="34" spans="1:27" ht="13.5">
      <c r="A34" s="25" t="s">
        <v>60</v>
      </c>
      <c r="B34" s="24"/>
      <c r="C34" s="6">
        <v>101744342</v>
      </c>
      <c r="D34" s="6">
        <v>0</v>
      </c>
      <c r="E34" s="7">
        <v>18000000</v>
      </c>
      <c r="F34" s="8">
        <v>18000000</v>
      </c>
      <c r="G34" s="8">
        <v>419045</v>
      </c>
      <c r="H34" s="8">
        <v>1309894</v>
      </c>
      <c r="I34" s="8">
        <v>643746</v>
      </c>
      <c r="J34" s="8">
        <v>2372685</v>
      </c>
      <c r="K34" s="8">
        <v>2215585</v>
      </c>
      <c r="L34" s="8">
        <v>1710736</v>
      </c>
      <c r="M34" s="8">
        <v>695645</v>
      </c>
      <c r="N34" s="8">
        <v>4621966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6994651</v>
      </c>
      <c r="X34" s="8">
        <v>9000000</v>
      </c>
      <c r="Y34" s="8">
        <v>-2005349</v>
      </c>
      <c r="Z34" s="2">
        <v>-22.28</v>
      </c>
      <c r="AA34" s="6">
        <v>18000000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444658437</v>
      </c>
      <c r="D36" s="33">
        <f>SUM(D25:D35)</f>
        <v>0</v>
      </c>
      <c r="E36" s="34">
        <f t="shared" si="1"/>
        <v>467243000</v>
      </c>
      <c r="F36" s="35">
        <f t="shared" si="1"/>
        <v>467243000</v>
      </c>
      <c r="G36" s="35">
        <f t="shared" si="1"/>
        <v>16055536</v>
      </c>
      <c r="H36" s="35">
        <f t="shared" si="1"/>
        <v>29456792</v>
      </c>
      <c r="I36" s="35">
        <f t="shared" si="1"/>
        <v>41897397</v>
      </c>
      <c r="J36" s="35">
        <f t="shared" si="1"/>
        <v>87409725</v>
      </c>
      <c r="K36" s="35">
        <f t="shared" si="1"/>
        <v>36393677</v>
      </c>
      <c r="L36" s="35">
        <f t="shared" si="1"/>
        <v>36627997</v>
      </c>
      <c r="M36" s="35">
        <f t="shared" si="1"/>
        <v>38867584</v>
      </c>
      <c r="N36" s="35">
        <f t="shared" si="1"/>
        <v>111889258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199298983</v>
      </c>
      <c r="X36" s="35">
        <f t="shared" si="1"/>
        <v>191390000</v>
      </c>
      <c r="Y36" s="35">
        <f t="shared" si="1"/>
        <v>7908983</v>
      </c>
      <c r="Z36" s="36">
        <f>+IF(X36&lt;&gt;0,+(Y36/X36)*100,0)</f>
        <v>4.1323909295156485</v>
      </c>
      <c r="AA36" s="33">
        <f>SUM(AA25:AA35)</f>
        <v>467243000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119904564</v>
      </c>
      <c r="D38" s="46">
        <f>+D22-D36</f>
        <v>0</v>
      </c>
      <c r="E38" s="47">
        <f t="shared" si="2"/>
        <v>29400000</v>
      </c>
      <c r="F38" s="48">
        <f t="shared" si="2"/>
        <v>29400000</v>
      </c>
      <c r="G38" s="48">
        <f t="shared" si="2"/>
        <v>43390769</v>
      </c>
      <c r="H38" s="48">
        <f t="shared" si="2"/>
        <v>16438462</v>
      </c>
      <c r="I38" s="48">
        <f t="shared" si="2"/>
        <v>1917788</v>
      </c>
      <c r="J38" s="48">
        <f t="shared" si="2"/>
        <v>61747019</v>
      </c>
      <c r="K38" s="48">
        <f t="shared" si="2"/>
        <v>978086</v>
      </c>
      <c r="L38" s="48">
        <f t="shared" si="2"/>
        <v>4813351</v>
      </c>
      <c r="M38" s="48">
        <f t="shared" si="2"/>
        <v>16936727</v>
      </c>
      <c r="N38" s="48">
        <f t="shared" si="2"/>
        <v>22728164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84475183</v>
      </c>
      <c r="X38" s="48">
        <f>IF(F22=F36,0,X22-X36)</f>
        <v>61438688</v>
      </c>
      <c r="Y38" s="48">
        <f t="shared" si="2"/>
        <v>23036495</v>
      </c>
      <c r="Z38" s="49">
        <f>+IF(X38&lt;&gt;0,+(Y38/X38)*100,0)</f>
        <v>37.49509592392338</v>
      </c>
      <c r="AA38" s="46">
        <f>+AA22-AA36</f>
        <v>29400000</v>
      </c>
    </row>
    <row r="39" spans="1:27" ht="13.5">
      <c r="A39" s="23" t="s">
        <v>64</v>
      </c>
      <c r="B39" s="29"/>
      <c r="C39" s="6">
        <v>244092</v>
      </c>
      <c r="D39" s="6">
        <v>0</v>
      </c>
      <c r="E39" s="7">
        <v>45851000</v>
      </c>
      <c r="F39" s="8">
        <v>45851000</v>
      </c>
      <c r="G39" s="8">
        <v>0</v>
      </c>
      <c r="H39" s="8">
        <v>0</v>
      </c>
      <c r="I39" s="8">
        <v>6912000</v>
      </c>
      <c r="J39" s="8">
        <v>6912000</v>
      </c>
      <c r="K39" s="8">
        <v>8613000</v>
      </c>
      <c r="L39" s="8">
        <v>0</v>
      </c>
      <c r="M39" s="8">
        <v>13462000</v>
      </c>
      <c r="N39" s="8">
        <v>22075000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28987000</v>
      </c>
      <c r="X39" s="8">
        <v>30568000</v>
      </c>
      <c r="Y39" s="8">
        <v>-1581000</v>
      </c>
      <c r="Z39" s="2">
        <v>-5.17</v>
      </c>
      <c r="AA39" s="6">
        <v>45851000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120148656</v>
      </c>
      <c r="D42" s="55">
        <f>SUM(D38:D41)</f>
        <v>0</v>
      </c>
      <c r="E42" s="56">
        <f t="shared" si="3"/>
        <v>75251000</v>
      </c>
      <c r="F42" s="57">
        <f t="shared" si="3"/>
        <v>75251000</v>
      </c>
      <c r="G42" s="57">
        <f t="shared" si="3"/>
        <v>43390769</v>
      </c>
      <c r="H42" s="57">
        <f t="shared" si="3"/>
        <v>16438462</v>
      </c>
      <c r="I42" s="57">
        <f t="shared" si="3"/>
        <v>8829788</v>
      </c>
      <c r="J42" s="57">
        <f t="shared" si="3"/>
        <v>68659019</v>
      </c>
      <c r="K42" s="57">
        <f t="shared" si="3"/>
        <v>9591086</v>
      </c>
      <c r="L42" s="57">
        <f t="shared" si="3"/>
        <v>4813351</v>
      </c>
      <c r="M42" s="57">
        <f t="shared" si="3"/>
        <v>30398727</v>
      </c>
      <c r="N42" s="57">
        <f t="shared" si="3"/>
        <v>44803164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113462183</v>
      </c>
      <c r="X42" s="57">
        <f t="shared" si="3"/>
        <v>92006688</v>
      </c>
      <c r="Y42" s="57">
        <f t="shared" si="3"/>
        <v>21455495</v>
      </c>
      <c r="Z42" s="58">
        <f>+IF(X42&lt;&gt;0,+(Y42/X42)*100,0)</f>
        <v>23.319494991494533</v>
      </c>
      <c r="AA42" s="55">
        <f>SUM(AA38:AA41)</f>
        <v>75251000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120148656</v>
      </c>
      <c r="D44" s="63">
        <f>+D42-D43</f>
        <v>0</v>
      </c>
      <c r="E44" s="64">
        <f t="shared" si="4"/>
        <v>75251000</v>
      </c>
      <c r="F44" s="65">
        <f t="shared" si="4"/>
        <v>75251000</v>
      </c>
      <c r="G44" s="65">
        <f t="shared" si="4"/>
        <v>43390769</v>
      </c>
      <c r="H44" s="65">
        <f t="shared" si="4"/>
        <v>16438462</v>
      </c>
      <c r="I44" s="65">
        <f t="shared" si="4"/>
        <v>8829788</v>
      </c>
      <c r="J44" s="65">
        <f t="shared" si="4"/>
        <v>68659019</v>
      </c>
      <c r="K44" s="65">
        <f t="shared" si="4"/>
        <v>9591086</v>
      </c>
      <c r="L44" s="65">
        <f t="shared" si="4"/>
        <v>4813351</v>
      </c>
      <c r="M44" s="65">
        <f t="shared" si="4"/>
        <v>30398727</v>
      </c>
      <c r="N44" s="65">
        <f t="shared" si="4"/>
        <v>44803164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113462183</v>
      </c>
      <c r="X44" s="65">
        <f t="shared" si="4"/>
        <v>92006688</v>
      </c>
      <c r="Y44" s="65">
        <f t="shared" si="4"/>
        <v>21455495</v>
      </c>
      <c r="Z44" s="66">
        <f>+IF(X44&lt;&gt;0,+(Y44/X44)*100,0)</f>
        <v>23.319494991494533</v>
      </c>
      <c r="AA44" s="63">
        <f>+AA42-AA43</f>
        <v>75251000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120148656</v>
      </c>
      <c r="D46" s="55">
        <f>SUM(D44:D45)</f>
        <v>0</v>
      </c>
      <c r="E46" s="56">
        <f t="shared" si="5"/>
        <v>75251000</v>
      </c>
      <c r="F46" s="57">
        <f t="shared" si="5"/>
        <v>75251000</v>
      </c>
      <c r="G46" s="57">
        <f t="shared" si="5"/>
        <v>43390769</v>
      </c>
      <c r="H46" s="57">
        <f t="shared" si="5"/>
        <v>16438462</v>
      </c>
      <c r="I46" s="57">
        <f t="shared" si="5"/>
        <v>8829788</v>
      </c>
      <c r="J46" s="57">
        <f t="shared" si="5"/>
        <v>68659019</v>
      </c>
      <c r="K46" s="57">
        <f t="shared" si="5"/>
        <v>9591086</v>
      </c>
      <c r="L46" s="57">
        <f t="shared" si="5"/>
        <v>4813351</v>
      </c>
      <c r="M46" s="57">
        <f t="shared" si="5"/>
        <v>30398727</v>
      </c>
      <c r="N46" s="57">
        <f t="shared" si="5"/>
        <v>44803164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113462183</v>
      </c>
      <c r="X46" s="57">
        <f t="shared" si="5"/>
        <v>92006688</v>
      </c>
      <c r="Y46" s="57">
        <f t="shared" si="5"/>
        <v>21455495</v>
      </c>
      <c r="Z46" s="58">
        <f>+IF(X46&lt;&gt;0,+(Y46/X46)*100,0)</f>
        <v>23.319494991494533</v>
      </c>
      <c r="AA46" s="55">
        <f>SUM(AA44:AA45)</f>
        <v>75251000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120148656</v>
      </c>
      <c r="D48" s="71">
        <f>SUM(D46:D47)</f>
        <v>0</v>
      </c>
      <c r="E48" s="72">
        <f t="shared" si="6"/>
        <v>75251000</v>
      </c>
      <c r="F48" s="73">
        <f t="shared" si="6"/>
        <v>75251000</v>
      </c>
      <c r="G48" s="73">
        <f t="shared" si="6"/>
        <v>43390769</v>
      </c>
      <c r="H48" s="74">
        <f t="shared" si="6"/>
        <v>16438462</v>
      </c>
      <c r="I48" s="74">
        <f t="shared" si="6"/>
        <v>8829788</v>
      </c>
      <c r="J48" s="74">
        <f t="shared" si="6"/>
        <v>68659019</v>
      </c>
      <c r="K48" s="74">
        <f t="shared" si="6"/>
        <v>9591086</v>
      </c>
      <c r="L48" s="74">
        <f t="shared" si="6"/>
        <v>4813351</v>
      </c>
      <c r="M48" s="73">
        <f t="shared" si="6"/>
        <v>30398727</v>
      </c>
      <c r="N48" s="73">
        <f t="shared" si="6"/>
        <v>44803164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113462183</v>
      </c>
      <c r="X48" s="74">
        <f t="shared" si="6"/>
        <v>92006688</v>
      </c>
      <c r="Y48" s="74">
        <f t="shared" si="6"/>
        <v>21455495</v>
      </c>
      <c r="Z48" s="75">
        <f>+IF(X48&lt;&gt;0,+(Y48/X48)*100,0)</f>
        <v>23.319494991494533</v>
      </c>
      <c r="AA48" s="76">
        <f>SUM(AA46:AA47)</f>
        <v>75251000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34942215</v>
      </c>
      <c r="D5" s="6">
        <v>0</v>
      </c>
      <c r="E5" s="7">
        <v>42191156</v>
      </c>
      <c r="F5" s="8">
        <v>42191156</v>
      </c>
      <c r="G5" s="8">
        <v>2852141</v>
      </c>
      <c r="H5" s="8">
        <v>2824416</v>
      </c>
      <c r="I5" s="8">
        <v>2827031</v>
      </c>
      <c r="J5" s="8">
        <v>8503588</v>
      </c>
      <c r="K5" s="8">
        <v>7106694</v>
      </c>
      <c r="L5" s="8">
        <v>2833361</v>
      </c>
      <c r="M5" s="8">
        <v>7321</v>
      </c>
      <c r="N5" s="8">
        <v>9947376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18450964</v>
      </c>
      <c r="X5" s="8">
        <v>24774546</v>
      </c>
      <c r="Y5" s="8">
        <v>-6323582</v>
      </c>
      <c r="Z5" s="2">
        <v>-25.52</v>
      </c>
      <c r="AA5" s="6">
        <v>42191156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51745208</v>
      </c>
      <c r="D7" s="6">
        <v>0</v>
      </c>
      <c r="E7" s="7">
        <v>75674561</v>
      </c>
      <c r="F7" s="8">
        <v>75674561</v>
      </c>
      <c r="G7" s="8">
        <v>2727171</v>
      </c>
      <c r="H7" s="8">
        <v>3255972</v>
      </c>
      <c r="I7" s="8">
        <v>2932936</v>
      </c>
      <c r="J7" s="8">
        <v>8916079</v>
      </c>
      <c r="K7" s="8">
        <v>3023482</v>
      </c>
      <c r="L7" s="8">
        <v>2724380</v>
      </c>
      <c r="M7" s="8">
        <v>20740</v>
      </c>
      <c r="N7" s="8">
        <v>5768602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14684681</v>
      </c>
      <c r="X7" s="8">
        <v>40409076</v>
      </c>
      <c r="Y7" s="8">
        <v>-25724395</v>
      </c>
      <c r="Z7" s="2">
        <v>-63.66</v>
      </c>
      <c r="AA7" s="6">
        <v>75674561</v>
      </c>
    </row>
    <row r="8" spans="1:27" ht="13.5">
      <c r="A8" s="25" t="s">
        <v>35</v>
      </c>
      <c r="B8" s="24"/>
      <c r="C8" s="6">
        <v>8881669</v>
      </c>
      <c r="D8" s="6">
        <v>0</v>
      </c>
      <c r="E8" s="7">
        <v>16774661</v>
      </c>
      <c r="F8" s="8">
        <v>16774661</v>
      </c>
      <c r="G8" s="8">
        <v>694500</v>
      </c>
      <c r="H8" s="8">
        <v>744764</v>
      </c>
      <c r="I8" s="8">
        <v>792523</v>
      </c>
      <c r="J8" s="8">
        <v>2231787</v>
      </c>
      <c r="K8" s="8">
        <v>1096562</v>
      </c>
      <c r="L8" s="8">
        <v>677416</v>
      </c>
      <c r="M8" s="8">
        <v>0</v>
      </c>
      <c r="N8" s="8">
        <v>1773978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4005765</v>
      </c>
      <c r="X8" s="8">
        <v>8987328</v>
      </c>
      <c r="Y8" s="8">
        <v>-4981563</v>
      </c>
      <c r="Z8" s="2">
        <v>-55.43</v>
      </c>
      <c r="AA8" s="6">
        <v>16774661</v>
      </c>
    </row>
    <row r="9" spans="1:27" ht="13.5">
      <c r="A9" s="25" t="s">
        <v>36</v>
      </c>
      <c r="B9" s="24"/>
      <c r="C9" s="6">
        <v>2401329</v>
      </c>
      <c r="D9" s="6">
        <v>0</v>
      </c>
      <c r="E9" s="7">
        <v>4740039</v>
      </c>
      <c r="F9" s="8">
        <v>4740039</v>
      </c>
      <c r="G9" s="8">
        <v>82814</v>
      </c>
      <c r="H9" s="8">
        <v>78521</v>
      </c>
      <c r="I9" s="8">
        <v>84793</v>
      </c>
      <c r="J9" s="8">
        <v>246128</v>
      </c>
      <c r="K9" s="8">
        <v>78870</v>
      </c>
      <c r="L9" s="8">
        <v>66918</v>
      </c>
      <c r="M9" s="8">
        <v>7231</v>
      </c>
      <c r="N9" s="8">
        <v>153019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399147</v>
      </c>
      <c r="X9" s="8">
        <v>37440234</v>
      </c>
      <c r="Y9" s="8">
        <v>-37041087</v>
      </c>
      <c r="Z9" s="2">
        <v>-98.93</v>
      </c>
      <c r="AA9" s="6">
        <v>4740039</v>
      </c>
    </row>
    <row r="10" spans="1:27" ht="13.5">
      <c r="A10" s="25" t="s">
        <v>37</v>
      </c>
      <c r="B10" s="24"/>
      <c r="C10" s="6">
        <v>7037787</v>
      </c>
      <c r="D10" s="6">
        <v>0</v>
      </c>
      <c r="E10" s="7">
        <v>14368128</v>
      </c>
      <c r="F10" s="26">
        <v>14368128</v>
      </c>
      <c r="G10" s="26">
        <v>967443</v>
      </c>
      <c r="H10" s="26">
        <v>923653</v>
      </c>
      <c r="I10" s="26">
        <v>967777</v>
      </c>
      <c r="J10" s="26">
        <v>2858873</v>
      </c>
      <c r="K10" s="26">
        <v>967452</v>
      </c>
      <c r="L10" s="26">
        <v>967886</v>
      </c>
      <c r="M10" s="26">
        <v>829</v>
      </c>
      <c r="N10" s="26">
        <v>1936167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4795040</v>
      </c>
      <c r="X10" s="26">
        <v>7684062</v>
      </c>
      <c r="Y10" s="26">
        <v>-2889022</v>
      </c>
      <c r="Z10" s="27">
        <v>-37.6</v>
      </c>
      <c r="AA10" s="28">
        <v>14368128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69221</v>
      </c>
      <c r="F11" s="8">
        <v>69221</v>
      </c>
      <c r="G11" s="8">
        <v>545920</v>
      </c>
      <c r="H11" s="8">
        <v>2651381</v>
      </c>
      <c r="I11" s="8">
        <v>2394077</v>
      </c>
      <c r="J11" s="8">
        <v>5591378</v>
      </c>
      <c r="K11" s="8">
        <v>0</v>
      </c>
      <c r="L11" s="8">
        <v>2405993</v>
      </c>
      <c r="M11" s="8">
        <v>2314571</v>
      </c>
      <c r="N11" s="8">
        <v>4720564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10311942</v>
      </c>
      <c r="X11" s="8">
        <v>34608</v>
      </c>
      <c r="Y11" s="8">
        <v>10277334</v>
      </c>
      <c r="Z11" s="2">
        <v>29696.41</v>
      </c>
      <c r="AA11" s="6">
        <v>69221</v>
      </c>
    </row>
    <row r="12" spans="1:27" ht="13.5">
      <c r="A12" s="25" t="s">
        <v>39</v>
      </c>
      <c r="B12" s="29"/>
      <c r="C12" s="6">
        <v>141745</v>
      </c>
      <c r="D12" s="6">
        <v>0</v>
      </c>
      <c r="E12" s="7">
        <v>8516</v>
      </c>
      <c r="F12" s="8">
        <v>8516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4260</v>
      </c>
      <c r="Y12" s="8">
        <v>-4260</v>
      </c>
      <c r="Z12" s="2">
        <v>-100</v>
      </c>
      <c r="AA12" s="6">
        <v>8516</v>
      </c>
    </row>
    <row r="13" spans="1:27" ht="13.5">
      <c r="A13" s="23" t="s">
        <v>40</v>
      </c>
      <c r="B13" s="29"/>
      <c r="C13" s="6">
        <v>1875591</v>
      </c>
      <c r="D13" s="6">
        <v>0</v>
      </c>
      <c r="E13" s="7">
        <v>170400</v>
      </c>
      <c r="F13" s="8">
        <v>170400</v>
      </c>
      <c r="G13" s="8">
        <v>454</v>
      </c>
      <c r="H13" s="8">
        <v>0</v>
      </c>
      <c r="I13" s="8">
        <v>0</v>
      </c>
      <c r="J13" s="8">
        <v>454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454</v>
      </c>
      <c r="X13" s="8">
        <v>85200</v>
      </c>
      <c r="Y13" s="8">
        <v>-84746</v>
      </c>
      <c r="Z13" s="2">
        <v>-99.47</v>
      </c>
      <c r="AA13" s="6">
        <v>170400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798750</v>
      </c>
      <c r="F14" s="8">
        <v>798750</v>
      </c>
      <c r="G14" s="8">
        <v>8233</v>
      </c>
      <c r="H14" s="8">
        <v>0</v>
      </c>
      <c r="I14" s="8">
        <v>5965</v>
      </c>
      <c r="J14" s="8">
        <v>14198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14198</v>
      </c>
      <c r="X14" s="8">
        <v>399378</v>
      </c>
      <c r="Y14" s="8">
        <v>-385180</v>
      </c>
      <c r="Z14" s="2">
        <v>-96.44</v>
      </c>
      <c r="AA14" s="6">
        <v>798750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5575164</v>
      </c>
      <c r="D16" s="6">
        <v>0</v>
      </c>
      <c r="E16" s="7">
        <v>402126</v>
      </c>
      <c r="F16" s="8">
        <v>402126</v>
      </c>
      <c r="G16" s="8">
        <v>790528</v>
      </c>
      <c r="H16" s="8">
        <v>596084</v>
      </c>
      <c r="I16" s="8">
        <v>20909</v>
      </c>
      <c r="J16" s="8">
        <v>1407521</v>
      </c>
      <c r="K16" s="8">
        <v>333585</v>
      </c>
      <c r="L16" s="8">
        <v>198946</v>
      </c>
      <c r="M16" s="8">
        <v>159963</v>
      </c>
      <c r="N16" s="8">
        <v>692494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2100015</v>
      </c>
      <c r="X16" s="8">
        <v>201066</v>
      </c>
      <c r="Y16" s="8">
        <v>1898949</v>
      </c>
      <c r="Z16" s="2">
        <v>944.44</v>
      </c>
      <c r="AA16" s="6">
        <v>402126</v>
      </c>
    </row>
    <row r="17" spans="1:27" ht="13.5">
      <c r="A17" s="23" t="s">
        <v>44</v>
      </c>
      <c r="B17" s="29"/>
      <c r="C17" s="6">
        <v>1100121</v>
      </c>
      <c r="D17" s="6">
        <v>0</v>
      </c>
      <c r="E17" s="7">
        <v>4147152</v>
      </c>
      <c r="F17" s="8">
        <v>4147152</v>
      </c>
      <c r="G17" s="8">
        <v>1791</v>
      </c>
      <c r="H17" s="8">
        <v>121144</v>
      </c>
      <c r="I17" s="8">
        <v>0</v>
      </c>
      <c r="J17" s="8">
        <v>122935</v>
      </c>
      <c r="K17" s="8">
        <v>0</v>
      </c>
      <c r="L17" s="8">
        <v>0</v>
      </c>
      <c r="M17" s="8">
        <v>28687</v>
      </c>
      <c r="N17" s="8">
        <v>28687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151622</v>
      </c>
      <c r="X17" s="8">
        <v>2073576</v>
      </c>
      <c r="Y17" s="8">
        <v>-1921954</v>
      </c>
      <c r="Z17" s="2">
        <v>-92.69</v>
      </c>
      <c r="AA17" s="6">
        <v>4147152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142307000</v>
      </c>
      <c r="D19" s="6">
        <v>0</v>
      </c>
      <c r="E19" s="7">
        <v>157762000</v>
      </c>
      <c r="F19" s="8">
        <v>157762000</v>
      </c>
      <c r="G19" s="8">
        <v>0</v>
      </c>
      <c r="H19" s="8">
        <v>0</v>
      </c>
      <c r="I19" s="8">
        <v>0</v>
      </c>
      <c r="J19" s="8">
        <v>0</v>
      </c>
      <c r="K19" s="8">
        <v>3000000</v>
      </c>
      <c r="L19" s="8">
        <v>0</v>
      </c>
      <c r="M19" s="8">
        <v>51057999</v>
      </c>
      <c r="N19" s="8">
        <v>54057999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54057999</v>
      </c>
      <c r="X19" s="8">
        <v>78880998</v>
      </c>
      <c r="Y19" s="8">
        <v>-24822999</v>
      </c>
      <c r="Z19" s="2">
        <v>-31.47</v>
      </c>
      <c r="AA19" s="6">
        <v>157762000</v>
      </c>
    </row>
    <row r="20" spans="1:27" ht="13.5">
      <c r="A20" s="23" t="s">
        <v>47</v>
      </c>
      <c r="B20" s="29"/>
      <c r="C20" s="6">
        <v>2845575</v>
      </c>
      <c r="D20" s="6">
        <v>0</v>
      </c>
      <c r="E20" s="7">
        <v>5883385</v>
      </c>
      <c r="F20" s="26">
        <v>5883385</v>
      </c>
      <c r="G20" s="26">
        <v>104084</v>
      </c>
      <c r="H20" s="26">
        <v>1132757</v>
      </c>
      <c r="I20" s="26">
        <v>221211</v>
      </c>
      <c r="J20" s="26">
        <v>1458052</v>
      </c>
      <c r="K20" s="26">
        <v>286257</v>
      </c>
      <c r="L20" s="26">
        <v>100276</v>
      </c>
      <c r="M20" s="26">
        <v>87120</v>
      </c>
      <c r="N20" s="26">
        <v>473653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1931705</v>
      </c>
      <c r="X20" s="26">
        <v>2941692</v>
      </c>
      <c r="Y20" s="26">
        <v>-1009987</v>
      </c>
      <c r="Z20" s="27">
        <v>-34.33</v>
      </c>
      <c r="AA20" s="28">
        <v>5883385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2700000</v>
      </c>
      <c r="F21" s="8">
        <v>2700000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1350000</v>
      </c>
      <c r="Y21" s="8">
        <v>-1350000</v>
      </c>
      <c r="Z21" s="2">
        <v>-100</v>
      </c>
      <c r="AA21" s="6">
        <v>2700000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258853404</v>
      </c>
      <c r="D22" s="33">
        <f>SUM(D5:D21)</f>
        <v>0</v>
      </c>
      <c r="E22" s="34">
        <f t="shared" si="0"/>
        <v>325690095</v>
      </c>
      <c r="F22" s="35">
        <f t="shared" si="0"/>
        <v>325690095</v>
      </c>
      <c r="G22" s="35">
        <f t="shared" si="0"/>
        <v>8775079</v>
      </c>
      <c r="H22" s="35">
        <f t="shared" si="0"/>
        <v>12328692</v>
      </c>
      <c r="I22" s="35">
        <f t="shared" si="0"/>
        <v>10247222</v>
      </c>
      <c r="J22" s="35">
        <f t="shared" si="0"/>
        <v>31350993</v>
      </c>
      <c r="K22" s="35">
        <f t="shared" si="0"/>
        <v>15892902</v>
      </c>
      <c r="L22" s="35">
        <f t="shared" si="0"/>
        <v>9975176</v>
      </c>
      <c r="M22" s="35">
        <f t="shared" si="0"/>
        <v>53684461</v>
      </c>
      <c r="N22" s="35">
        <f t="shared" si="0"/>
        <v>79552539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110903532</v>
      </c>
      <c r="X22" s="35">
        <f t="shared" si="0"/>
        <v>205266024</v>
      </c>
      <c r="Y22" s="35">
        <f t="shared" si="0"/>
        <v>-94362492</v>
      </c>
      <c r="Z22" s="36">
        <f>+IF(X22&lt;&gt;0,+(Y22/X22)*100,0)</f>
        <v>-45.97082856732296</v>
      </c>
      <c r="AA22" s="33">
        <f>SUM(AA5:AA21)</f>
        <v>325690095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106894854</v>
      </c>
      <c r="D25" s="6">
        <v>0</v>
      </c>
      <c r="E25" s="7">
        <v>128865402</v>
      </c>
      <c r="F25" s="8">
        <v>128865402</v>
      </c>
      <c r="G25" s="8">
        <v>10843251</v>
      </c>
      <c r="H25" s="8">
        <v>12626738</v>
      </c>
      <c r="I25" s="8">
        <v>12601560</v>
      </c>
      <c r="J25" s="8">
        <v>36071549</v>
      </c>
      <c r="K25" s="8">
        <v>10739088</v>
      </c>
      <c r="L25" s="8">
        <v>10873403</v>
      </c>
      <c r="M25" s="8">
        <v>11075591</v>
      </c>
      <c r="N25" s="8">
        <v>32688082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68759631</v>
      </c>
      <c r="X25" s="8">
        <v>64432704</v>
      </c>
      <c r="Y25" s="8">
        <v>4326927</v>
      </c>
      <c r="Z25" s="2">
        <v>6.72</v>
      </c>
      <c r="AA25" s="6">
        <v>128865402</v>
      </c>
    </row>
    <row r="26" spans="1:27" ht="13.5">
      <c r="A26" s="25" t="s">
        <v>52</v>
      </c>
      <c r="B26" s="24"/>
      <c r="C26" s="6">
        <v>12555237</v>
      </c>
      <c r="D26" s="6">
        <v>0</v>
      </c>
      <c r="E26" s="7">
        <v>15875940</v>
      </c>
      <c r="F26" s="8">
        <v>15875940</v>
      </c>
      <c r="G26" s="8">
        <v>0</v>
      </c>
      <c r="H26" s="8">
        <v>0</v>
      </c>
      <c r="I26" s="8">
        <v>0</v>
      </c>
      <c r="J26" s="8">
        <v>0</v>
      </c>
      <c r="K26" s="8">
        <v>928374</v>
      </c>
      <c r="L26" s="8">
        <v>911916</v>
      </c>
      <c r="M26" s="8">
        <v>902845</v>
      </c>
      <c r="N26" s="8">
        <v>2743135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2743135</v>
      </c>
      <c r="X26" s="8">
        <v>7937970</v>
      </c>
      <c r="Y26" s="8">
        <v>-5194835</v>
      </c>
      <c r="Z26" s="2">
        <v>-65.44</v>
      </c>
      <c r="AA26" s="6">
        <v>15875940</v>
      </c>
    </row>
    <row r="27" spans="1:27" ht="13.5">
      <c r="A27" s="25" t="s">
        <v>53</v>
      </c>
      <c r="B27" s="24"/>
      <c r="C27" s="6">
        <v>7445962</v>
      </c>
      <c r="D27" s="6">
        <v>0</v>
      </c>
      <c r="E27" s="7">
        <v>21300000</v>
      </c>
      <c r="F27" s="8">
        <v>21300000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10650000</v>
      </c>
      <c r="Y27" s="8">
        <v>-10650000</v>
      </c>
      <c r="Z27" s="2">
        <v>-100</v>
      </c>
      <c r="AA27" s="6">
        <v>21300000</v>
      </c>
    </row>
    <row r="28" spans="1:27" ht="13.5">
      <c r="A28" s="25" t="s">
        <v>54</v>
      </c>
      <c r="B28" s="24"/>
      <c r="C28" s="6">
        <v>29169910</v>
      </c>
      <c r="D28" s="6">
        <v>0</v>
      </c>
      <c r="E28" s="7">
        <v>30744640</v>
      </c>
      <c r="F28" s="8">
        <v>30744640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15372318</v>
      </c>
      <c r="Y28" s="8">
        <v>-15372318</v>
      </c>
      <c r="Z28" s="2">
        <v>-100</v>
      </c>
      <c r="AA28" s="6">
        <v>30744640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479250</v>
      </c>
      <c r="F29" s="8">
        <v>479250</v>
      </c>
      <c r="G29" s="8">
        <v>473973</v>
      </c>
      <c r="H29" s="8">
        <v>90644</v>
      </c>
      <c r="I29" s="8">
        <v>0</v>
      </c>
      <c r="J29" s="8">
        <v>564617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564617</v>
      </c>
      <c r="X29" s="8">
        <v>239628</v>
      </c>
      <c r="Y29" s="8">
        <v>324989</v>
      </c>
      <c r="Z29" s="2">
        <v>135.62</v>
      </c>
      <c r="AA29" s="6">
        <v>479250</v>
      </c>
    </row>
    <row r="30" spans="1:27" ht="13.5">
      <c r="A30" s="25" t="s">
        <v>56</v>
      </c>
      <c r="B30" s="24"/>
      <c r="C30" s="6">
        <v>45244172</v>
      </c>
      <c r="D30" s="6">
        <v>0</v>
      </c>
      <c r="E30" s="7">
        <v>43558500</v>
      </c>
      <c r="F30" s="8">
        <v>43558500</v>
      </c>
      <c r="G30" s="8">
        <v>5804016</v>
      </c>
      <c r="H30" s="8">
        <v>6064827</v>
      </c>
      <c r="I30" s="8">
        <v>0</v>
      </c>
      <c r="J30" s="8">
        <v>11868843</v>
      </c>
      <c r="K30" s="8">
        <v>3449958</v>
      </c>
      <c r="L30" s="8">
        <v>3689345</v>
      </c>
      <c r="M30" s="8">
        <v>0</v>
      </c>
      <c r="N30" s="8">
        <v>7139303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19008146</v>
      </c>
      <c r="X30" s="8">
        <v>21779250</v>
      </c>
      <c r="Y30" s="8">
        <v>-2771104</v>
      </c>
      <c r="Z30" s="2">
        <v>-12.72</v>
      </c>
      <c r="AA30" s="6">
        <v>43558500</v>
      </c>
    </row>
    <row r="31" spans="1:27" ht="13.5">
      <c r="A31" s="25" t="s">
        <v>57</v>
      </c>
      <c r="B31" s="24"/>
      <c r="C31" s="6">
        <v>3325017</v>
      </c>
      <c r="D31" s="6">
        <v>0</v>
      </c>
      <c r="E31" s="7">
        <v>21226625</v>
      </c>
      <c r="F31" s="8">
        <v>21226625</v>
      </c>
      <c r="G31" s="8">
        <v>6479</v>
      </c>
      <c r="H31" s="8">
        <v>225216</v>
      </c>
      <c r="I31" s="8">
        <v>447741</v>
      </c>
      <c r="J31" s="8">
        <v>679436</v>
      </c>
      <c r="K31" s="8">
        <v>305445</v>
      </c>
      <c r="L31" s="8">
        <v>102120</v>
      </c>
      <c r="M31" s="8">
        <v>26066</v>
      </c>
      <c r="N31" s="8">
        <v>433631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1113067</v>
      </c>
      <c r="X31" s="8">
        <v>10613310</v>
      </c>
      <c r="Y31" s="8">
        <v>-9500243</v>
      </c>
      <c r="Z31" s="2">
        <v>-89.51</v>
      </c>
      <c r="AA31" s="6">
        <v>21226625</v>
      </c>
    </row>
    <row r="32" spans="1:27" ht="13.5">
      <c r="A32" s="25" t="s">
        <v>58</v>
      </c>
      <c r="B32" s="24"/>
      <c r="C32" s="6">
        <v>9359401</v>
      </c>
      <c r="D32" s="6">
        <v>0</v>
      </c>
      <c r="E32" s="7">
        <v>21733250</v>
      </c>
      <c r="F32" s="8">
        <v>21733250</v>
      </c>
      <c r="G32" s="8">
        <v>0</v>
      </c>
      <c r="H32" s="8">
        <v>20362</v>
      </c>
      <c r="I32" s="8">
        <v>0</v>
      </c>
      <c r="J32" s="8">
        <v>20362</v>
      </c>
      <c r="K32" s="8">
        <v>131474</v>
      </c>
      <c r="L32" s="8">
        <v>1267044</v>
      </c>
      <c r="M32" s="8">
        <v>764935</v>
      </c>
      <c r="N32" s="8">
        <v>2163453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2183815</v>
      </c>
      <c r="X32" s="8">
        <v>10866624</v>
      </c>
      <c r="Y32" s="8">
        <v>-8682809</v>
      </c>
      <c r="Z32" s="2">
        <v>-79.9</v>
      </c>
      <c r="AA32" s="6">
        <v>21733250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70179508</v>
      </c>
      <c r="D34" s="6">
        <v>0</v>
      </c>
      <c r="E34" s="7">
        <v>50159797</v>
      </c>
      <c r="F34" s="8">
        <v>50159797</v>
      </c>
      <c r="G34" s="8">
        <v>3996155</v>
      </c>
      <c r="H34" s="8">
        <v>10116992</v>
      </c>
      <c r="I34" s="8">
        <v>684378</v>
      </c>
      <c r="J34" s="8">
        <v>14797525</v>
      </c>
      <c r="K34" s="8">
        <v>3463423</v>
      </c>
      <c r="L34" s="8">
        <v>3304727</v>
      </c>
      <c r="M34" s="8">
        <v>911053</v>
      </c>
      <c r="N34" s="8">
        <v>7679203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22476728</v>
      </c>
      <c r="X34" s="8">
        <v>25079898</v>
      </c>
      <c r="Y34" s="8">
        <v>-2603170</v>
      </c>
      <c r="Z34" s="2">
        <v>-10.38</v>
      </c>
      <c r="AA34" s="6">
        <v>50159797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284174061</v>
      </c>
      <c r="D36" s="33">
        <f>SUM(D25:D35)</f>
        <v>0</v>
      </c>
      <c r="E36" s="34">
        <f t="shared" si="1"/>
        <v>333943404</v>
      </c>
      <c r="F36" s="35">
        <f t="shared" si="1"/>
        <v>333943404</v>
      </c>
      <c r="G36" s="35">
        <f t="shared" si="1"/>
        <v>21123874</v>
      </c>
      <c r="H36" s="35">
        <f t="shared" si="1"/>
        <v>29144779</v>
      </c>
      <c r="I36" s="35">
        <f t="shared" si="1"/>
        <v>13733679</v>
      </c>
      <c r="J36" s="35">
        <f t="shared" si="1"/>
        <v>64002332</v>
      </c>
      <c r="K36" s="35">
        <f t="shared" si="1"/>
        <v>19017762</v>
      </c>
      <c r="L36" s="35">
        <f t="shared" si="1"/>
        <v>20148555</v>
      </c>
      <c r="M36" s="35">
        <f t="shared" si="1"/>
        <v>13680490</v>
      </c>
      <c r="N36" s="35">
        <f t="shared" si="1"/>
        <v>52846807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116849139</v>
      </c>
      <c r="X36" s="35">
        <f t="shared" si="1"/>
        <v>166971702</v>
      </c>
      <c r="Y36" s="35">
        <f t="shared" si="1"/>
        <v>-50122563</v>
      </c>
      <c r="Z36" s="36">
        <f>+IF(X36&lt;&gt;0,+(Y36/X36)*100,0)</f>
        <v>-30.018597402810208</v>
      </c>
      <c r="AA36" s="33">
        <f>SUM(AA25:AA35)</f>
        <v>333943404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-25320657</v>
      </c>
      <c r="D38" s="46">
        <f>+D22-D36</f>
        <v>0</v>
      </c>
      <c r="E38" s="47">
        <f t="shared" si="2"/>
        <v>-8253309</v>
      </c>
      <c r="F38" s="48">
        <f t="shared" si="2"/>
        <v>-8253309</v>
      </c>
      <c r="G38" s="48">
        <f t="shared" si="2"/>
        <v>-12348795</v>
      </c>
      <c r="H38" s="48">
        <f t="shared" si="2"/>
        <v>-16816087</v>
      </c>
      <c r="I38" s="48">
        <f t="shared" si="2"/>
        <v>-3486457</v>
      </c>
      <c r="J38" s="48">
        <f t="shared" si="2"/>
        <v>-32651339</v>
      </c>
      <c r="K38" s="48">
        <f t="shared" si="2"/>
        <v>-3124860</v>
      </c>
      <c r="L38" s="48">
        <f t="shared" si="2"/>
        <v>-10173379</v>
      </c>
      <c r="M38" s="48">
        <f t="shared" si="2"/>
        <v>40003971</v>
      </c>
      <c r="N38" s="48">
        <f t="shared" si="2"/>
        <v>26705732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-5945607</v>
      </c>
      <c r="X38" s="48">
        <f>IF(F22=F36,0,X22-X36)</f>
        <v>38294322</v>
      </c>
      <c r="Y38" s="48">
        <f t="shared" si="2"/>
        <v>-44239929</v>
      </c>
      <c r="Z38" s="49">
        <f>+IF(X38&lt;&gt;0,+(Y38/X38)*100,0)</f>
        <v>-115.52607981935286</v>
      </c>
      <c r="AA38" s="46">
        <f>+AA22-AA36</f>
        <v>-8253309</v>
      </c>
    </row>
    <row r="39" spans="1:27" ht="13.5">
      <c r="A39" s="23" t="s">
        <v>64</v>
      </c>
      <c r="B39" s="29"/>
      <c r="C39" s="6">
        <v>39313194</v>
      </c>
      <c r="D39" s="6">
        <v>0</v>
      </c>
      <c r="E39" s="7">
        <v>55120000</v>
      </c>
      <c r="F39" s="8">
        <v>55120000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27559998</v>
      </c>
      <c r="Y39" s="8">
        <v>-27559998</v>
      </c>
      <c r="Z39" s="2">
        <v>-100</v>
      </c>
      <c r="AA39" s="6">
        <v>55120000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13992537</v>
      </c>
      <c r="D42" s="55">
        <f>SUM(D38:D41)</f>
        <v>0</v>
      </c>
      <c r="E42" s="56">
        <f t="shared" si="3"/>
        <v>46866691</v>
      </c>
      <c r="F42" s="57">
        <f t="shared" si="3"/>
        <v>46866691</v>
      </c>
      <c r="G42" s="57">
        <f t="shared" si="3"/>
        <v>-12348795</v>
      </c>
      <c r="H42" s="57">
        <f t="shared" si="3"/>
        <v>-16816087</v>
      </c>
      <c r="I42" s="57">
        <f t="shared" si="3"/>
        <v>-3486457</v>
      </c>
      <c r="J42" s="57">
        <f t="shared" si="3"/>
        <v>-32651339</v>
      </c>
      <c r="K42" s="57">
        <f t="shared" si="3"/>
        <v>-3124860</v>
      </c>
      <c r="L42" s="57">
        <f t="shared" si="3"/>
        <v>-10173379</v>
      </c>
      <c r="M42" s="57">
        <f t="shared" si="3"/>
        <v>40003971</v>
      </c>
      <c r="N42" s="57">
        <f t="shared" si="3"/>
        <v>26705732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-5945607</v>
      </c>
      <c r="X42" s="57">
        <f t="shared" si="3"/>
        <v>65854320</v>
      </c>
      <c r="Y42" s="57">
        <f t="shared" si="3"/>
        <v>-71799927</v>
      </c>
      <c r="Z42" s="58">
        <f>+IF(X42&lt;&gt;0,+(Y42/X42)*100,0)</f>
        <v>-109.02842364783358</v>
      </c>
      <c r="AA42" s="55">
        <f>SUM(AA38:AA41)</f>
        <v>46866691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13992537</v>
      </c>
      <c r="D44" s="63">
        <f>+D42-D43</f>
        <v>0</v>
      </c>
      <c r="E44" s="64">
        <f t="shared" si="4"/>
        <v>46866691</v>
      </c>
      <c r="F44" s="65">
        <f t="shared" si="4"/>
        <v>46866691</v>
      </c>
      <c r="G44" s="65">
        <f t="shared" si="4"/>
        <v>-12348795</v>
      </c>
      <c r="H44" s="65">
        <f t="shared" si="4"/>
        <v>-16816087</v>
      </c>
      <c r="I44" s="65">
        <f t="shared" si="4"/>
        <v>-3486457</v>
      </c>
      <c r="J44" s="65">
        <f t="shared" si="4"/>
        <v>-32651339</v>
      </c>
      <c r="K44" s="65">
        <f t="shared" si="4"/>
        <v>-3124860</v>
      </c>
      <c r="L44" s="65">
        <f t="shared" si="4"/>
        <v>-10173379</v>
      </c>
      <c r="M44" s="65">
        <f t="shared" si="4"/>
        <v>40003971</v>
      </c>
      <c r="N44" s="65">
        <f t="shared" si="4"/>
        <v>26705732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-5945607</v>
      </c>
      <c r="X44" s="65">
        <f t="shared" si="4"/>
        <v>65854320</v>
      </c>
      <c r="Y44" s="65">
        <f t="shared" si="4"/>
        <v>-71799927</v>
      </c>
      <c r="Z44" s="66">
        <f>+IF(X44&lt;&gt;0,+(Y44/X44)*100,0)</f>
        <v>-109.02842364783358</v>
      </c>
      <c r="AA44" s="63">
        <f>+AA42-AA43</f>
        <v>46866691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13992537</v>
      </c>
      <c r="D46" s="55">
        <f>SUM(D44:D45)</f>
        <v>0</v>
      </c>
      <c r="E46" s="56">
        <f t="shared" si="5"/>
        <v>46866691</v>
      </c>
      <c r="F46" s="57">
        <f t="shared" si="5"/>
        <v>46866691</v>
      </c>
      <c r="G46" s="57">
        <f t="shared" si="5"/>
        <v>-12348795</v>
      </c>
      <c r="H46" s="57">
        <f t="shared" si="5"/>
        <v>-16816087</v>
      </c>
      <c r="I46" s="57">
        <f t="shared" si="5"/>
        <v>-3486457</v>
      </c>
      <c r="J46" s="57">
        <f t="shared" si="5"/>
        <v>-32651339</v>
      </c>
      <c r="K46" s="57">
        <f t="shared" si="5"/>
        <v>-3124860</v>
      </c>
      <c r="L46" s="57">
        <f t="shared" si="5"/>
        <v>-10173379</v>
      </c>
      <c r="M46" s="57">
        <f t="shared" si="5"/>
        <v>40003971</v>
      </c>
      <c r="N46" s="57">
        <f t="shared" si="5"/>
        <v>26705732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-5945607</v>
      </c>
      <c r="X46" s="57">
        <f t="shared" si="5"/>
        <v>65854320</v>
      </c>
      <c r="Y46" s="57">
        <f t="shared" si="5"/>
        <v>-71799927</v>
      </c>
      <c r="Z46" s="58">
        <f>+IF(X46&lt;&gt;0,+(Y46/X46)*100,0)</f>
        <v>-109.02842364783358</v>
      </c>
      <c r="AA46" s="55">
        <f>SUM(AA44:AA45)</f>
        <v>46866691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13992537</v>
      </c>
      <c r="D48" s="71">
        <f>SUM(D46:D47)</f>
        <v>0</v>
      </c>
      <c r="E48" s="72">
        <f t="shared" si="6"/>
        <v>46866691</v>
      </c>
      <c r="F48" s="73">
        <f t="shared" si="6"/>
        <v>46866691</v>
      </c>
      <c r="G48" s="73">
        <f t="shared" si="6"/>
        <v>-12348795</v>
      </c>
      <c r="H48" s="74">
        <f t="shared" si="6"/>
        <v>-16816087</v>
      </c>
      <c r="I48" s="74">
        <f t="shared" si="6"/>
        <v>-3486457</v>
      </c>
      <c r="J48" s="74">
        <f t="shared" si="6"/>
        <v>-32651339</v>
      </c>
      <c r="K48" s="74">
        <f t="shared" si="6"/>
        <v>-3124860</v>
      </c>
      <c r="L48" s="74">
        <f t="shared" si="6"/>
        <v>-10173379</v>
      </c>
      <c r="M48" s="73">
        <f t="shared" si="6"/>
        <v>40003971</v>
      </c>
      <c r="N48" s="73">
        <f t="shared" si="6"/>
        <v>26705732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-5945607</v>
      </c>
      <c r="X48" s="74">
        <f t="shared" si="6"/>
        <v>65854320</v>
      </c>
      <c r="Y48" s="74">
        <f t="shared" si="6"/>
        <v>-71799927</v>
      </c>
      <c r="Z48" s="75">
        <f>+IF(X48&lt;&gt;0,+(Y48/X48)*100,0)</f>
        <v>-109.02842364783358</v>
      </c>
      <c r="AA48" s="76">
        <f>SUM(AA46:AA47)</f>
        <v>46866691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2037492</v>
      </c>
      <c r="D8" s="6">
        <v>0</v>
      </c>
      <c r="E8" s="7">
        <v>477553</v>
      </c>
      <c r="F8" s="8">
        <v>477553</v>
      </c>
      <c r="G8" s="8">
        <v>0</v>
      </c>
      <c r="H8" s="8">
        <v>40801</v>
      </c>
      <c r="I8" s="8">
        <v>35305</v>
      </c>
      <c r="J8" s="8">
        <v>76106</v>
      </c>
      <c r="K8" s="8">
        <v>44247</v>
      </c>
      <c r="L8" s="8">
        <v>35609</v>
      </c>
      <c r="M8" s="8">
        <v>34435</v>
      </c>
      <c r="N8" s="8">
        <v>114291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190397</v>
      </c>
      <c r="X8" s="8">
        <v>238776</v>
      </c>
      <c r="Y8" s="8">
        <v>-48379</v>
      </c>
      <c r="Z8" s="2">
        <v>-20.26</v>
      </c>
      <c r="AA8" s="6">
        <v>477553</v>
      </c>
    </row>
    <row r="9" spans="1:27" ht="13.5">
      <c r="A9" s="25" t="s">
        <v>36</v>
      </c>
      <c r="B9" s="24"/>
      <c r="C9" s="6">
        <v>54416</v>
      </c>
      <c r="D9" s="6">
        <v>0</v>
      </c>
      <c r="E9" s="7">
        <v>56312</v>
      </c>
      <c r="F9" s="8">
        <v>56312</v>
      </c>
      <c r="G9" s="8">
        <v>5856</v>
      </c>
      <c r="H9" s="8">
        <v>7866</v>
      </c>
      <c r="I9" s="8">
        <v>6727</v>
      </c>
      <c r="J9" s="8">
        <v>20449</v>
      </c>
      <c r="K9" s="8">
        <v>0</v>
      </c>
      <c r="L9" s="8">
        <v>9548</v>
      </c>
      <c r="M9" s="8">
        <v>10437</v>
      </c>
      <c r="N9" s="8">
        <v>19985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40434</v>
      </c>
      <c r="X9" s="8">
        <v>28158</v>
      </c>
      <c r="Y9" s="8">
        <v>12276</v>
      </c>
      <c r="Z9" s="2">
        <v>43.6</v>
      </c>
      <c r="AA9" s="6">
        <v>56312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215354</v>
      </c>
      <c r="D12" s="6">
        <v>0</v>
      </c>
      <c r="E12" s="7">
        <v>216000</v>
      </c>
      <c r="F12" s="8">
        <v>216000</v>
      </c>
      <c r="G12" s="8">
        <v>17189</v>
      </c>
      <c r="H12" s="8">
        <v>302848</v>
      </c>
      <c r="I12" s="8">
        <v>17558</v>
      </c>
      <c r="J12" s="8">
        <v>337595</v>
      </c>
      <c r="K12" s="8">
        <v>18757</v>
      </c>
      <c r="L12" s="8">
        <v>17409</v>
      </c>
      <c r="M12" s="8">
        <v>17727</v>
      </c>
      <c r="N12" s="8">
        <v>53893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391488</v>
      </c>
      <c r="X12" s="8">
        <v>108000</v>
      </c>
      <c r="Y12" s="8">
        <v>283488</v>
      </c>
      <c r="Z12" s="2">
        <v>262.49</v>
      </c>
      <c r="AA12" s="6">
        <v>216000</v>
      </c>
    </row>
    <row r="13" spans="1:27" ht="13.5">
      <c r="A13" s="23" t="s">
        <v>40</v>
      </c>
      <c r="B13" s="29"/>
      <c r="C13" s="6">
        <v>11233629</v>
      </c>
      <c r="D13" s="6">
        <v>0</v>
      </c>
      <c r="E13" s="7">
        <v>0</v>
      </c>
      <c r="F13" s="8">
        <v>0</v>
      </c>
      <c r="G13" s="8">
        <v>662463</v>
      </c>
      <c r="H13" s="8">
        <v>431457</v>
      </c>
      <c r="I13" s="8">
        <v>3520249</v>
      </c>
      <c r="J13" s="8">
        <v>4614169</v>
      </c>
      <c r="K13" s="8">
        <v>1226581</v>
      </c>
      <c r="L13" s="8">
        <v>1237427</v>
      </c>
      <c r="M13" s="8">
        <v>673431</v>
      </c>
      <c r="N13" s="8">
        <v>3137439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7751608</v>
      </c>
      <c r="X13" s="8"/>
      <c r="Y13" s="8">
        <v>7751608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626994233</v>
      </c>
      <c r="D19" s="6">
        <v>0</v>
      </c>
      <c r="E19" s="7">
        <v>699511000</v>
      </c>
      <c r="F19" s="8">
        <v>699511000</v>
      </c>
      <c r="G19" s="8">
        <v>290154000</v>
      </c>
      <c r="H19" s="8">
        <v>2185000</v>
      </c>
      <c r="I19" s="8">
        <v>0</v>
      </c>
      <c r="J19" s="8">
        <v>292339000</v>
      </c>
      <c r="K19" s="8">
        <v>0</v>
      </c>
      <c r="L19" s="8">
        <v>574000</v>
      </c>
      <c r="M19" s="8">
        <v>231584000</v>
      </c>
      <c r="N19" s="8">
        <v>232158000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524497000</v>
      </c>
      <c r="X19" s="8">
        <v>505470700</v>
      </c>
      <c r="Y19" s="8">
        <v>19026300</v>
      </c>
      <c r="Z19" s="2">
        <v>3.76</v>
      </c>
      <c r="AA19" s="6">
        <v>699511000</v>
      </c>
    </row>
    <row r="20" spans="1:27" ht="13.5">
      <c r="A20" s="23" t="s">
        <v>47</v>
      </c>
      <c r="B20" s="29"/>
      <c r="C20" s="6">
        <v>8000</v>
      </c>
      <c r="D20" s="6">
        <v>0</v>
      </c>
      <c r="E20" s="7">
        <v>1458731</v>
      </c>
      <c r="F20" s="26">
        <v>1458731</v>
      </c>
      <c r="G20" s="26">
        <v>227168</v>
      </c>
      <c r="H20" s="26">
        <v>77148</v>
      </c>
      <c r="I20" s="26">
        <v>2844</v>
      </c>
      <c r="J20" s="26">
        <v>307160</v>
      </c>
      <c r="K20" s="26">
        <v>0</v>
      </c>
      <c r="L20" s="26">
        <v>2735</v>
      </c>
      <c r="M20" s="26">
        <v>3022</v>
      </c>
      <c r="N20" s="26">
        <v>5757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312917</v>
      </c>
      <c r="X20" s="26">
        <v>729360</v>
      </c>
      <c r="Y20" s="26">
        <v>-416443</v>
      </c>
      <c r="Z20" s="27">
        <v>-57.1</v>
      </c>
      <c r="AA20" s="28">
        <v>1458731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640543124</v>
      </c>
      <c r="D22" s="33">
        <f>SUM(D5:D21)</f>
        <v>0</v>
      </c>
      <c r="E22" s="34">
        <f t="shared" si="0"/>
        <v>701719596</v>
      </c>
      <c r="F22" s="35">
        <f t="shared" si="0"/>
        <v>701719596</v>
      </c>
      <c r="G22" s="35">
        <f t="shared" si="0"/>
        <v>291066676</v>
      </c>
      <c r="H22" s="35">
        <f t="shared" si="0"/>
        <v>3045120</v>
      </c>
      <c r="I22" s="35">
        <f t="shared" si="0"/>
        <v>3582683</v>
      </c>
      <c r="J22" s="35">
        <f t="shared" si="0"/>
        <v>297694479</v>
      </c>
      <c r="K22" s="35">
        <f t="shared" si="0"/>
        <v>1289585</v>
      </c>
      <c r="L22" s="35">
        <f t="shared" si="0"/>
        <v>1876728</v>
      </c>
      <c r="M22" s="35">
        <f t="shared" si="0"/>
        <v>232323052</v>
      </c>
      <c r="N22" s="35">
        <f t="shared" si="0"/>
        <v>235489365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533183844</v>
      </c>
      <c r="X22" s="35">
        <f t="shared" si="0"/>
        <v>506574994</v>
      </c>
      <c r="Y22" s="35">
        <f t="shared" si="0"/>
        <v>26608850</v>
      </c>
      <c r="Z22" s="36">
        <f>+IF(X22&lt;&gt;0,+(Y22/X22)*100,0)</f>
        <v>5.25269709621711</v>
      </c>
      <c r="AA22" s="33">
        <f>SUM(AA5:AA21)</f>
        <v>701719596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310503890</v>
      </c>
      <c r="D25" s="6">
        <v>0</v>
      </c>
      <c r="E25" s="7">
        <v>326847762</v>
      </c>
      <c r="F25" s="8">
        <v>326847762</v>
      </c>
      <c r="G25" s="8">
        <v>23593618</v>
      </c>
      <c r="H25" s="8">
        <v>27451509</v>
      </c>
      <c r="I25" s="8">
        <v>24519598</v>
      </c>
      <c r="J25" s="8">
        <v>75564725</v>
      </c>
      <c r="K25" s="8">
        <v>25899191</v>
      </c>
      <c r="L25" s="8">
        <v>39743996</v>
      </c>
      <c r="M25" s="8">
        <v>23954316</v>
      </c>
      <c r="N25" s="8">
        <v>89597503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165162228</v>
      </c>
      <c r="X25" s="8">
        <v>175994945</v>
      </c>
      <c r="Y25" s="8">
        <v>-10832717</v>
      </c>
      <c r="Z25" s="2">
        <v>-6.16</v>
      </c>
      <c r="AA25" s="6">
        <v>326847762</v>
      </c>
    </row>
    <row r="26" spans="1:27" ht="13.5">
      <c r="A26" s="25" t="s">
        <v>52</v>
      </c>
      <c r="B26" s="24"/>
      <c r="C26" s="6">
        <v>10153336</v>
      </c>
      <c r="D26" s="6">
        <v>0</v>
      </c>
      <c r="E26" s="7">
        <v>12106076</v>
      </c>
      <c r="F26" s="8">
        <v>12106076</v>
      </c>
      <c r="G26" s="8">
        <v>794966</v>
      </c>
      <c r="H26" s="8">
        <v>794966</v>
      </c>
      <c r="I26" s="8">
        <v>794966</v>
      </c>
      <c r="J26" s="8">
        <v>2384898</v>
      </c>
      <c r="K26" s="8">
        <v>724441</v>
      </c>
      <c r="L26" s="8">
        <v>1003054</v>
      </c>
      <c r="M26" s="8">
        <v>794966</v>
      </c>
      <c r="N26" s="8">
        <v>2522461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4907359</v>
      </c>
      <c r="X26" s="8">
        <v>6053034</v>
      </c>
      <c r="Y26" s="8">
        <v>-1145675</v>
      </c>
      <c r="Z26" s="2">
        <v>-18.93</v>
      </c>
      <c r="AA26" s="6">
        <v>12106076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199514777</v>
      </c>
      <c r="D28" s="6">
        <v>0</v>
      </c>
      <c r="E28" s="7">
        <v>384823828</v>
      </c>
      <c r="F28" s="8">
        <v>384823828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384823828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500000</v>
      </c>
      <c r="F29" s="8">
        <v>500000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249996</v>
      </c>
      <c r="Y29" s="8">
        <v>-249996</v>
      </c>
      <c r="Z29" s="2">
        <v>-100</v>
      </c>
      <c r="AA29" s="6">
        <v>500000</v>
      </c>
    </row>
    <row r="30" spans="1:27" ht="13.5">
      <c r="A30" s="25" t="s">
        <v>56</v>
      </c>
      <c r="B30" s="24"/>
      <c r="C30" s="6">
        <v>13739857</v>
      </c>
      <c r="D30" s="6">
        <v>0</v>
      </c>
      <c r="E30" s="7">
        <v>18000000</v>
      </c>
      <c r="F30" s="8">
        <v>18000000</v>
      </c>
      <c r="G30" s="8">
        <v>19536</v>
      </c>
      <c r="H30" s="8">
        <v>0</v>
      </c>
      <c r="I30" s="8">
        <v>0</v>
      </c>
      <c r="J30" s="8">
        <v>19536</v>
      </c>
      <c r="K30" s="8">
        <v>0</v>
      </c>
      <c r="L30" s="8">
        <v>0</v>
      </c>
      <c r="M30" s="8">
        <v>7192441</v>
      </c>
      <c r="N30" s="8">
        <v>7192441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7211977</v>
      </c>
      <c r="X30" s="8">
        <v>9000000</v>
      </c>
      <c r="Y30" s="8">
        <v>-1788023</v>
      </c>
      <c r="Z30" s="2">
        <v>-19.87</v>
      </c>
      <c r="AA30" s="6">
        <v>18000000</v>
      </c>
    </row>
    <row r="31" spans="1:27" ht="13.5">
      <c r="A31" s="25" t="s">
        <v>57</v>
      </c>
      <c r="B31" s="24"/>
      <c r="C31" s="6">
        <v>11212637</v>
      </c>
      <c r="D31" s="6">
        <v>0</v>
      </c>
      <c r="E31" s="7">
        <v>17080000</v>
      </c>
      <c r="F31" s="8">
        <v>17080000</v>
      </c>
      <c r="G31" s="8">
        <v>41995</v>
      </c>
      <c r="H31" s="8">
        <v>5032517</v>
      </c>
      <c r="I31" s="8">
        <v>2632080</v>
      </c>
      <c r="J31" s="8">
        <v>7706592</v>
      </c>
      <c r="K31" s="8">
        <v>263021</v>
      </c>
      <c r="L31" s="8">
        <v>40353</v>
      </c>
      <c r="M31" s="8">
        <v>1408570</v>
      </c>
      <c r="N31" s="8">
        <v>1711944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9418536</v>
      </c>
      <c r="X31" s="8">
        <v>8539998</v>
      </c>
      <c r="Y31" s="8">
        <v>878538</v>
      </c>
      <c r="Z31" s="2">
        <v>10.29</v>
      </c>
      <c r="AA31" s="6">
        <v>17080000</v>
      </c>
    </row>
    <row r="32" spans="1:27" ht="13.5">
      <c r="A32" s="25" t="s">
        <v>58</v>
      </c>
      <c r="B32" s="24"/>
      <c r="C32" s="6">
        <v>24458274</v>
      </c>
      <c r="D32" s="6">
        <v>0</v>
      </c>
      <c r="E32" s="7">
        <v>20250000</v>
      </c>
      <c r="F32" s="8">
        <v>20250000</v>
      </c>
      <c r="G32" s="8">
        <v>0</v>
      </c>
      <c r="H32" s="8">
        <v>1148896</v>
      </c>
      <c r="I32" s="8">
        <v>1649623</v>
      </c>
      <c r="J32" s="8">
        <v>2798519</v>
      </c>
      <c r="K32" s="8">
        <v>1148896</v>
      </c>
      <c r="L32" s="8">
        <v>1192433</v>
      </c>
      <c r="M32" s="8">
        <v>11313558</v>
      </c>
      <c r="N32" s="8">
        <v>13654887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16453406</v>
      </c>
      <c r="X32" s="8">
        <v>8440500</v>
      </c>
      <c r="Y32" s="8">
        <v>8012906</v>
      </c>
      <c r="Z32" s="2">
        <v>94.93</v>
      </c>
      <c r="AA32" s="6">
        <v>20250000</v>
      </c>
    </row>
    <row r="33" spans="1:27" ht="13.5">
      <c r="A33" s="25" t="s">
        <v>59</v>
      </c>
      <c r="B33" s="24"/>
      <c r="C33" s="6">
        <v>12831239</v>
      </c>
      <c r="D33" s="6">
        <v>0</v>
      </c>
      <c r="E33" s="7">
        <v>15000000</v>
      </c>
      <c r="F33" s="8">
        <v>15000000</v>
      </c>
      <c r="G33" s="8">
        <v>1080</v>
      </c>
      <c r="H33" s="8">
        <v>0</v>
      </c>
      <c r="I33" s="8">
        <v>0</v>
      </c>
      <c r="J33" s="8">
        <v>1080</v>
      </c>
      <c r="K33" s="8">
        <v>6000000</v>
      </c>
      <c r="L33" s="8">
        <v>3000000</v>
      </c>
      <c r="M33" s="8">
        <v>0</v>
      </c>
      <c r="N33" s="8">
        <v>9000000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9001080</v>
      </c>
      <c r="X33" s="8">
        <v>9000000</v>
      </c>
      <c r="Y33" s="8">
        <v>1080</v>
      </c>
      <c r="Z33" s="2">
        <v>0.01</v>
      </c>
      <c r="AA33" s="6">
        <v>15000000</v>
      </c>
    </row>
    <row r="34" spans="1:27" ht="13.5">
      <c r="A34" s="25" t="s">
        <v>60</v>
      </c>
      <c r="B34" s="24"/>
      <c r="C34" s="6">
        <v>72583842</v>
      </c>
      <c r="D34" s="6">
        <v>0</v>
      </c>
      <c r="E34" s="7">
        <v>87793890</v>
      </c>
      <c r="F34" s="8">
        <v>87793890</v>
      </c>
      <c r="G34" s="8">
        <v>5242914</v>
      </c>
      <c r="H34" s="8">
        <v>4958468</v>
      </c>
      <c r="I34" s="8">
        <v>38384974</v>
      </c>
      <c r="J34" s="8">
        <v>48586356</v>
      </c>
      <c r="K34" s="8">
        <v>11677090</v>
      </c>
      <c r="L34" s="8">
        <v>7488667</v>
      </c>
      <c r="M34" s="8">
        <v>14217790</v>
      </c>
      <c r="N34" s="8">
        <v>33383547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81969903</v>
      </c>
      <c r="X34" s="8">
        <v>43896942</v>
      </c>
      <c r="Y34" s="8">
        <v>38072961</v>
      </c>
      <c r="Z34" s="2">
        <v>86.73</v>
      </c>
      <c r="AA34" s="6">
        <v>87793890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654997852</v>
      </c>
      <c r="D36" s="33">
        <f>SUM(D25:D35)</f>
        <v>0</v>
      </c>
      <c r="E36" s="34">
        <f t="shared" si="1"/>
        <v>882401556</v>
      </c>
      <c r="F36" s="35">
        <f t="shared" si="1"/>
        <v>882401556</v>
      </c>
      <c r="G36" s="35">
        <f t="shared" si="1"/>
        <v>29694109</v>
      </c>
      <c r="H36" s="35">
        <f t="shared" si="1"/>
        <v>39386356</v>
      </c>
      <c r="I36" s="35">
        <f t="shared" si="1"/>
        <v>67981241</v>
      </c>
      <c r="J36" s="35">
        <f t="shared" si="1"/>
        <v>137061706</v>
      </c>
      <c r="K36" s="35">
        <f t="shared" si="1"/>
        <v>45712639</v>
      </c>
      <c r="L36" s="35">
        <f t="shared" si="1"/>
        <v>52468503</v>
      </c>
      <c r="M36" s="35">
        <f t="shared" si="1"/>
        <v>58881641</v>
      </c>
      <c r="N36" s="35">
        <f t="shared" si="1"/>
        <v>157062783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294124489</v>
      </c>
      <c r="X36" s="35">
        <f t="shared" si="1"/>
        <v>261175415</v>
      </c>
      <c r="Y36" s="35">
        <f t="shared" si="1"/>
        <v>32949074</v>
      </c>
      <c r="Z36" s="36">
        <f>+IF(X36&lt;&gt;0,+(Y36/X36)*100,0)</f>
        <v>12.615687429844805</v>
      </c>
      <c r="AA36" s="33">
        <f>SUM(AA25:AA35)</f>
        <v>882401556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-14454728</v>
      </c>
      <c r="D38" s="46">
        <f>+D22-D36</f>
        <v>0</v>
      </c>
      <c r="E38" s="47">
        <f t="shared" si="2"/>
        <v>-180681960</v>
      </c>
      <c r="F38" s="48">
        <f t="shared" si="2"/>
        <v>-180681960</v>
      </c>
      <c r="G38" s="48">
        <f t="shared" si="2"/>
        <v>261372567</v>
      </c>
      <c r="H38" s="48">
        <f t="shared" si="2"/>
        <v>-36341236</v>
      </c>
      <c r="I38" s="48">
        <f t="shared" si="2"/>
        <v>-64398558</v>
      </c>
      <c r="J38" s="48">
        <f t="shared" si="2"/>
        <v>160632773</v>
      </c>
      <c r="K38" s="48">
        <f t="shared" si="2"/>
        <v>-44423054</v>
      </c>
      <c r="L38" s="48">
        <f t="shared" si="2"/>
        <v>-50591775</v>
      </c>
      <c r="M38" s="48">
        <f t="shared" si="2"/>
        <v>173441411</v>
      </c>
      <c r="N38" s="48">
        <f t="shared" si="2"/>
        <v>78426582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239059355</v>
      </c>
      <c r="X38" s="48">
        <f>IF(F22=F36,0,X22-X36)</f>
        <v>245399579</v>
      </c>
      <c r="Y38" s="48">
        <f t="shared" si="2"/>
        <v>-6340224</v>
      </c>
      <c r="Z38" s="49">
        <f>+IF(X38&lt;&gt;0,+(Y38/X38)*100,0)</f>
        <v>-2.5836327942518595</v>
      </c>
      <c r="AA38" s="46">
        <f>+AA22-AA36</f>
        <v>-180681960</v>
      </c>
    </row>
    <row r="39" spans="1:27" ht="13.5">
      <c r="A39" s="23" t="s">
        <v>64</v>
      </c>
      <c r="B39" s="29"/>
      <c r="C39" s="6">
        <v>251888851</v>
      </c>
      <c r="D39" s="6">
        <v>0</v>
      </c>
      <c r="E39" s="7">
        <v>295614000</v>
      </c>
      <c r="F39" s="8">
        <v>295614000</v>
      </c>
      <c r="G39" s="8">
        <v>0</v>
      </c>
      <c r="H39" s="8">
        <v>0</v>
      </c>
      <c r="I39" s="8">
        <v>0</v>
      </c>
      <c r="J39" s="8">
        <v>0</v>
      </c>
      <c r="K39" s="8">
        <v>3456</v>
      </c>
      <c r="L39" s="8">
        <v>0</v>
      </c>
      <c r="M39" s="8">
        <v>72367512</v>
      </c>
      <c r="N39" s="8">
        <v>72370968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72370968</v>
      </c>
      <c r="X39" s="8">
        <v>236999200</v>
      </c>
      <c r="Y39" s="8">
        <v>-164628232</v>
      </c>
      <c r="Z39" s="2">
        <v>-69.46</v>
      </c>
      <c r="AA39" s="6">
        <v>295614000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237434123</v>
      </c>
      <c r="D42" s="55">
        <f>SUM(D38:D41)</f>
        <v>0</v>
      </c>
      <c r="E42" s="56">
        <f t="shared" si="3"/>
        <v>114932040</v>
      </c>
      <c r="F42" s="57">
        <f t="shared" si="3"/>
        <v>114932040</v>
      </c>
      <c r="G42" s="57">
        <f t="shared" si="3"/>
        <v>261372567</v>
      </c>
      <c r="H42" s="57">
        <f t="shared" si="3"/>
        <v>-36341236</v>
      </c>
      <c r="I42" s="57">
        <f t="shared" si="3"/>
        <v>-64398558</v>
      </c>
      <c r="J42" s="57">
        <f t="shared" si="3"/>
        <v>160632773</v>
      </c>
      <c r="K42" s="57">
        <f t="shared" si="3"/>
        <v>-44419598</v>
      </c>
      <c r="L42" s="57">
        <f t="shared" si="3"/>
        <v>-50591775</v>
      </c>
      <c r="M42" s="57">
        <f t="shared" si="3"/>
        <v>245808923</v>
      </c>
      <c r="N42" s="57">
        <f t="shared" si="3"/>
        <v>150797550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311430323</v>
      </c>
      <c r="X42" s="57">
        <f t="shared" si="3"/>
        <v>482398779</v>
      </c>
      <c r="Y42" s="57">
        <f t="shared" si="3"/>
        <v>-170968456</v>
      </c>
      <c r="Z42" s="58">
        <f>+IF(X42&lt;&gt;0,+(Y42/X42)*100,0)</f>
        <v>-35.44131192753289</v>
      </c>
      <c r="AA42" s="55">
        <f>SUM(AA38:AA41)</f>
        <v>114932040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237434123</v>
      </c>
      <c r="D44" s="63">
        <f>+D42-D43</f>
        <v>0</v>
      </c>
      <c r="E44" s="64">
        <f t="shared" si="4"/>
        <v>114932040</v>
      </c>
      <c r="F44" s="65">
        <f t="shared" si="4"/>
        <v>114932040</v>
      </c>
      <c r="G44" s="65">
        <f t="shared" si="4"/>
        <v>261372567</v>
      </c>
      <c r="H44" s="65">
        <f t="shared" si="4"/>
        <v>-36341236</v>
      </c>
      <c r="I44" s="65">
        <f t="shared" si="4"/>
        <v>-64398558</v>
      </c>
      <c r="J44" s="65">
        <f t="shared" si="4"/>
        <v>160632773</v>
      </c>
      <c r="K44" s="65">
        <f t="shared" si="4"/>
        <v>-44419598</v>
      </c>
      <c r="L44" s="65">
        <f t="shared" si="4"/>
        <v>-50591775</v>
      </c>
      <c r="M44" s="65">
        <f t="shared" si="4"/>
        <v>245808923</v>
      </c>
      <c r="N44" s="65">
        <f t="shared" si="4"/>
        <v>150797550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311430323</v>
      </c>
      <c r="X44" s="65">
        <f t="shared" si="4"/>
        <v>482398779</v>
      </c>
      <c r="Y44" s="65">
        <f t="shared" si="4"/>
        <v>-170968456</v>
      </c>
      <c r="Z44" s="66">
        <f>+IF(X44&lt;&gt;0,+(Y44/X44)*100,0)</f>
        <v>-35.44131192753289</v>
      </c>
      <c r="AA44" s="63">
        <f>+AA42-AA43</f>
        <v>114932040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237434123</v>
      </c>
      <c r="D46" s="55">
        <f>SUM(D44:D45)</f>
        <v>0</v>
      </c>
      <c r="E46" s="56">
        <f t="shared" si="5"/>
        <v>114932040</v>
      </c>
      <c r="F46" s="57">
        <f t="shared" si="5"/>
        <v>114932040</v>
      </c>
      <c r="G46" s="57">
        <f t="shared" si="5"/>
        <v>261372567</v>
      </c>
      <c r="H46" s="57">
        <f t="shared" si="5"/>
        <v>-36341236</v>
      </c>
      <c r="I46" s="57">
        <f t="shared" si="5"/>
        <v>-64398558</v>
      </c>
      <c r="J46" s="57">
        <f t="shared" si="5"/>
        <v>160632773</v>
      </c>
      <c r="K46" s="57">
        <f t="shared" si="5"/>
        <v>-44419598</v>
      </c>
      <c r="L46" s="57">
        <f t="shared" si="5"/>
        <v>-50591775</v>
      </c>
      <c r="M46" s="57">
        <f t="shared" si="5"/>
        <v>245808923</v>
      </c>
      <c r="N46" s="57">
        <f t="shared" si="5"/>
        <v>150797550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311430323</v>
      </c>
      <c r="X46" s="57">
        <f t="shared" si="5"/>
        <v>482398779</v>
      </c>
      <c r="Y46" s="57">
        <f t="shared" si="5"/>
        <v>-170968456</v>
      </c>
      <c r="Z46" s="58">
        <f>+IF(X46&lt;&gt;0,+(Y46/X46)*100,0)</f>
        <v>-35.44131192753289</v>
      </c>
      <c r="AA46" s="55">
        <f>SUM(AA44:AA45)</f>
        <v>114932040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237434123</v>
      </c>
      <c r="D48" s="71">
        <f>SUM(D46:D47)</f>
        <v>0</v>
      </c>
      <c r="E48" s="72">
        <f t="shared" si="6"/>
        <v>114932040</v>
      </c>
      <c r="F48" s="73">
        <f t="shared" si="6"/>
        <v>114932040</v>
      </c>
      <c r="G48" s="73">
        <f t="shared" si="6"/>
        <v>261372567</v>
      </c>
      <c r="H48" s="74">
        <f t="shared" si="6"/>
        <v>-36341236</v>
      </c>
      <c r="I48" s="74">
        <f t="shared" si="6"/>
        <v>-64398558</v>
      </c>
      <c r="J48" s="74">
        <f t="shared" si="6"/>
        <v>160632773</v>
      </c>
      <c r="K48" s="74">
        <f t="shared" si="6"/>
        <v>-44419598</v>
      </c>
      <c r="L48" s="74">
        <f t="shared" si="6"/>
        <v>-50591775</v>
      </c>
      <c r="M48" s="73">
        <f t="shared" si="6"/>
        <v>245808923</v>
      </c>
      <c r="N48" s="73">
        <f t="shared" si="6"/>
        <v>150797550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311430323</v>
      </c>
      <c r="X48" s="74">
        <f t="shared" si="6"/>
        <v>482398779</v>
      </c>
      <c r="Y48" s="74">
        <f t="shared" si="6"/>
        <v>-170968456</v>
      </c>
      <c r="Z48" s="75">
        <f>+IF(X48&lt;&gt;0,+(Y48/X48)*100,0)</f>
        <v>-35.44131192753289</v>
      </c>
      <c r="AA48" s="76">
        <f>SUM(AA46:AA47)</f>
        <v>114932040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53582255</v>
      </c>
      <c r="F5" s="8">
        <v>53582255</v>
      </c>
      <c r="G5" s="8">
        <v>3914479</v>
      </c>
      <c r="H5" s="8">
        <v>3468502</v>
      </c>
      <c r="I5" s="8">
        <v>3534440</v>
      </c>
      <c r="J5" s="8">
        <v>10917421</v>
      </c>
      <c r="K5" s="8">
        <v>3525326</v>
      </c>
      <c r="L5" s="8">
        <v>8709339</v>
      </c>
      <c r="M5" s="8">
        <v>3500807</v>
      </c>
      <c r="N5" s="8">
        <v>15735472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26652893</v>
      </c>
      <c r="X5" s="8">
        <v>37192747</v>
      </c>
      <c r="Y5" s="8">
        <v>-10539854</v>
      </c>
      <c r="Z5" s="2">
        <v>-28.34</v>
      </c>
      <c r="AA5" s="6">
        <v>53582255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159414341</v>
      </c>
      <c r="F7" s="8">
        <v>159414341</v>
      </c>
      <c r="G7" s="8">
        <v>10104272</v>
      </c>
      <c r="H7" s="8">
        <v>9360379</v>
      </c>
      <c r="I7" s="8">
        <v>9177346</v>
      </c>
      <c r="J7" s="8">
        <v>28641997</v>
      </c>
      <c r="K7" s="8">
        <v>7412428</v>
      </c>
      <c r="L7" s="8">
        <v>7500371</v>
      </c>
      <c r="M7" s="8">
        <v>3658840</v>
      </c>
      <c r="N7" s="8">
        <v>18571639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47213636</v>
      </c>
      <c r="X7" s="8">
        <v>58654168</v>
      </c>
      <c r="Y7" s="8">
        <v>-11440532</v>
      </c>
      <c r="Z7" s="2">
        <v>-19.51</v>
      </c>
      <c r="AA7" s="6">
        <v>159414341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28123208</v>
      </c>
      <c r="F8" s="8">
        <v>28123208</v>
      </c>
      <c r="G8" s="8">
        <v>1726043</v>
      </c>
      <c r="H8" s="8">
        <v>1310729</v>
      </c>
      <c r="I8" s="8">
        <v>1818162</v>
      </c>
      <c r="J8" s="8">
        <v>4854934</v>
      </c>
      <c r="K8" s="8">
        <v>843852</v>
      </c>
      <c r="L8" s="8">
        <v>1366144</v>
      </c>
      <c r="M8" s="8">
        <v>378216</v>
      </c>
      <c r="N8" s="8">
        <v>2588212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7443146</v>
      </c>
      <c r="X8" s="8">
        <v>10373496</v>
      </c>
      <c r="Y8" s="8">
        <v>-2930350</v>
      </c>
      <c r="Z8" s="2">
        <v>-28.25</v>
      </c>
      <c r="AA8" s="6">
        <v>28123208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19731622</v>
      </c>
      <c r="F9" s="8">
        <v>19731622</v>
      </c>
      <c r="G9" s="8">
        <v>2231848</v>
      </c>
      <c r="H9" s="8">
        <v>2047110</v>
      </c>
      <c r="I9" s="8">
        <v>2042885</v>
      </c>
      <c r="J9" s="8">
        <v>6321843</v>
      </c>
      <c r="K9" s="8">
        <v>2073560</v>
      </c>
      <c r="L9" s="8">
        <v>2029420</v>
      </c>
      <c r="M9" s="8">
        <v>2074195</v>
      </c>
      <c r="N9" s="8">
        <v>6177175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12499018</v>
      </c>
      <c r="X9" s="8">
        <v>6602633</v>
      </c>
      <c r="Y9" s="8">
        <v>5896385</v>
      </c>
      <c r="Z9" s="2">
        <v>89.3</v>
      </c>
      <c r="AA9" s="6">
        <v>19731622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15447514</v>
      </c>
      <c r="F10" s="26">
        <v>15447514</v>
      </c>
      <c r="G10" s="26">
        <v>2010488</v>
      </c>
      <c r="H10" s="26">
        <v>1871531</v>
      </c>
      <c r="I10" s="26">
        <v>1883077</v>
      </c>
      <c r="J10" s="26">
        <v>5765096</v>
      </c>
      <c r="K10" s="26">
        <v>1912083</v>
      </c>
      <c r="L10" s="26">
        <v>1847150</v>
      </c>
      <c r="M10" s="26">
        <v>1848071</v>
      </c>
      <c r="N10" s="26">
        <v>5607304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11372400</v>
      </c>
      <c r="X10" s="26">
        <v>5661747</v>
      </c>
      <c r="Y10" s="26">
        <v>5710653</v>
      </c>
      <c r="Z10" s="27">
        <v>100.86</v>
      </c>
      <c r="AA10" s="28">
        <v>15447514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1061336</v>
      </c>
      <c r="F12" s="8">
        <v>1061336</v>
      </c>
      <c r="G12" s="8">
        <v>139858</v>
      </c>
      <c r="H12" s="8">
        <v>155721</v>
      </c>
      <c r="I12" s="8">
        <v>143421</v>
      </c>
      <c r="J12" s="8">
        <v>439000</v>
      </c>
      <c r="K12" s="8">
        <v>145599</v>
      </c>
      <c r="L12" s="8">
        <v>142236</v>
      </c>
      <c r="M12" s="8">
        <v>121082</v>
      </c>
      <c r="N12" s="8">
        <v>408917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847917</v>
      </c>
      <c r="X12" s="8">
        <v>484885</v>
      </c>
      <c r="Y12" s="8">
        <v>363032</v>
      </c>
      <c r="Z12" s="2">
        <v>74.87</v>
      </c>
      <c r="AA12" s="6">
        <v>1061336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673892</v>
      </c>
      <c r="F13" s="8">
        <v>673892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159836</v>
      </c>
      <c r="M13" s="8">
        <v>64709</v>
      </c>
      <c r="N13" s="8">
        <v>224545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224545</v>
      </c>
      <c r="X13" s="8">
        <v>336948</v>
      </c>
      <c r="Y13" s="8">
        <v>-112403</v>
      </c>
      <c r="Z13" s="2">
        <v>-33.36</v>
      </c>
      <c r="AA13" s="6">
        <v>673892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20992604</v>
      </c>
      <c r="F14" s="8">
        <v>20992604</v>
      </c>
      <c r="G14" s="8">
        <v>1724830</v>
      </c>
      <c r="H14" s="8">
        <v>1660527</v>
      </c>
      <c r="I14" s="8">
        <v>1923916</v>
      </c>
      <c r="J14" s="8">
        <v>5309273</v>
      </c>
      <c r="K14" s="8">
        <v>1827773</v>
      </c>
      <c r="L14" s="8">
        <v>1831000</v>
      </c>
      <c r="M14" s="8">
        <v>2025324</v>
      </c>
      <c r="N14" s="8">
        <v>5684097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10993370</v>
      </c>
      <c r="X14" s="8">
        <v>10496304</v>
      </c>
      <c r="Y14" s="8">
        <v>497066</v>
      </c>
      <c r="Z14" s="2">
        <v>4.74</v>
      </c>
      <c r="AA14" s="6">
        <v>20992604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17197118</v>
      </c>
      <c r="F16" s="8">
        <v>17197118</v>
      </c>
      <c r="G16" s="8">
        <v>74150</v>
      </c>
      <c r="H16" s="8">
        <v>53100</v>
      </c>
      <c r="I16" s="8">
        <v>61100</v>
      </c>
      <c r="J16" s="8">
        <v>188350</v>
      </c>
      <c r="K16" s="8">
        <v>297223</v>
      </c>
      <c r="L16" s="8">
        <v>930423</v>
      </c>
      <c r="M16" s="8">
        <v>18000</v>
      </c>
      <c r="N16" s="8">
        <v>1245646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1433996</v>
      </c>
      <c r="X16" s="8">
        <v>8598558</v>
      </c>
      <c r="Y16" s="8">
        <v>-7164562</v>
      </c>
      <c r="Z16" s="2">
        <v>-83.32</v>
      </c>
      <c r="AA16" s="6">
        <v>17197118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8502931</v>
      </c>
      <c r="F17" s="8">
        <v>8502931</v>
      </c>
      <c r="G17" s="8">
        <v>0</v>
      </c>
      <c r="H17" s="8">
        <v>0</v>
      </c>
      <c r="I17" s="8">
        <v>0</v>
      </c>
      <c r="J17" s="8">
        <v>0</v>
      </c>
      <c r="K17" s="8">
        <v>200</v>
      </c>
      <c r="L17" s="8">
        <v>1950</v>
      </c>
      <c r="M17" s="8">
        <v>0</v>
      </c>
      <c r="N17" s="8">
        <v>2150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2150</v>
      </c>
      <c r="X17" s="8">
        <v>4251468</v>
      </c>
      <c r="Y17" s="8">
        <v>-4249318</v>
      </c>
      <c r="Z17" s="2">
        <v>-99.95</v>
      </c>
      <c r="AA17" s="6">
        <v>8502931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52268000</v>
      </c>
      <c r="F19" s="8">
        <v>52268000</v>
      </c>
      <c r="G19" s="8">
        <v>19692000</v>
      </c>
      <c r="H19" s="8">
        <v>0</v>
      </c>
      <c r="I19" s="8">
        <v>0</v>
      </c>
      <c r="J19" s="8">
        <v>19692000</v>
      </c>
      <c r="K19" s="8">
        <v>0</v>
      </c>
      <c r="L19" s="8">
        <v>0</v>
      </c>
      <c r="M19" s="8">
        <v>14109000</v>
      </c>
      <c r="N19" s="8">
        <v>14109000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33801000</v>
      </c>
      <c r="X19" s="8">
        <v>41118000</v>
      </c>
      <c r="Y19" s="8">
        <v>-7317000</v>
      </c>
      <c r="Z19" s="2">
        <v>-17.8</v>
      </c>
      <c r="AA19" s="6">
        <v>52268000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2897200</v>
      </c>
      <c r="F20" s="26">
        <v>2897200</v>
      </c>
      <c r="G20" s="26">
        <v>128069</v>
      </c>
      <c r="H20" s="26">
        <v>91327</v>
      </c>
      <c r="I20" s="26">
        <v>170324</v>
      </c>
      <c r="J20" s="26">
        <v>389720</v>
      </c>
      <c r="K20" s="26">
        <v>184034</v>
      </c>
      <c r="L20" s="26">
        <v>90005</v>
      </c>
      <c r="M20" s="26">
        <v>60963</v>
      </c>
      <c r="N20" s="26">
        <v>335002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724722</v>
      </c>
      <c r="X20" s="26">
        <v>1448598</v>
      </c>
      <c r="Y20" s="26">
        <v>-723876</v>
      </c>
      <c r="Z20" s="27">
        <v>-49.97</v>
      </c>
      <c r="AA20" s="28">
        <v>2897200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26000</v>
      </c>
      <c r="H21" s="8">
        <v>133000</v>
      </c>
      <c r="I21" s="30">
        <v>26000</v>
      </c>
      <c r="J21" s="8">
        <v>185000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185000</v>
      </c>
      <c r="X21" s="8"/>
      <c r="Y21" s="8">
        <v>185000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379892021</v>
      </c>
      <c r="F22" s="35">
        <f t="shared" si="0"/>
        <v>379892021</v>
      </c>
      <c r="G22" s="35">
        <f t="shared" si="0"/>
        <v>41772037</v>
      </c>
      <c r="H22" s="35">
        <f t="shared" si="0"/>
        <v>20151926</v>
      </c>
      <c r="I22" s="35">
        <f t="shared" si="0"/>
        <v>20780671</v>
      </c>
      <c r="J22" s="35">
        <f t="shared" si="0"/>
        <v>82704634</v>
      </c>
      <c r="K22" s="35">
        <f t="shared" si="0"/>
        <v>18222078</v>
      </c>
      <c r="L22" s="35">
        <f t="shared" si="0"/>
        <v>24607874</v>
      </c>
      <c r="M22" s="35">
        <f t="shared" si="0"/>
        <v>27859207</v>
      </c>
      <c r="N22" s="35">
        <f t="shared" si="0"/>
        <v>70689159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153393793</v>
      </c>
      <c r="X22" s="35">
        <f t="shared" si="0"/>
        <v>185219552</v>
      </c>
      <c r="Y22" s="35">
        <f t="shared" si="0"/>
        <v>-31825759</v>
      </c>
      <c r="Z22" s="36">
        <f>+IF(X22&lt;&gt;0,+(Y22/X22)*100,0)</f>
        <v>-17.182721076876376</v>
      </c>
      <c r="AA22" s="33">
        <f>SUM(AA5:AA21)</f>
        <v>379892021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161404085</v>
      </c>
      <c r="F25" s="8">
        <v>161404085</v>
      </c>
      <c r="G25" s="8">
        <v>11612982</v>
      </c>
      <c r="H25" s="8">
        <v>13288397</v>
      </c>
      <c r="I25" s="8">
        <v>11942512</v>
      </c>
      <c r="J25" s="8">
        <v>36843891</v>
      </c>
      <c r="K25" s="8">
        <v>12330707</v>
      </c>
      <c r="L25" s="8">
        <v>12232254</v>
      </c>
      <c r="M25" s="8">
        <v>13020580</v>
      </c>
      <c r="N25" s="8">
        <v>37583541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74427432</v>
      </c>
      <c r="X25" s="8">
        <v>82808346</v>
      </c>
      <c r="Y25" s="8">
        <v>-8380914</v>
      </c>
      <c r="Z25" s="2">
        <v>-10.12</v>
      </c>
      <c r="AA25" s="6">
        <v>161404085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8019414</v>
      </c>
      <c r="F26" s="8">
        <v>8019414</v>
      </c>
      <c r="G26" s="8">
        <v>632988</v>
      </c>
      <c r="H26" s="8">
        <v>636659</v>
      </c>
      <c r="I26" s="8">
        <v>641491</v>
      </c>
      <c r="J26" s="8">
        <v>1911138</v>
      </c>
      <c r="K26" s="8">
        <v>650709</v>
      </c>
      <c r="L26" s="8">
        <v>614116</v>
      </c>
      <c r="M26" s="8">
        <v>582693</v>
      </c>
      <c r="N26" s="8">
        <v>1847518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3758656</v>
      </c>
      <c r="X26" s="8">
        <v>3839268</v>
      </c>
      <c r="Y26" s="8">
        <v>-80612</v>
      </c>
      <c r="Z26" s="2">
        <v>-2.1</v>
      </c>
      <c r="AA26" s="6">
        <v>8019414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9050000</v>
      </c>
      <c r="F27" s="8">
        <v>9050000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4525002</v>
      </c>
      <c r="Y27" s="8">
        <v>-4525002</v>
      </c>
      <c r="Z27" s="2">
        <v>-100</v>
      </c>
      <c r="AA27" s="6">
        <v>9050000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24370000</v>
      </c>
      <c r="F28" s="8">
        <v>24370000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12184998</v>
      </c>
      <c r="Y28" s="8">
        <v>-12184998</v>
      </c>
      <c r="Z28" s="2">
        <v>-100</v>
      </c>
      <c r="AA28" s="6">
        <v>24370000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10381079</v>
      </c>
      <c r="F29" s="8">
        <v>10381079</v>
      </c>
      <c r="G29" s="8">
        <v>0</v>
      </c>
      <c r="H29" s="8">
        <v>1964</v>
      </c>
      <c r="I29" s="8">
        <v>0</v>
      </c>
      <c r="J29" s="8">
        <v>1964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1964</v>
      </c>
      <c r="X29" s="8">
        <v>6723550</v>
      </c>
      <c r="Y29" s="8">
        <v>-6721586</v>
      </c>
      <c r="Z29" s="2">
        <v>-99.97</v>
      </c>
      <c r="AA29" s="6">
        <v>10381079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105195003</v>
      </c>
      <c r="F30" s="8">
        <v>105195003</v>
      </c>
      <c r="G30" s="8">
        <v>0</v>
      </c>
      <c r="H30" s="8">
        <v>871376</v>
      </c>
      <c r="I30" s="8">
        <v>17885145</v>
      </c>
      <c r="J30" s="8">
        <v>18756521</v>
      </c>
      <c r="K30" s="8">
        <v>47715</v>
      </c>
      <c r="L30" s="8">
        <v>9409993</v>
      </c>
      <c r="M30" s="8">
        <v>8836873</v>
      </c>
      <c r="N30" s="8">
        <v>18294581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37051102</v>
      </c>
      <c r="X30" s="8">
        <v>48309940</v>
      </c>
      <c r="Y30" s="8">
        <v>-11258838</v>
      </c>
      <c r="Z30" s="2">
        <v>-23.31</v>
      </c>
      <c r="AA30" s="6">
        <v>105195003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1593500</v>
      </c>
      <c r="F31" s="8">
        <v>1593500</v>
      </c>
      <c r="G31" s="8">
        <v>0</v>
      </c>
      <c r="H31" s="8">
        <v>11068</v>
      </c>
      <c r="I31" s="8">
        <v>1732</v>
      </c>
      <c r="J31" s="8">
        <v>12800</v>
      </c>
      <c r="K31" s="8">
        <v>21193</v>
      </c>
      <c r="L31" s="8">
        <v>66</v>
      </c>
      <c r="M31" s="8">
        <v>0</v>
      </c>
      <c r="N31" s="8">
        <v>21259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34059</v>
      </c>
      <c r="X31" s="8">
        <v>796752</v>
      </c>
      <c r="Y31" s="8">
        <v>-762693</v>
      </c>
      <c r="Z31" s="2">
        <v>-95.73</v>
      </c>
      <c r="AA31" s="6">
        <v>1593500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27479709</v>
      </c>
      <c r="F32" s="8">
        <v>27479709</v>
      </c>
      <c r="G32" s="8">
        <v>379053</v>
      </c>
      <c r="H32" s="8">
        <v>1122118</v>
      </c>
      <c r="I32" s="8">
        <v>857648</v>
      </c>
      <c r="J32" s="8">
        <v>2358819</v>
      </c>
      <c r="K32" s="8">
        <v>864407</v>
      </c>
      <c r="L32" s="8">
        <v>984545</v>
      </c>
      <c r="M32" s="8">
        <v>647484</v>
      </c>
      <c r="N32" s="8">
        <v>2496436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4855255</v>
      </c>
      <c r="X32" s="8">
        <v>13641984</v>
      </c>
      <c r="Y32" s="8">
        <v>-8786729</v>
      </c>
      <c r="Z32" s="2">
        <v>-64.41</v>
      </c>
      <c r="AA32" s="6">
        <v>27479709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50000</v>
      </c>
      <c r="F33" s="8">
        <v>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24999</v>
      </c>
      <c r="Y33" s="8">
        <v>-24999</v>
      </c>
      <c r="Z33" s="2">
        <v>-100</v>
      </c>
      <c r="AA33" s="6">
        <v>50000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25249635</v>
      </c>
      <c r="F34" s="8">
        <v>25249635</v>
      </c>
      <c r="G34" s="8">
        <v>92920</v>
      </c>
      <c r="H34" s="8">
        <v>587575</v>
      </c>
      <c r="I34" s="8">
        <v>512542</v>
      </c>
      <c r="J34" s="8">
        <v>1193037</v>
      </c>
      <c r="K34" s="8">
        <v>885055</v>
      </c>
      <c r="L34" s="8">
        <v>1008060</v>
      </c>
      <c r="M34" s="8">
        <v>1519210</v>
      </c>
      <c r="N34" s="8">
        <v>3412325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4605362</v>
      </c>
      <c r="X34" s="8">
        <v>12184908</v>
      </c>
      <c r="Y34" s="8">
        <v>-7579546</v>
      </c>
      <c r="Z34" s="2">
        <v>-62.2</v>
      </c>
      <c r="AA34" s="6">
        <v>25249635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372792425</v>
      </c>
      <c r="F36" s="35">
        <f t="shared" si="1"/>
        <v>372792425</v>
      </c>
      <c r="G36" s="35">
        <f t="shared" si="1"/>
        <v>12717943</v>
      </c>
      <c r="H36" s="35">
        <f t="shared" si="1"/>
        <v>16519157</v>
      </c>
      <c r="I36" s="35">
        <f t="shared" si="1"/>
        <v>31841070</v>
      </c>
      <c r="J36" s="35">
        <f t="shared" si="1"/>
        <v>61078170</v>
      </c>
      <c r="K36" s="35">
        <f t="shared" si="1"/>
        <v>14799786</v>
      </c>
      <c r="L36" s="35">
        <f t="shared" si="1"/>
        <v>24249034</v>
      </c>
      <c r="M36" s="35">
        <f t="shared" si="1"/>
        <v>24606840</v>
      </c>
      <c r="N36" s="35">
        <f t="shared" si="1"/>
        <v>63655660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124733830</v>
      </c>
      <c r="X36" s="35">
        <f t="shared" si="1"/>
        <v>185039747</v>
      </c>
      <c r="Y36" s="35">
        <f t="shared" si="1"/>
        <v>-60305917</v>
      </c>
      <c r="Z36" s="36">
        <f>+IF(X36&lt;&gt;0,+(Y36/X36)*100,0)</f>
        <v>-32.59079088559281</v>
      </c>
      <c r="AA36" s="33">
        <f>SUM(AA25:AA35)</f>
        <v>372792425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7099596</v>
      </c>
      <c r="F38" s="48">
        <f t="shared" si="2"/>
        <v>7099596</v>
      </c>
      <c r="G38" s="48">
        <f t="shared" si="2"/>
        <v>29054094</v>
      </c>
      <c r="H38" s="48">
        <f t="shared" si="2"/>
        <v>3632769</v>
      </c>
      <c r="I38" s="48">
        <f t="shared" si="2"/>
        <v>-11060399</v>
      </c>
      <c r="J38" s="48">
        <f t="shared" si="2"/>
        <v>21626464</v>
      </c>
      <c r="K38" s="48">
        <f t="shared" si="2"/>
        <v>3422292</v>
      </c>
      <c r="L38" s="48">
        <f t="shared" si="2"/>
        <v>358840</v>
      </c>
      <c r="M38" s="48">
        <f t="shared" si="2"/>
        <v>3252367</v>
      </c>
      <c r="N38" s="48">
        <f t="shared" si="2"/>
        <v>7033499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28659963</v>
      </c>
      <c r="X38" s="48">
        <f>IF(F22=F36,0,X22-X36)</f>
        <v>179805</v>
      </c>
      <c r="Y38" s="48">
        <f t="shared" si="2"/>
        <v>28480158</v>
      </c>
      <c r="Z38" s="49">
        <f>+IF(X38&lt;&gt;0,+(Y38/X38)*100,0)</f>
        <v>15839.469425210646</v>
      </c>
      <c r="AA38" s="46">
        <f>+AA22-AA36</f>
        <v>7099596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35043000</v>
      </c>
      <c r="F39" s="8">
        <v>35043000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28161000</v>
      </c>
      <c r="Y39" s="8">
        <v>-28161000</v>
      </c>
      <c r="Z39" s="2">
        <v>-100</v>
      </c>
      <c r="AA39" s="6">
        <v>35043000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42142596</v>
      </c>
      <c r="F42" s="57">
        <f t="shared" si="3"/>
        <v>42142596</v>
      </c>
      <c r="G42" s="57">
        <f t="shared" si="3"/>
        <v>29054094</v>
      </c>
      <c r="H42" s="57">
        <f t="shared" si="3"/>
        <v>3632769</v>
      </c>
      <c r="I42" s="57">
        <f t="shared" si="3"/>
        <v>-11060399</v>
      </c>
      <c r="J42" s="57">
        <f t="shared" si="3"/>
        <v>21626464</v>
      </c>
      <c r="K42" s="57">
        <f t="shared" si="3"/>
        <v>3422292</v>
      </c>
      <c r="L42" s="57">
        <f t="shared" si="3"/>
        <v>358840</v>
      </c>
      <c r="M42" s="57">
        <f t="shared" si="3"/>
        <v>3252367</v>
      </c>
      <c r="N42" s="57">
        <f t="shared" si="3"/>
        <v>7033499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28659963</v>
      </c>
      <c r="X42" s="57">
        <f t="shared" si="3"/>
        <v>28340805</v>
      </c>
      <c r="Y42" s="57">
        <f t="shared" si="3"/>
        <v>319158</v>
      </c>
      <c r="Z42" s="58">
        <f>+IF(X42&lt;&gt;0,+(Y42/X42)*100,0)</f>
        <v>1.1261430294587609</v>
      </c>
      <c r="AA42" s="55">
        <f>SUM(AA38:AA41)</f>
        <v>42142596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42142596</v>
      </c>
      <c r="F44" s="65">
        <f t="shared" si="4"/>
        <v>42142596</v>
      </c>
      <c r="G44" s="65">
        <f t="shared" si="4"/>
        <v>29054094</v>
      </c>
      <c r="H44" s="65">
        <f t="shared" si="4"/>
        <v>3632769</v>
      </c>
      <c r="I44" s="65">
        <f t="shared" si="4"/>
        <v>-11060399</v>
      </c>
      <c r="J44" s="65">
        <f t="shared" si="4"/>
        <v>21626464</v>
      </c>
      <c r="K44" s="65">
        <f t="shared" si="4"/>
        <v>3422292</v>
      </c>
      <c r="L44" s="65">
        <f t="shared" si="4"/>
        <v>358840</v>
      </c>
      <c r="M44" s="65">
        <f t="shared" si="4"/>
        <v>3252367</v>
      </c>
      <c r="N44" s="65">
        <f t="shared" si="4"/>
        <v>7033499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28659963</v>
      </c>
      <c r="X44" s="65">
        <f t="shared" si="4"/>
        <v>28340805</v>
      </c>
      <c r="Y44" s="65">
        <f t="shared" si="4"/>
        <v>319158</v>
      </c>
      <c r="Z44" s="66">
        <f>+IF(X44&lt;&gt;0,+(Y44/X44)*100,0)</f>
        <v>1.1261430294587609</v>
      </c>
      <c r="AA44" s="63">
        <f>+AA42-AA43</f>
        <v>42142596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42142596</v>
      </c>
      <c r="F46" s="57">
        <f t="shared" si="5"/>
        <v>42142596</v>
      </c>
      <c r="G46" s="57">
        <f t="shared" si="5"/>
        <v>29054094</v>
      </c>
      <c r="H46" s="57">
        <f t="shared" si="5"/>
        <v>3632769</v>
      </c>
      <c r="I46" s="57">
        <f t="shared" si="5"/>
        <v>-11060399</v>
      </c>
      <c r="J46" s="57">
        <f t="shared" si="5"/>
        <v>21626464</v>
      </c>
      <c r="K46" s="57">
        <f t="shared" si="5"/>
        <v>3422292</v>
      </c>
      <c r="L46" s="57">
        <f t="shared" si="5"/>
        <v>358840</v>
      </c>
      <c r="M46" s="57">
        <f t="shared" si="5"/>
        <v>3252367</v>
      </c>
      <c r="N46" s="57">
        <f t="shared" si="5"/>
        <v>7033499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28659963</v>
      </c>
      <c r="X46" s="57">
        <f t="shared" si="5"/>
        <v>28340805</v>
      </c>
      <c r="Y46" s="57">
        <f t="shared" si="5"/>
        <v>319158</v>
      </c>
      <c r="Z46" s="58">
        <f>+IF(X46&lt;&gt;0,+(Y46/X46)*100,0)</f>
        <v>1.1261430294587609</v>
      </c>
      <c r="AA46" s="55">
        <f>SUM(AA44:AA45)</f>
        <v>42142596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42142596</v>
      </c>
      <c r="F48" s="73">
        <f t="shared" si="6"/>
        <v>42142596</v>
      </c>
      <c r="G48" s="73">
        <f t="shared" si="6"/>
        <v>29054094</v>
      </c>
      <c r="H48" s="74">
        <f t="shared" si="6"/>
        <v>3632769</v>
      </c>
      <c r="I48" s="74">
        <f t="shared" si="6"/>
        <v>-11060399</v>
      </c>
      <c r="J48" s="74">
        <f t="shared" si="6"/>
        <v>21626464</v>
      </c>
      <c r="K48" s="74">
        <f t="shared" si="6"/>
        <v>3422292</v>
      </c>
      <c r="L48" s="74">
        <f t="shared" si="6"/>
        <v>358840</v>
      </c>
      <c r="M48" s="73">
        <f t="shared" si="6"/>
        <v>3252367</v>
      </c>
      <c r="N48" s="73">
        <f t="shared" si="6"/>
        <v>7033499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28659963</v>
      </c>
      <c r="X48" s="74">
        <f t="shared" si="6"/>
        <v>28340805</v>
      </c>
      <c r="Y48" s="74">
        <f t="shared" si="6"/>
        <v>319158</v>
      </c>
      <c r="Z48" s="75">
        <f>+IF(X48&lt;&gt;0,+(Y48/X48)*100,0)</f>
        <v>1.1261430294587609</v>
      </c>
      <c r="AA48" s="76">
        <f>SUM(AA46:AA47)</f>
        <v>42142596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10061381</v>
      </c>
      <c r="D5" s="6">
        <v>0</v>
      </c>
      <c r="E5" s="7">
        <v>12605476</v>
      </c>
      <c r="F5" s="8">
        <v>12605476</v>
      </c>
      <c r="G5" s="8">
        <v>6566544</v>
      </c>
      <c r="H5" s="8">
        <v>0</v>
      </c>
      <c r="I5" s="8">
        <v>703644</v>
      </c>
      <c r="J5" s="8">
        <v>7270188</v>
      </c>
      <c r="K5" s="8">
        <v>703644</v>
      </c>
      <c r="L5" s="8">
        <v>703644</v>
      </c>
      <c r="M5" s="8">
        <v>0</v>
      </c>
      <c r="N5" s="8">
        <v>1407288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8677476</v>
      </c>
      <c r="X5" s="8">
        <v>6302736</v>
      </c>
      <c r="Y5" s="8">
        <v>2374740</v>
      </c>
      <c r="Z5" s="2">
        <v>37.68</v>
      </c>
      <c r="AA5" s="6">
        <v>12605476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29317359</v>
      </c>
      <c r="D7" s="6">
        <v>0</v>
      </c>
      <c r="E7" s="7">
        <v>31377840</v>
      </c>
      <c r="F7" s="8">
        <v>31377840</v>
      </c>
      <c r="G7" s="8">
        <v>454230</v>
      </c>
      <c r="H7" s="8">
        <v>0</v>
      </c>
      <c r="I7" s="8">
        <v>2681611</v>
      </c>
      <c r="J7" s="8">
        <v>3135841</v>
      </c>
      <c r="K7" s="8">
        <v>3574213</v>
      </c>
      <c r="L7" s="8">
        <v>2314997</v>
      </c>
      <c r="M7" s="8">
        <v>0</v>
      </c>
      <c r="N7" s="8">
        <v>5889210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9025051</v>
      </c>
      <c r="X7" s="8">
        <v>15688920</v>
      </c>
      <c r="Y7" s="8">
        <v>-6663869</v>
      </c>
      <c r="Z7" s="2">
        <v>-42.48</v>
      </c>
      <c r="AA7" s="6">
        <v>31377840</v>
      </c>
    </row>
    <row r="8" spans="1:27" ht="13.5">
      <c r="A8" s="25" t="s">
        <v>35</v>
      </c>
      <c r="B8" s="24"/>
      <c r="C8" s="6">
        <v>9349630</v>
      </c>
      <c r="D8" s="6">
        <v>0</v>
      </c>
      <c r="E8" s="7">
        <v>6447422</v>
      </c>
      <c r="F8" s="8">
        <v>6447422</v>
      </c>
      <c r="G8" s="8">
        <v>812367</v>
      </c>
      <c r="H8" s="8">
        <v>0</v>
      </c>
      <c r="I8" s="8">
        <v>942276</v>
      </c>
      <c r="J8" s="8">
        <v>1754643</v>
      </c>
      <c r="K8" s="8">
        <v>772506</v>
      </c>
      <c r="L8" s="8">
        <v>2292116</v>
      </c>
      <c r="M8" s="8">
        <v>0</v>
      </c>
      <c r="N8" s="8">
        <v>3064622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4819265</v>
      </c>
      <c r="X8" s="8">
        <v>3223710</v>
      </c>
      <c r="Y8" s="8">
        <v>1595555</v>
      </c>
      <c r="Z8" s="2">
        <v>49.49</v>
      </c>
      <c r="AA8" s="6">
        <v>6447422</v>
      </c>
    </row>
    <row r="9" spans="1:27" ht="13.5">
      <c r="A9" s="25" t="s">
        <v>36</v>
      </c>
      <c r="B9" s="24"/>
      <c r="C9" s="6">
        <v>11943082</v>
      </c>
      <c r="D9" s="6">
        <v>0</v>
      </c>
      <c r="E9" s="7">
        <v>11005164</v>
      </c>
      <c r="F9" s="8">
        <v>11005164</v>
      </c>
      <c r="G9" s="8">
        <v>889574</v>
      </c>
      <c r="H9" s="8">
        <v>0</v>
      </c>
      <c r="I9" s="8">
        <v>1034292</v>
      </c>
      <c r="J9" s="8">
        <v>1923866</v>
      </c>
      <c r="K9" s="8">
        <v>1062073</v>
      </c>
      <c r="L9" s="8">
        <v>1063232</v>
      </c>
      <c r="M9" s="8">
        <v>0</v>
      </c>
      <c r="N9" s="8">
        <v>2125305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4049171</v>
      </c>
      <c r="X9" s="8">
        <v>5502582</v>
      </c>
      <c r="Y9" s="8">
        <v>-1453411</v>
      </c>
      <c r="Z9" s="2">
        <v>-26.41</v>
      </c>
      <c r="AA9" s="6">
        <v>11005164</v>
      </c>
    </row>
    <row r="10" spans="1:27" ht="13.5">
      <c r="A10" s="25" t="s">
        <v>37</v>
      </c>
      <c r="B10" s="24"/>
      <c r="C10" s="6">
        <v>7753131</v>
      </c>
      <c r="D10" s="6">
        <v>0</v>
      </c>
      <c r="E10" s="7">
        <v>6741695</v>
      </c>
      <c r="F10" s="26">
        <v>6741695</v>
      </c>
      <c r="G10" s="26">
        <v>567268</v>
      </c>
      <c r="H10" s="26">
        <v>0</v>
      </c>
      <c r="I10" s="26">
        <v>663249</v>
      </c>
      <c r="J10" s="26">
        <v>1230517</v>
      </c>
      <c r="K10" s="26">
        <v>680225</v>
      </c>
      <c r="L10" s="26">
        <v>680681</v>
      </c>
      <c r="M10" s="26">
        <v>0</v>
      </c>
      <c r="N10" s="26">
        <v>1360906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2591423</v>
      </c>
      <c r="X10" s="26">
        <v>3370848</v>
      </c>
      <c r="Y10" s="26">
        <v>-779425</v>
      </c>
      <c r="Z10" s="27">
        <v>-23.12</v>
      </c>
      <c r="AA10" s="28">
        <v>6741695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460256</v>
      </c>
      <c r="D12" s="6">
        <v>0</v>
      </c>
      <c r="E12" s="7">
        <v>792985</v>
      </c>
      <c r="F12" s="8">
        <v>792985</v>
      </c>
      <c r="G12" s="8">
        <v>3383</v>
      </c>
      <c r="H12" s="8">
        <v>0</v>
      </c>
      <c r="I12" s="8">
        <v>0</v>
      </c>
      <c r="J12" s="8">
        <v>3383</v>
      </c>
      <c r="K12" s="8">
        <v>0</v>
      </c>
      <c r="L12" s="8">
        <v>46862</v>
      </c>
      <c r="M12" s="8">
        <v>0</v>
      </c>
      <c r="N12" s="8">
        <v>46862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50245</v>
      </c>
      <c r="X12" s="8">
        <v>396492</v>
      </c>
      <c r="Y12" s="8">
        <v>-346247</v>
      </c>
      <c r="Z12" s="2">
        <v>-87.33</v>
      </c>
      <c r="AA12" s="6">
        <v>792985</v>
      </c>
    </row>
    <row r="13" spans="1:27" ht="13.5">
      <c r="A13" s="23" t="s">
        <v>40</v>
      </c>
      <c r="B13" s="29"/>
      <c r="C13" s="6">
        <v>349917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17063</v>
      </c>
      <c r="L13" s="8">
        <v>5337</v>
      </c>
      <c r="M13" s="8">
        <v>0</v>
      </c>
      <c r="N13" s="8">
        <v>22400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22400</v>
      </c>
      <c r="X13" s="8"/>
      <c r="Y13" s="8">
        <v>22400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12519044</v>
      </c>
      <c r="D14" s="6">
        <v>0</v>
      </c>
      <c r="E14" s="7">
        <v>10331789</v>
      </c>
      <c r="F14" s="8">
        <v>10331789</v>
      </c>
      <c r="G14" s="8">
        <v>34564</v>
      </c>
      <c r="H14" s="8">
        <v>0</v>
      </c>
      <c r="I14" s="8">
        <v>1255726</v>
      </c>
      <c r="J14" s="8">
        <v>1290290</v>
      </c>
      <c r="K14" s="8">
        <v>1078645</v>
      </c>
      <c r="L14" s="8">
        <v>1096500</v>
      </c>
      <c r="M14" s="8">
        <v>0</v>
      </c>
      <c r="N14" s="8">
        <v>2175145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3465435</v>
      </c>
      <c r="X14" s="8">
        <v>5165892</v>
      </c>
      <c r="Y14" s="8">
        <v>-1700457</v>
      </c>
      <c r="Z14" s="2">
        <v>-32.92</v>
      </c>
      <c r="AA14" s="6">
        <v>10331789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443600</v>
      </c>
      <c r="D16" s="6">
        <v>0</v>
      </c>
      <c r="E16" s="7">
        <v>392685</v>
      </c>
      <c r="F16" s="8">
        <v>392685</v>
      </c>
      <c r="G16" s="8">
        <v>266615</v>
      </c>
      <c r="H16" s="8">
        <v>0</v>
      </c>
      <c r="I16" s="8">
        <v>32450</v>
      </c>
      <c r="J16" s="8">
        <v>299065</v>
      </c>
      <c r="K16" s="8">
        <v>24780</v>
      </c>
      <c r="L16" s="8">
        <v>19900</v>
      </c>
      <c r="M16" s="8">
        <v>0</v>
      </c>
      <c r="N16" s="8">
        <v>44680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343745</v>
      </c>
      <c r="X16" s="8">
        <v>196344</v>
      </c>
      <c r="Y16" s="8">
        <v>147401</v>
      </c>
      <c r="Z16" s="2">
        <v>75.07</v>
      </c>
      <c r="AA16" s="6">
        <v>392685</v>
      </c>
    </row>
    <row r="17" spans="1:27" ht="13.5">
      <c r="A17" s="23" t="s">
        <v>44</v>
      </c>
      <c r="B17" s="29"/>
      <c r="C17" s="6">
        <v>849278</v>
      </c>
      <c r="D17" s="6">
        <v>0</v>
      </c>
      <c r="E17" s="7">
        <v>2743280</v>
      </c>
      <c r="F17" s="8">
        <v>2743280</v>
      </c>
      <c r="G17" s="8">
        <v>82025</v>
      </c>
      <c r="H17" s="8">
        <v>0</v>
      </c>
      <c r="I17" s="8">
        <v>531851</v>
      </c>
      <c r="J17" s="8">
        <v>613876</v>
      </c>
      <c r="K17" s="8">
        <v>473969</v>
      </c>
      <c r="L17" s="8">
        <v>640684</v>
      </c>
      <c r="M17" s="8">
        <v>0</v>
      </c>
      <c r="N17" s="8">
        <v>1114653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1728529</v>
      </c>
      <c r="X17" s="8">
        <v>1371642</v>
      </c>
      <c r="Y17" s="8">
        <v>356887</v>
      </c>
      <c r="Z17" s="2">
        <v>26.02</v>
      </c>
      <c r="AA17" s="6">
        <v>2743280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105300</v>
      </c>
      <c r="F18" s="8">
        <v>105300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52650</v>
      </c>
      <c r="Y18" s="8">
        <v>-52650</v>
      </c>
      <c r="Z18" s="2">
        <v>-100</v>
      </c>
      <c r="AA18" s="6">
        <v>105300</v>
      </c>
    </row>
    <row r="19" spans="1:27" ht="13.5">
      <c r="A19" s="23" t="s">
        <v>46</v>
      </c>
      <c r="B19" s="29"/>
      <c r="C19" s="6">
        <v>57604064</v>
      </c>
      <c r="D19" s="6">
        <v>0</v>
      </c>
      <c r="E19" s="7">
        <v>56169000</v>
      </c>
      <c r="F19" s="8">
        <v>56169000</v>
      </c>
      <c r="G19" s="8">
        <v>20921000</v>
      </c>
      <c r="H19" s="8">
        <v>0</v>
      </c>
      <c r="I19" s="8">
        <v>0</v>
      </c>
      <c r="J19" s="8">
        <v>20921000</v>
      </c>
      <c r="K19" s="8">
        <v>1000000</v>
      </c>
      <c r="L19" s="8">
        <v>0</v>
      </c>
      <c r="M19" s="8">
        <v>0</v>
      </c>
      <c r="N19" s="8">
        <v>1000000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21921000</v>
      </c>
      <c r="X19" s="8">
        <v>28084500</v>
      </c>
      <c r="Y19" s="8">
        <v>-6163500</v>
      </c>
      <c r="Z19" s="2">
        <v>-21.95</v>
      </c>
      <c r="AA19" s="6">
        <v>56169000</v>
      </c>
    </row>
    <row r="20" spans="1:27" ht="13.5">
      <c r="A20" s="23" t="s">
        <v>47</v>
      </c>
      <c r="B20" s="29"/>
      <c r="C20" s="6">
        <v>16038036</v>
      </c>
      <c r="D20" s="6">
        <v>0</v>
      </c>
      <c r="E20" s="7">
        <v>1628535</v>
      </c>
      <c r="F20" s="26">
        <v>1628535</v>
      </c>
      <c r="G20" s="26">
        <v>155722</v>
      </c>
      <c r="H20" s="26">
        <v>0</v>
      </c>
      <c r="I20" s="26">
        <v>226574</v>
      </c>
      <c r="J20" s="26">
        <v>382296</v>
      </c>
      <c r="K20" s="26">
        <v>208653</v>
      </c>
      <c r="L20" s="26">
        <v>711961</v>
      </c>
      <c r="M20" s="26">
        <v>0</v>
      </c>
      <c r="N20" s="26">
        <v>920614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1302910</v>
      </c>
      <c r="X20" s="26">
        <v>814266</v>
      </c>
      <c r="Y20" s="26">
        <v>488644</v>
      </c>
      <c r="Z20" s="27">
        <v>60.01</v>
      </c>
      <c r="AA20" s="28">
        <v>1628535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138500</v>
      </c>
      <c r="H21" s="8">
        <v>0</v>
      </c>
      <c r="I21" s="30">
        <v>0</v>
      </c>
      <c r="J21" s="8">
        <v>138500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138500</v>
      </c>
      <c r="X21" s="8"/>
      <c r="Y21" s="8">
        <v>138500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156688778</v>
      </c>
      <c r="D22" s="33">
        <f>SUM(D5:D21)</f>
        <v>0</v>
      </c>
      <c r="E22" s="34">
        <f t="shared" si="0"/>
        <v>140341171</v>
      </c>
      <c r="F22" s="35">
        <f t="shared" si="0"/>
        <v>140341171</v>
      </c>
      <c r="G22" s="35">
        <f t="shared" si="0"/>
        <v>30891792</v>
      </c>
      <c r="H22" s="35">
        <f t="shared" si="0"/>
        <v>0</v>
      </c>
      <c r="I22" s="35">
        <f t="shared" si="0"/>
        <v>8071673</v>
      </c>
      <c r="J22" s="35">
        <f t="shared" si="0"/>
        <v>38963465</v>
      </c>
      <c r="K22" s="35">
        <f t="shared" si="0"/>
        <v>9595771</v>
      </c>
      <c r="L22" s="35">
        <f t="shared" si="0"/>
        <v>9575914</v>
      </c>
      <c r="M22" s="35">
        <f t="shared" si="0"/>
        <v>0</v>
      </c>
      <c r="N22" s="35">
        <f t="shared" si="0"/>
        <v>19171685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58135150</v>
      </c>
      <c r="X22" s="35">
        <f t="shared" si="0"/>
        <v>70170582</v>
      </c>
      <c r="Y22" s="35">
        <f t="shared" si="0"/>
        <v>-12035432</v>
      </c>
      <c r="Z22" s="36">
        <f>+IF(X22&lt;&gt;0,+(Y22/X22)*100,0)</f>
        <v>-17.15167760757635</v>
      </c>
      <c r="AA22" s="33">
        <f>SUM(AA5:AA21)</f>
        <v>140341171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58362054</v>
      </c>
      <c r="D25" s="6">
        <v>0</v>
      </c>
      <c r="E25" s="7">
        <v>68212609</v>
      </c>
      <c r="F25" s="8">
        <v>68212609</v>
      </c>
      <c r="G25" s="8">
        <v>4882719</v>
      </c>
      <c r="H25" s="8">
        <v>0</v>
      </c>
      <c r="I25" s="8">
        <v>4993199</v>
      </c>
      <c r="J25" s="8">
        <v>9875918</v>
      </c>
      <c r="K25" s="8">
        <v>5086277</v>
      </c>
      <c r="L25" s="8">
        <v>4983199</v>
      </c>
      <c r="M25" s="8">
        <v>0</v>
      </c>
      <c r="N25" s="8">
        <v>10069476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19945394</v>
      </c>
      <c r="X25" s="8">
        <v>37660518</v>
      </c>
      <c r="Y25" s="8">
        <v>-17715124</v>
      </c>
      <c r="Z25" s="2">
        <v>-47.04</v>
      </c>
      <c r="AA25" s="6">
        <v>68212609</v>
      </c>
    </row>
    <row r="26" spans="1:27" ht="13.5">
      <c r="A26" s="25" t="s">
        <v>52</v>
      </c>
      <c r="B26" s="24"/>
      <c r="C26" s="6">
        <v>6430764</v>
      </c>
      <c r="D26" s="6">
        <v>0</v>
      </c>
      <c r="E26" s="7">
        <v>6470328</v>
      </c>
      <c r="F26" s="8">
        <v>6470328</v>
      </c>
      <c r="G26" s="8">
        <v>583317</v>
      </c>
      <c r="H26" s="8">
        <v>0</v>
      </c>
      <c r="I26" s="8">
        <v>557843</v>
      </c>
      <c r="J26" s="8">
        <v>1141160</v>
      </c>
      <c r="K26" s="8">
        <v>536440</v>
      </c>
      <c r="L26" s="8">
        <v>621266</v>
      </c>
      <c r="M26" s="8">
        <v>0</v>
      </c>
      <c r="N26" s="8">
        <v>1157706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2298866</v>
      </c>
      <c r="X26" s="8">
        <v>3235164</v>
      </c>
      <c r="Y26" s="8">
        <v>-936298</v>
      </c>
      <c r="Z26" s="2">
        <v>-28.94</v>
      </c>
      <c r="AA26" s="6">
        <v>6470328</v>
      </c>
    </row>
    <row r="27" spans="1:27" ht="13.5">
      <c r="A27" s="25" t="s">
        <v>53</v>
      </c>
      <c r="B27" s="24"/>
      <c r="C27" s="6">
        <v>28328415</v>
      </c>
      <c r="D27" s="6">
        <v>0</v>
      </c>
      <c r="E27" s="7">
        <v>27482289</v>
      </c>
      <c r="F27" s="8">
        <v>27482289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27482289</v>
      </c>
    </row>
    <row r="28" spans="1:27" ht="13.5">
      <c r="A28" s="25" t="s">
        <v>54</v>
      </c>
      <c r="B28" s="24"/>
      <c r="C28" s="6">
        <v>26728564</v>
      </c>
      <c r="D28" s="6">
        <v>0</v>
      </c>
      <c r="E28" s="7">
        <v>21325345</v>
      </c>
      <c r="F28" s="8">
        <v>21325345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10662672</v>
      </c>
      <c r="Y28" s="8">
        <v>-10662672</v>
      </c>
      <c r="Z28" s="2">
        <v>-100</v>
      </c>
      <c r="AA28" s="6">
        <v>21325345</v>
      </c>
    </row>
    <row r="29" spans="1:27" ht="13.5">
      <c r="A29" s="25" t="s">
        <v>55</v>
      </c>
      <c r="B29" s="24"/>
      <c r="C29" s="6">
        <v>10798711</v>
      </c>
      <c r="D29" s="6">
        <v>0</v>
      </c>
      <c r="E29" s="7">
        <v>300000</v>
      </c>
      <c r="F29" s="8">
        <v>300000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150000</v>
      </c>
      <c r="Y29" s="8">
        <v>-150000</v>
      </c>
      <c r="Z29" s="2">
        <v>-100</v>
      </c>
      <c r="AA29" s="6">
        <v>300000</v>
      </c>
    </row>
    <row r="30" spans="1:27" ht="13.5">
      <c r="A30" s="25" t="s">
        <v>56</v>
      </c>
      <c r="B30" s="24"/>
      <c r="C30" s="6">
        <v>28418688</v>
      </c>
      <c r="D30" s="6">
        <v>0</v>
      </c>
      <c r="E30" s="7">
        <v>28927995</v>
      </c>
      <c r="F30" s="8">
        <v>28927995</v>
      </c>
      <c r="G30" s="8">
        <v>0</v>
      </c>
      <c r="H30" s="8">
        <v>0</v>
      </c>
      <c r="I30" s="8">
        <v>6296054</v>
      </c>
      <c r="J30" s="8">
        <v>6296054</v>
      </c>
      <c r="K30" s="8">
        <v>1957040</v>
      </c>
      <c r="L30" s="8">
        <v>2010287</v>
      </c>
      <c r="M30" s="8">
        <v>0</v>
      </c>
      <c r="N30" s="8">
        <v>3967327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10263381</v>
      </c>
      <c r="X30" s="8">
        <v>14463996</v>
      </c>
      <c r="Y30" s="8">
        <v>-4200615</v>
      </c>
      <c r="Z30" s="2">
        <v>-29.04</v>
      </c>
      <c r="AA30" s="6">
        <v>28927995</v>
      </c>
    </row>
    <row r="31" spans="1:27" ht="13.5">
      <c r="A31" s="25" t="s">
        <v>57</v>
      </c>
      <c r="B31" s="24"/>
      <c r="C31" s="6">
        <v>3891542</v>
      </c>
      <c r="D31" s="6">
        <v>0</v>
      </c>
      <c r="E31" s="7">
        <v>3901450</v>
      </c>
      <c r="F31" s="8">
        <v>3901450</v>
      </c>
      <c r="G31" s="8">
        <v>116357</v>
      </c>
      <c r="H31" s="8">
        <v>0</v>
      </c>
      <c r="I31" s="8">
        <v>84653</v>
      </c>
      <c r="J31" s="8">
        <v>201010</v>
      </c>
      <c r="K31" s="8">
        <v>13684</v>
      </c>
      <c r="L31" s="8">
        <v>298100</v>
      </c>
      <c r="M31" s="8">
        <v>0</v>
      </c>
      <c r="N31" s="8">
        <v>311784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512794</v>
      </c>
      <c r="X31" s="8">
        <v>1950726</v>
      </c>
      <c r="Y31" s="8">
        <v>-1437932</v>
      </c>
      <c r="Z31" s="2">
        <v>-73.71</v>
      </c>
      <c r="AA31" s="6">
        <v>3901450</v>
      </c>
    </row>
    <row r="32" spans="1:27" ht="13.5">
      <c r="A32" s="25" t="s">
        <v>58</v>
      </c>
      <c r="B32" s="24"/>
      <c r="C32" s="6">
        <v>14529300</v>
      </c>
      <c r="D32" s="6">
        <v>0</v>
      </c>
      <c r="E32" s="7">
        <v>10089360</v>
      </c>
      <c r="F32" s="8">
        <v>10089360</v>
      </c>
      <c r="G32" s="8">
        <v>828167</v>
      </c>
      <c r="H32" s="8">
        <v>0</v>
      </c>
      <c r="I32" s="8">
        <v>1047562</v>
      </c>
      <c r="J32" s="8">
        <v>1875729</v>
      </c>
      <c r="K32" s="8">
        <v>660697</v>
      </c>
      <c r="L32" s="8">
        <v>1087619</v>
      </c>
      <c r="M32" s="8">
        <v>0</v>
      </c>
      <c r="N32" s="8">
        <v>1748316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3624045</v>
      </c>
      <c r="X32" s="8">
        <v>5044680</v>
      </c>
      <c r="Y32" s="8">
        <v>-1420635</v>
      </c>
      <c r="Z32" s="2">
        <v>-28.16</v>
      </c>
      <c r="AA32" s="6">
        <v>10089360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26447</v>
      </c>
      <c r="H33" s="8">
        <v>0</v>
      </c>
      <c r="I33" s="8">
        <v>996448</v>
      </c>
      <c r="J33" s="8">
        <v>1022895</v>
      </c>
      <c r="K33" s="8">
        <v>0</v>
      </c>
      <c r="L33" s="8">
        <v>4769964</v>
      </c>
      <c r="M33" s="8">
        <v>0</v>
      </c>
      <c r="N33" s="8">
        <v>4769964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5792859</v>
      </c>
      <c r="X33" s="8"/>
      <c r="Y33" s="8">
        <v>5792859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11068650</v>
      </c>
      <c r="D34" s="6">
        <v>0</v>
      </c>
      <c r="E34" s="7">
        <v>14190529</v>
      </c>
      <c r="F34" s="8">
        <v>14190529</v>
      </c>
      <c r="G34" s="8">
        <v>720995</v>
      </c>
      <c r="H34" s="8">
        <v>0</v>
      </c>
      <c r="I34" s="8">
        <v>790535</v>
      </c>
      <c r="J34" s="8">
        <v>1511530</v>
      </c>
      <c r="K34" s="8">
        <v>1194816</v>
      </c>
      <c r="L34" s="8">
        <v>1800134</v>
      </c>
      <c r="M34" s="8">
        <v>0</v>
      </c>
      <c r="N34" s="8">
        <v>2994950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4506480</v>
      </c>
      <c r="X34" s="8">
        <v>4715262</v>
      </c>
      <c r="Y34" s="8">
        <v>-208782</v>
      </c>
      <c r="Z34" s="2">
        <v>-4.43</v>
      </c>
      <c r="AA34" s="6">
        <v>14190529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4772</v>
      </c>
      <c r="J35" s="8">
        <v>4772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4772</v>
      </c>
      <c r="X35" s="8"/>
      <c r="Y35" s="8">
        <v>4772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188556688</v>
      </c>
      <c r="D36" s="33">
        <f>SUM(D25:D35)</f>
        <v>0</v>
      </c>
      <c r="E36" s="34">
        <f t="shared" si="1"/>
        <v>180899905</v>
      </c>
      <c r="F36" s="35">
        <f t="shared" si="1"/>
        <v>180899905</v>
      </c>
      <c r="G36" s="35">
        <f t="shared" si="1"/>
        <v>7158002</v>
      </c>
      <c r="H36" s="35">
        <f t="shared" si="1"/>
        <v>0</v>
      </c>
      <c r="I36" s="35">
        <f t="shared" si="1"/>
        <v>14771066</v>
      </c>
      <c r="J36" s="35">
        <f t="shared" si="1"/>
        <v>21929068</v>
      </c>
      <c r="K36" s="35">
        <f t="shared" si="1"/>
        <v>9448954</v>
      </c>
      <c r="L36" s="35">
        <f t="shared" si="1"/>
        <v>15570569</v>
      </c>
      <c r="M36" s="35">
        <f t="shared" si="1"/>
        <v>0</v>
      </c>
      <c r="N36" s="35">
        <f t="shared" si="1"/>
        <v>25019523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46948591</v>
      </c>
      <c r="X36" s="35">
        <f t="shared" si="1"/>
        <v>77883018</v>
      </c>
      <c r="Y36" s="35">
        <f t="shared" si="1"/>
        <v>-30934427</v>
      </c>
      <c r="Z36" s="36">
        <f>+IF(X36&lt;&gt;0,+(Y36/X36)*100,0)</f>
        <v>-39.71909126582639</v>
      </c>
      <c r="AA36" s="33">
        <f>SUM(AA25:AA35)</f>
        <v>180899905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-31867910</v>
      </c>
      <c r="D38" s="46">
        <f>+D22-D36</f>
        <v>0</v>
      </c>
      <c r="E38" s="47">
        <f t="shared" si="2"/>
        <v>-40558734</v>
      </c>
      <c r="F38" s="48">
        <f t="shared" si="2"/>
        <v>-40558734</v>
      </c>
      <c r="G38" s="48">
        <f t="shared" si="2"/>
        <v>23733790</v>
      </c>
      <c r="H38" s="48">
        <f t="shared" si="2"/>
        <v>0</v>
      </c>
      <c r="I38" s="48">
        <f t="shared" si="2"/>
        <v>-6699393</v>
      </c>
      <c r="J38" s="48">
        <f t="shared" si="2"/>
        <v>17034397</v>
      </c>
      <c r="K38" s="48">
        <f t="shared" si="2"/>
        <v>146817</v>
      </c>
      <c r="L38" s="48">
        <f t="shared" si="2"/>
        <v>-5994655</v>
      </c>
      <c r="M38" s="48">
        <f t="shared" si="2"/>
        <v>0</v>
      </c>
      <c r="N38" s="48">
        <f t="shared" si="2"/>
        <v>-5847838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11186559</v>
      </c>
      <c r="X38" s="48">
        <f>IF(F22=F36,0,X22-X36)</f>
        <v>-7712436</v>
      </c>
      <c r="Y38" s="48">
        <f t="shared" si="2"/>
        <v>18898995</v>
      </c>
      <c r="Z38" s="49">
        <f>+IF(X38&lt;&gt;0,+(Y38/X38)*100,0)</f>
        <v>-245.04572874251403</v>
      </c>
      <c r="AA38" s="46">
        <f>+AA22-AA36</f>
        <v>-40558734</v>
      </c>
    </row>
    <row r="39" spans="1:27" ht="13.5">
      <c r="A39" s="23" t="s">
        <v>64</v>
      </c>
      <c r="B39" s="29"/>
      <c r="C39" s="6">
        <v>14210051</v>
      </c>
      <c r="D39" s="6">
        <v>0</v>
      </c>
      <c r="E39" s="7">
        <v>19462000</v>
      </c>
      <c r="F39" s="8">
        <v>19462000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19462000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-17657859</v>
      </c>
      <c r="D42" s="55">
        <f>SUM(D38:D41)</f>
        <v>0</v>
      </c>
      <c r="E42" s="56">
        <f t="shared" si="3"/>
        <v>-21096734</v>
      </c>
      <c r="F42" s="57">
        <f t="shared" si="3"/>
        <v>-21096734</v>
      </c>
      <c r="G42" s="57">
        <f t="shared" si="3"/>
        <v>23733790</v>
      </c>
      <c r="H42" s="57">
        <f t="shared" si="3"/>
        <v>0</v>
      </c>
      <c r="I42" s="57">
        <f t="shared" si="3"/>
        <v>-6699393</v>
      </c>
      <c r="J42" s="57">
        <f t="shared" si="3"/>
        <v>17034397</v>
      </c>
      <c r="K42" s="57">
        <f t="shared" si="3"/>
        <v>146817</v>
      </c>
      <c r="L42" s="57">
        <f t="shared" si="3"/>
        <v>-5994655</v>
      </c>
      <c r="M42" s="57">
        <f t="shared" si="3"/>
        <v>0</v>
      </c>
      <c r="N42" s="57">
        <f t="shared" si="3"/>
        <v>-5847838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11186559</v>
      </c>
      <c r="X42" s="57">
        <f t="shared" si="3"/>
        <v>-7712436</v>
      </c>
      <c r="Y42" s="57">
        <f t="shared" si="3"/>
        <v>18898995</v>
      </c>
      <c r="Z42" s="58">
        <f>+IF(X42&lt;&gt;0,+(Y42/X42)*100,0)</f>
        <v>-245.04572874251403</v>
      </c>
      <c r="AA42" s="55">
        <f>SUM(AA38:AA41)</f>
        <v>-21096734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-17657859</v>
      </c>
      <c r="D44" s="63">
        <f>+D42-D43</f>
        <v>0</v>
      </c>
      <c r="E44" s="64">
        <f t="shared" si="4"/>
        <v>-21096734</v>
      </c>
      <c r="F44" s="65">
        <f t="shared" si="4"/>
        <v>-21096734</v>
      </c>
      <c r="G44" s="65">
        <f t="shared" si="4"/>
        <v>23733790</v>
      </c>
      <c r="H44" s="65">
        <f t="shared" si="4"/>
        <v>0</v>
      </c>
      <c r="I44" s="65">
        <f t="shared" si="4"/>
        <v>-6699393</v>
      </c>
      <c r="J44" s="65">
        <f t="shared" si="4"/>
        <v>17034397</v>
      </c>
      <c r="K44" s="65">
        <f t="shared" si="4"/>
        <v>146817</v>
      </c>
      <c r="L44" s="65">
        <f t="shared" si="4"/>
        <v>-5994655</v>
      </c>
      <c r="M44" s="65">
        <f t="shared" si="4"/>
        <v>0</v>
      </c>
      <c r="N44" s="65">
        <f t="shared" si="4"/>
        <v>-5847838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11186559</v>
      </c>
      <c r="X44" s="65">
        <f t="shared" si="4"/>
        <v>-7712436</v>
      </c>
      <c r="Y44" s="65">
        <f t="shared" si="4"/>
        <v>18898995</v>
      </c>
      <c r="Z44" s="66">
        <f>+IF(X44&lt;&gt;0,+(Y44/X44)*100,0)</f>
        <v>-245.04572874251403</v>
      </c>
      <c r="AA44" s="63">
        <f>+AA42-AA43</f>
        <v>-21096734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-17657859</v>
      </c>
      <c r="D46" s="55">
        <f>SUM(D44:D45)</f>
        <v>0</v>
      </c>
      <c r="E46" s="56">
        <f t="shared" si="5"/>
        <v>-21096734</v>
      </c>
      <c r="F46" s="57">
        <f t="shared" si="5"/>
        <v>-21096734</v>
      </c>
      <c r="G46" s="57">
        <f t="shared" si="5"/>
        <v>23733790</v>
      </c>
      <c r="H46" s="57">
        <f t="shared" si="5"/>
        <v>0</v>
      </c>
      <c r="I46" s="57">
        <f t="shared" si="5"/>
        <v>-6699393</v>
      </c>
      <c r="J46" s="57">
        <f t="shared" si="5"/>
        <v>17034397</v>
      </c>
      <c r="K46" s="57">
        <f t="shared" si="5"/>
        <v>146817</v>
      </c>
      <c r="L46" s="57">
        <f t="shared" si="5"/>
        <v>-5994655</v>
      </c>
      <c r="M46" s="57">
        <f t="shared" si="5"/>
        <v>0</v>
      </c>
      <c r="N46" s="57">
        <f t="shared" si="5"/>
        <v>-5847838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11186559</v>
      </c>
      <c r="X46" s="57">
        <f t="shared" si="5"/>
        <v>-7712436</v>
      </c>
      <c r="Y46" s="57">
        <f t="shared" si="5"/>
        <v>18898995</v>
      </c>
      <c r="Z46" s="58">
        <f>+IF(X46&lt;&gt;0,+(Y46/X46)*100,0)</f>
        <v>-245.04572874251403</v>
      </c>
      <c r="AA46" s="55">
        <f>SUM(AA44:AA45)</f>
        <v>-21096734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-17657859</v>
      </c>
      <c r="D48" s="71">
        <f>SUM(D46:D47)</f>
        <v>0</v>
      </c>
      <c r="E48" s="72">
        <f t="shared" si="6"/>
        <v>-21096734</v>
      </c>
      <c r="F48" s="73">
        <f t="shared" si="6"/>
        <v>-21096734</v>
      </c>
      <c r="G48" s="73">
        <f t="shared" si="6"/>
        <v>23733790</v>
      </c>
      <c r="H48" s="74">
        <f t="shared" si="6"/>
        <v>0</v>
      </c>
      <c r="I48" s="74">
        <f t="shared" si="6"/>
        <v>-6699393</v>
      </c>
      <c r="J48" s="74">
        <f t="shared" si="6"/>
        <v>17034397</v>
      </c>
      <c r="K48" s="74">
        <f t="shared" si="6"/>
        <v>146817</v>
      </c>
      <c r="L48" s="74">
        <f t="shared" si="6"/>
        <v>-5994655</v>
      </c>
      <c r="M48" s="73">
        <f t="shared" si="6"/>
        <v>0</v>
      </c>
      <c r="N48" s="73">
        <f t="shared" si="6"/>
        <v>-5847838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11186559</v>
      </c>
      <c r="X48" s="74">
        <f t="shared" si="6"/>
        <v>-7712436</v>
      </c>
      <c r="Y48" s="74">
        <f t="shared" si="6"/>
        <v>18898995</v>
      </c>
      <c r="Z48" s="75">
        <f>+IF(X48&lt;&gt;0,+(Y48/X48)*100,0)</f>
        <v>-245.04572874251403</v>
      </c>
      <c r="AA48" s="76">
        <f>SUM(AA46:AA47)</f>
        <v>-21096734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40165936</v>
      </c>
      <c r="D5" s="6">
        <v>0</v>
      </c>
      <c r="E5" s="7">
        <v>38500000</v>
      </c>
      <c r="F5" s="8">
        <v>38500000</v>
      </c>
      <c r="G5" s="8">
        <v>28288660</v>
      </c>
      <c r="H5" s="8">
        <v>-591804</v>
      </c>
      <c r="I5" s="8">
        <v>46217</v>
      </c>
      <c r="J5" s="8">
        <v>27743073</v>
      </c>
      <c r="K5" s="8">
        <v>-319</v>
      </c>
      <c r="L5" s="8">
        <v>-17453</v>
      </c>
      <c r="M5" s="8">
        <v>0</v>
      </c>
      <c r="N5" s="8">
        <v>-17772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27725301</v>
      </c>
      <c r="X5" s="8">
        <v>38500000</v>
      </c>
      <c r="Y5" s="8">
        <v>-10774699</v>
      </c>
      <c r="Z5" s="2">
        <v>-27.99</v>
      </c>
      <c r="AA5" s="6">
        <v>38500000</v>
      </c>
    </row>
    <row r="6" spans="1:27" ht="13.5">
      <c r="A6" s="23" t="s">
        <v>33</v>
      </c>
      <c r="B6" s="24"/>
      <c r="C6" s="6">
        <v>4097402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547979</v>
      </c>
      <c r="L6" s="8">
        <v>401684</v>
      </c>
      <c r="M6" s="8">
        <v>405384</v>
      </c>
      <c r="N6" s="8">
        <v>1355047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1355047</v>
      </c>
      <c r="X6" s="8"/>
      <c r="Y6" s="8">
        <v>1355047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2507975</v>
      </c>
      <c r="D7" s="6">
        <v>0</v>
      </c>
      <c r="E7" s="7">
        <v>3518000</v>
      </c>
      <c r="F7" s="8">
        <v>3518000</v>
      </c>
      <c r="G7" s="8">
        <v>274578</v>
      </c>
      <c r="H7" s="8">
        <v>250306</v>
      </c>
      <c r="I7" s="8">
        <v>270782</v>
      </c>
      <c r="J7" s="8">
        <v>795666</v>
      </c>
      <c r="K7" s="8">
        <v>159976</v>
      </c>
      <c r="L7" s="8">
        <v>286964</v>
      </c>
      <c r="M7" s="8">
        <v>555275</v>
      </c>
      <c r="N7" s="8">
        <v>1002215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1797881</v>
      </c>
      <c r="X7" s="8">
        <v>1758996</v>
      </c>
      <c r="Y7" s="8">
        <v>38885</v>
      </c>
      <c r="Z7" s="2">
        <v>2.21</v>
      </c>
      <c r="AA7" s="6">
        <v>3518000</v>
      </c>
    </row>
    <row r="8" spans="1:27" ht="13.5">
      <c r="A8" s="25" t="s">
        <v>35</v>
      </c>
      <c r="B8" s="24"/>
      <c r="C8" s="6">
        <v>765263</v>
      </c>
      <c r="D8" s="6">
        <v>0</v>
      </c>
      <c r="E8" s="7">
        <v>842000</v>
      </c>
      <c r="F8" s="8">
        <v>842000</v>
      </c>
      <c r="G8" s="8">
        <v>48265</v>
      </c>
      <c r="H8" s="8">
        <v>59018</v>
      </c>
      <c r="I8" s="8">
        <v>68066</v>
      </c>
      <c r="J8" s="8">
        <v>175349</v>
      </c>
      <c r="K8" s="8">
        <v>44431</v>
      </c>
      <c r="L8" s="8">
        <v>98410</v>
      </c>
      <c r="M8" s="8">
        <v>76848</v>
      </c>
      <c r="N8" s="8">
        <v>219689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395038</v>
      </c>
      <c r="X8" s="8">
        <v>420996</v>
      </c>
      <c r="Y8" s="8">
        <v>-25958</v>
      </c>
      <c r="Z8" s="2">
        <v>-6.17</v>
      </c>
      <c r="AA8" s="6">
        <v>842000</v>
      </c>
    </row>
    <row r="9" spans="1:27" ht="13.5">
      <c r="A9" s="25" t="s">
        <v>36</v>
      </c>
      <c r="B9" s="24"/>
      <c r="C9" s="6">
        <v>1900093</v>
      </c>
      <c r="D9" s="6">
        <v>0</v>
      </c>
      <c r="E9" s="7">
        <v>2043000</v>
      </c>
      <c r="F9" s="8">
        <v>2043000</v>
      </c>
      <c r="G9" s="8">
        <v>175412</v>
      </c>
      <c r="H9" s="8">
        <v>168719</v>
      </c>
      <c r="I9" s="8">
        <v>163245</v>
      </c>
      <c r="J9" s="8">
        <v>507376</v>
      </c>
      <c r="K9" s="8">
        <v>169623</v>
      </c>
      <c r="L9" s="8">
        <v>168281</v>
      </c>
      <c r="M9" s="8">
        <v>168237</v>
      </c>
      <c r="N9" s="8">
        <v>506141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1013517</v>
      </c>
      <c r="X9" s="8">
        <v>1021500</v>
      </c>
      <c r="Y9" s="8">
        <v>-7983</v>
      </c>
      <c r="Z9" s="2">
        <v>-0.78</v>
      </c>
      <c r="AA9" s="6">
        <v>2043000</v>
      </c>
    </row>
    <row r="10" spans="1:27" ht="13.5">
      <c r="A10" s="25" t="s">
        <v>37</v>
      </c>
      <c r="B10" s="24"/>
      <c r="C10" s="6">
        <v>2917113</v>
      </c>
      <c r="D10" s="6">
        <v>0</v>
      </c>
      <c r="E10" s="7">
        <v>3285000</v>
      </c>
      <c r="F10" s="26">
        <v>3285000</v>
      </c>
      <c r="G10" s="26">
        <v>275410</v>
      </c>
      <c r="H10" s="26">
        <v>262160</v>
      </c>
      <c r="I10" s="26">
        <v>244666</v>
      </c>
      <c r="J10" s="26">
        <v>782236</v>
      </c>
      <c r="K10" s="26">
        <v>262994</v>
      </c>
      <c r="L10" s="26">
        <v>252671</v>
      </c>
      <c r="M10" s="26">
        <v>270440</v>
      </c>
      <c r="N10" s="26">
        <v>786105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1568341</v>
      </c>
      <c r="X10" s="26">
        <v>1642500</v>
      </c>
      <c r="Y10" s="26">
        <v>-74159</v>
      </c>
      <c r="Z10" s="27">
        <v>-4.52</v>
      </c>
      <c r="AA10" s="28">
        <v>3285000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447514</v>
      </c>
      <c r="D12" s="6">
        <v>0</v>
      </c>
      <c r="E12" s="7">
        <v>596000</v>
      </c>
      <c r="F12" s="8">
        <v>596000</v>
      </c>
      <c r="G12" s="8">
        <v>32279</v>
      </c>
      <c r="H12" s="8">
        <v>42478</v>
      </c>
      <c r="I12" s="8">
        <v>37821</v>
      </c>
      <c r="J12" s="8">
        <v>112578</v>
      </c>
      <c r="K12" s="8">
        <v>54519</v>
      </c>
      <c r="L12" s="8">
        <v>41093</v>
      </c>
      <c r="M12" s="8">
        <v>46065</v>
      </c>
      <c r="N12" s="8">
        <v>141677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254255</v>
      </c>
      <c r="X12" s="8">
        <v>297996</v>
      </c>
      <c r="Y12" s="8">
        <v>-43741</v>
      </c>
      <c r="Z12" s="2">
        <v>-14.68</v>
      </c>
      <c r="AA12" s="6">
        <v>596000</v>
      </c>
    </row>
    <row r="13" spans="1:27" ht="13.5">
      <c r="A13" s="23" t="s">
        <v>40</v>
      </c>
      <c r="B13" s="29"/>
      <c r="C13" s="6">
        <v>15621899</v>
      </c>
      <c r="D13" s="6">
        <v>0</v>
      </c>
      <c r="E13" s="7">
        <v>11500000</v>
      </c>
      <c r="F13" s="8">
        <v>11500000</v>
      </c>
      <c r="G13" s="8">
        <v>76695</v>
      </c>
      <c r="H13" s="8">
        <v>264542</v>
      </c>
      <c r="I13" s="8">
        <v>157570</v>
      </c>
      <c r="J13" s="8">
        <v>498807</v>
      </c>
      <c r="K13" s="8">
        <v>4046994</v>
      </c>
      <c r="L13" s="8">
        <v>84176</v>
      </c>
      <c r="M13" s="8">
        <v>77999</v>
      </c>
      <c r="N13" s="8">
        <v>4209169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4707976</v>
      </c>
      <c r="X13" s="8">
        <v>5749998</v>
      </c>
      <c r="Y13" s="8">
        <v>-1042022</v>
      </c>
      <c r="Z13" s="2">
        <v>-18.12</v>
      </c>
      <c r="AA13" s="6">
        <v>11500000</v>
      </c>
    </row>
    <row r="14" spans="1:27" ht="13.5">
      <c r="A14" s="23" t="s">
        <v>41</v>
      </c>
      <c r="B14" s="29"/>
      <c r="C14" s="6">
        <v>2378763</v>
      </c>
      <c r="D14" s="6">
        <v>0</v>
      </c>
      <c r="E14" s="7">
        <v>6714000</v>
      </c>
      <c r="F14" s="8">
        <v>6714000</v>
      </c>
      <c r="G14" s="8">
        <v>215467</v>
      </c>
      <c r="H14" s="8">
        <v>220963</v>
      </c>
      <c r="I14" s="8">
        <v>224365</v>
      </c>
      <c r="J14" s="8">
        <v>660795</v>
      </c>
      <c r="K14" s="8">
        <v>220654</v>
      </c>
      <c r="L14" s="8">
        <v>209438</v>
      </c>
      <c r="M14" s="8">
        <v>210608</v>
      </c>
      <c r="N14" s="8">
        <v>640700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1301495</v>
      </c>
      <c r="X14" s="8">
        <v>3357000</v>
      </c>
      <c r="Y14" s="8">
        <v>-2055505</v>
      </c>
      <c r="Z14" s="2">
        <v>-61.23</v>
      </c>
      <c r="AA14" s="6">
        <v>6714000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176760256</v>
      </c>
      <c r="D19" s="6">
        <v>0</v>
      </c>
      <c r="E19" s="7">
        <v>182134750</v>
      </c>
      <c r="F19" s="8">
        <v>182134750</v>
      </c>
      <c r="G19" s="8">
        <v>73589118</v>
      </c>
      <c r="H19" s="8">
        <v>367872</v>
      </c>
      <c r="I19" s="8">
        <v>442018</v>
      </c>
      <c r="J19" s="8">
        <v>74399008</v>
      </c>
      <c r="K19" s="8">
        <v>345613</v>
      </c>
      <c r="L19" s="8">
        <v>469486</v>
      </c>
      <c r="M19" s="8">
        <v>53981899</v>
      </c>
      <c r="N19" s="8">
        <v>54796998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129196006</v>
      </c>
      <c r="X19" s="8">
        <v>128353450</v>
      </c>
      <c r="Y19" s="8">
        <v>842556</v>
      </c>
      <c r="Z19" s="2">
        <v>0.66</v>
      </c>
      <c r="AA19" s="6">
        <v>182134750</v>
      </c>
    </row>
    <row r="20" spans="1:27" ht="13.5">
      <c r="A20" s="23" t="s">
        <v>47</v>
      </c>
      <c r="B20" s="29"/>
      <c r="C20" s="6">
        <v>9333911</v>
      </c>
      <c r="D20" s="6">
        <v>0</v>
      </c>
      <c r="E20" s="7">
        <v>2129000</v>
      </c>
      <c r="F20" s="26">
        <v>2129000</v>
      </c>
      <c r="G20" s="26">
        <v>56628</v>
      </c>
      <c r="H20" s="26">
        <v>69804</v>
      </c>
      <c r="I20" s="26">
        <v>45022</v>
      </c>
      <c r="J20" s="26">
        <v>171454</v>
      </c>
      <c r="K20" s="26">
        <v>237205</v>
      </c>
      <c r="L20" s="26">
        <v>1006054</v>
      </c>
      <c r="M20" s="26">
        <v>22409</v>
      </c>
      <c r="N20" s="26">
        <v>1265668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1437122</v>
      </c>
      <c r="X20" s="26">
        <v>1064496</v>
      </c>
      <c r="Y20" s="26">
        <v>372626</v>
      </c>
      <c r="Z20" s="27">
        <v>35</v>
      </c>
      <c r="AA20" s="28">
        <v>2129000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400000</v>
      </c>
      <c r="F21" s="8">
        <v>400000</v>
      </c>
      <c r="G21" s="8">
        <v>0</v>
      </c>
      <c r="H21" s="8">
        <v>8696</v>
      </c>
      <c r="I21" s="30">
        <v>0</v>
      </c>
      <c r="J21" s="8">
        <v>8696</v>
      </c>
      <c r="K21" s="8">
        <v>0</v>
      </c>
      <c r="L21" s="8">
        <v>70509</v>
      </c>
      <c r="M21" s="8">
        <v>11954</v>
      </c>
      <c r="N21" s="8">
        <v>82463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91159</v>
      </c>
      <c r="X21" s="8">
        <v>200000</v>
      </c>
      <c r="Y21" s="8">
        <v>-108841</v>
      </c>
      <c r="Z21" s="2">
        <v>-54.42</v>
      </c>
      <c r="AA21" s="6">
        <v>400000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256896125</v>
      </c>
      <c r="D22" s="33">
        <f>SUM(D5:D21)</f>
        <v>0</v>
      </c>
      <c r="E22" s="34">
        <f t="shared" si="0"/>
        <v>251661750</v>
      </c>
      <c r="F22" s="35">
        <f t="shared" si="0"/>
        <v>251661750</v>
      </c>
      <c r="G22" s="35">
        <f t="shared" si="0"/>
        <v>103032512</v>
      </c>
      <c r="H22" s="35">
        <f t="shared" si="0"/>
        <v>1122754</v>
      </c>
      <c r="I22" s="35">
        <f t="shared" si="0"/>
        <v>1699772</v>
      </c>
      <c r="J22" s="35">
        <f t="shared" si="0"/>
        <v>105855038</v>
      </c>
      <c r="K22" s="35">
        <f t="shared" si="0"/>
        <v>6089669</v>
      </c>
      <c r="L22" s="35">
        <f t="shared" si="0"/>
        <v>3071313</v>
      </c>
      <c r="M22" s="35">
        <f t="shared" si="0"/>
        <v>55827118</v>
      </c>
      <c r="N22" s="35">
        <f t="shared" si="0"/>
        <v>64988100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170843138</v>
      </c>
      <c r="X22" s="35">
        <f t="shared" si="0"/>
        <v>182366932</v>
      </c>
      <c r="Y22" s="35">
        <f t="shared" si="0"/>
        <v>-11523794</v>
      </c>
      <c r="Z22" s="36">
        <f>+IF(X22&lt;&gt;0,+(Y22/X22)*100,0)</f>
        <v>-6.319015116183453</v>
      </c>
      <c r="AA22" s="33">
        <f>SUM(AA5:AA21)</f>
        <v>251661750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74819353</v>
      </c>
      <c r="D25" s="6">
        <v>0</v>
      </c>
      <c r="E25" s="7">
        <v>95553650</v>
      </c>
      <c r="F25" s="8">
        <v>95553650</v>
      </c>
      <c r="G25" s="8">
        <v>7241521</v>
      </c>
      <c r="H25" s="8">
        <v>6630543</v>
      </c>
      <c r="I25" s="8">
        <v>6545623</v>
      </c>
      <c r="J25" s="8">
        <v>20417687</v>
      </c>
      <c r="K25" s="8">
        <v>6413813</v>
      </c>
      <c r="L25" s="8">
        <v>6379300</v>
      </c>
      <c r="M25" s="8">
        <v>7232741</v>
      </c>
      <c r="N25" s="8">
        <v>20025854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40443541</v>
      </c>
      <c r="X25" s="8">
        <v>47776998</v>
      </c>
      <c r="Y25" s="8">
        <v>-7333457</v>
      </c>
      <c r="Z25" s="2">
        <v>-15.35</v>
      </c>
      <c r="AA25" s="6">
        <v>95553650</v>
      </c>
    </row>
    <row r="26" spans="1:27" ht="13.5">
      <c r="A26" s="25" t="s">
        <v>52</v>
      </c>
      <c r="B26" s="24"/>
      <c r="C26" s="6">
        <v>18092424</v>
      </c>
      <c r="D26" s="6">
        <v>0</v>
      </c>
      <c r="E26" s="7">
        <v>19346500</v>
      </c>
      <c r="F26" s="8">
        <v>19346500</v>
      </c>
      <c r="G26" s="8">
        <v>1529984</v>
      </c>
      <c r="H26" s="8">
        <v>1491567</v>
      </c>
      <c r="I26" s="8">
        <v>1491567</v>
      </c>
      <c r="J26" s="8">
        <v>4513118</v>
      </c>
      <c r="K26" s="8">
        <v>1491567</v>
      </c>
      <c r="L26" s="8">
        <v>1491567</v>
      </c>
      <c r="M26" s="8">
        <v>1491567</v>
      </c>
      <c r="N26" s="8">
        <v>4474701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8987819</v>
      </c>
      <c r="X26" s="8">
        <v>9673500</v>
      </c>
      <c r="Y26" s="8">
        <v>-685681</v>
      </c>
      <c r="Z26" s="2">
        <v>-7.09</v>
      </c>
      <c r="AA26" s="6">
        <v>19346500</v>
      </c>
    </row>
    <row r="27" spans="1:27" ht="13.5">
      <c r="A27" s="25" t="s">
        <v>53</v>
      </c>
      <c r="B27" s="24"/>
      <c r="C27" s="6">
        <v>8356186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1019777</v>
      </c>
      <c r="L27" s="8">
        <v>0</v>
      </c>
      <c r="M27" s="8">
        <v>0</v>
      </c>
      <c r="N27" s="8">
        <v>1019777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1019777</v>
      </c>
      <c r="X27" s="8">
        <v>1800000</v>
      </c>
      <c r="Y27" s="8">
        <v>-780223</v>
      </c>
      <c r="Z27" s="2">
        <v>-43.35</v>
      </c>
      <c r="AA27" s="6">
        <v>3000000</v>
      </c>
    </row>
    <row r="28" spans="1:27" ht="13.5">
      <c r="A28" s="25" t="s">
        <v>54</v>
      </c>
      <c r="B28" s="24"/>
      <c r="C28" s="6">
        <v>27695485</v>
      </c>
      <c r="D28" s="6">
        <v>0</v>
      </c>
      <c r="E28" s="7">
        <v>30570000</v>
      </c>
      <c r="F28" s="8">
        <v>30570000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30570000</v>
      </c>
    </row>
    <row r="29" spans="1:27" ht="13.5">
      <c r="A29" s="25" t="s">
        <v>55</v>
      </c>
      <c r="B29" s="24"/>
      <c r="C29" s="6">
        <v>2303284</v>
      </c>
      <c r="D29" s="6">
        <v>0</v>
      </c>
      <c r="E29" s="7">
        <v>238000</v>
      </c>
      <c r="F29" s="8">
        <v>238000</v>
      </c>
      <c r="G29" s="8">
        <v>0</v>
      </c>
      <c r="H29" s="8">
        <v>846</v>
      </c>
      <c r="I29" s="8">
        <v>4635</v>
      </c>
      <c r="J29" s="8">
        <v>5481</v>
      </c>
      <c r="K29" s="8">
        <v>0</v>
      </c>
      <c r="L29" s="8">
        <v>0</v>
      </c>
      <c r="M29" s="8">
        <v>131</v>
      </c>
      <c r="N29" s="8">
        <v>131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5612</v>
      </c>
      <c r="X29" s="8"/>
      <c r="Y29" s="8">
        <v>5612</v>
      </c>
      <c r="Z29" s="2">
        <v>0</v>
      </c>
      <c r="AA29" s="6">
        <v>238000</v>
      </c>
    </row>
    <row r="30" spans="1:27" ht="13.5">
      <c r="A30" s="25" t="s">
        <v>56</v>
      </c>
      <c r="B30" s="24"/>
      <c r="C30" s="6">
        <v>3289204</v>
      </c>
      <c r="D30" s="6">
        <v>0</v>
      </c>
      <c r="E30" s="7">
        <v>4092000</v>
      </c>
      <c r="F30" s="8">
        <v>4092000</v>
      </c>
      <c r="G30" s="8">
        <v>0</v>
      </c>
      <c r="H30" s="8">
        <v>368742</v>
      </c>
      <c r="I30" s="8">
        <v>395880</v>
      </c>
      <c r="J30" s="8">
        <v>764622</v>
      </c>
      <c r="K30" s="8">
        <v>329531</v>
      </c>
      <c r="L30" s="8">
        <v>265247</v>
      </c>
      <c r="M30" s="8">
        <v>272079</v>
      </c>
      <c r="N30" s="8">
        <v>866857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1631479</v>
      </c>
      <c r="X30" s="8">
        <v>2046000</v>
      </c>
      <c r="Y30" s="8">
        <v>-414521</v>
      </c>
      <c r="Z30" s="2">
        <v>-20.26</v>
      </c>
      <c r="AA30" s="6">
        <v>4092000</v>
      </c>
    </row>
    <row r="31" spans="1:27" ht="13.5">
      <c r="A31" s="25" t="s">
        <v>57</v>
      </c>
      <c r="B31" s="24"/>
      <c r="C31" s="6">
        <v>13877554</v>
      </c>
      <c r="D31" s="6">
        <v>0</v>
      </c>
      <c r="E31" s="7">
        <v>23718000</v>
      </c>
      <c r="F31" s="8">
        <v>23718000</v>
      </c>
      <c r="G31" s="8">
        <v>2124511</v>
      </c>
      <c r="H31" s="8">
        <v>2415894</v>
      </c>
      <c r="I31" s="8">
        <v>1880464</v>
      </c>
      <c r="J31" s="8">
        <v>6420869</v>
      </c>
      <c r="K31" s="8">
        <v>867074</v>
      </c>
      <c r="L31" s="8">
        <v>37147</v>
      </c>
      <c r="M31" s="8">
        <v>1367840</v>
      </c>
      <c r="N31" s="8">
        <v>2272061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8692930</v>
      </c>
      <c r="X31" s="8">
        <v>11859000</v>
      </c>
      <c r="Y31" s="8">
        <v>-3166070</v>
      </c>
      <c r="Z31" s="2">
        <v>-26.7</v>
      </c>
      <c r="AA31" s="6">
        <v>23718000</v>
      </c>
    </row>
    <row r="32" spans="1:27" ht="13.5">
      <c r="A32" s="25" t="s">
        <v>58</v>
      </c>
      <c r="B32" s="24"/>
      <c r="C32" s="6">
        <v>17865413</v>
      </c>
      <c r="D32" s="6">
        <v>0</v>
      </c>
      <c r="E32" s="7">
        <v>21757000</v>
      </c>
      <c r="F32" s="8">
        <v>21757000</v>
      </c>
      <c r="G32" s="8">
        <v>5646110</v>
      </c>
      <c r="H32" s="8">
        <v>2522508</v>
      </c>
      <c r="I32" s="8">
        <v>1391216</v>
      </c>
      <c r="J32" s="8">
        <v>9559834</v>
      </c>
      <c r="K32" s="8">
        <v>2083873</v>
      </c>
      <c r="L32" s="8">
        <v>755674</v>
      </c>
      <c r="M32" s="8">
        <v>1188017</v>
      </c>
      <c r="N32" s="8">
        <v>4027564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13587398</v>
      </c>
      <c r="X32" s="8">
        <v>10878498</v>
      </c>
      <c r="Y32" s="8">
        <v>2708900</v>
      </c>
      <c r="Z32" s="2">
        <v>24.9</v>
      </c>
      <c r="AA32" s="6">
        <v>21757000</v>
      </c>
    </row>
    <row r="33" spans="1:27" ht="13.5">
      <c r="A33" s="25" t="s">
        <v>59</v>
      </c>
      <c r="B33" s="24"/>
      <c r="C33" s="6">
        <v>9308128</v>
      </c>
      <c r="D33" s="6">
        <v>0</v>
      </c>
      <c r="E33" s="7">
        <v>12908750</v>
      </c>
      <c r="F33" s="8">
        <v>12908750</v>
      </c>
      <c r="G33" s="8">
        <v>267118</v>
      </c>
      <c r="H33" s="8">
        <v>1185821</v>
      </c>
      <c r="I33" s="8">
        <v>923122</v>
      </c>
      <c r="J33" s="8">
        <v>2376061</v>
      </c>
      <c r="K33" s="8">
        <v>825919</v>
      </c>
      <c r="L33" s="8">
        <v>1050393</v>
      </c>
      <c r="M33" s="8">
        <v>892566</v>
      </c>
      <c r="N33" s="8">
        <v>2768878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5144939</v>
      </c>
      <c r="X33" s="8">
        <v>6597000</v>
      </c>
      <c r="Y33" s="8">
        <v>-1452061</v>
      </c>
      <c r="Z33" s="2">
        <v>-22.01</v>
      </c>
      <c r="AA33" s="6">
        <v>12908750</v>
      </c>
    </row>
    <row r="34" spans="1:27" ht="13.5">
      <c r="A34" s="25" t="s">
        <v>60</v>
      </c>
      <c r="B34" s="24"/>
      <c r="C34" s="6">
        <v>43286598</v>
      </c>
      <c r="D34" s="6">
        <v>0</v>
      </c>
      <c r="E34" s="7">
        <v>52252600</v>
      </c>
      <c r="F34" s="8">
        <v>52252600</v>
      </c>
      <c r="G34" s="8">
        <v>3104240</v>
      </c>
      <c r="H34" s="8">
        <v>2309566</v>
      </c>
      <c r="I34" s="8">
        <v>2647407</v>
      </c>
      <c r="J34" s="8">
        <v>8061213</v>
      </c>
      <c r="K34" s="8">
        <v>3468259</v>
      </c>
      <c r="L34" s="8">
        <v>3206469</v>
      </c>
      <c r="M34" s="8">
        <v>2987736</v>
      </c>
      <c r="N34" s="8">
        <v>9662464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17723677</v>
      </c>
      <c r="X34" s="8">
        <v>26245500</v>
      </c>
      <c r="Y34" s="8">
        <v>-8521823</v>
      </c>
      <c r="Z34" s="2">
        <v>-32.47</v>
      </c>
      <c r="AA34" s="6">
        <v>52252600</v>
      </c>
    </row>
    <row r="35" spans="1:27" ht="13.5">
      <c r="A35" s="23" t="s">
        <v>61</v>
      </c>
      <c r="B35" s="29"/>
      <c r="C35" s="6">
        <v>2665199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221558828</v>
      </c>
      <c r="D36" s="33">
        <f>SUM(D25:D35)</f>
        <v>0</v>
      </c>
      <c r="E36" s="34">
        <f t="shared" si="1"/>
        <v>263436500</v>
      </c>
      <c r="F36" s="35">
        <f t="shared" si="1"/>
        <v>263436500</v>
      </c>
      <c r="G36" s="35">
        <f t="shared" si="1"/>
        <v>19913484</v>
      </c>
      <c r="H36" s="35">
        <f t="shared" si="1"/>
        <v>16925487</v>
      </c>
      <c r="I36" s="35">
        <f t="shared" si="1"/>
        <v>15279914</v>
      </c>
      <c r="J36" s="35">
        <f t="shared" si="1"/>
        <v>52118885</v>
      </c>
      <c r="K36" s="35">
        <f t="shared" si="1"/>
        <v>16499813</v>
      </c>
      <c r="L36" s="35">
        <f t="shared" si="1"/>
        <v>13185797</v>
      </c>
      <c r="M36" s="35">
        <f t="shared" si="1"/>
        <v>15432677</v>
      </c>
      <c r="N36" s="35">
        <f t="shared" si="1"/>
        <v>45118287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97237172</v>
      </c>
      <c r="X36" s="35">
        <f t="shared" si="1"/>
        <v>116876496</v>
      </c>
      <c r="Y36" s="35">
        <f t="shared" si="1"/>
        <v>-19639324</v>
      </c>
      <c r="Z36" s="36">
        <f>+IF(X36&lt;&gt;0,+(Y36/X36)*100,0)</f>
        <v>-16.803484594541576</v>
      </c>
      <c r="AA36" s="33">
        <f>SUM(AA25:AA35)</f>
        <v>263436500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35337297</v>
      </c>
      <c r="D38" s="46">
        <f>+D22-D36</f>
        <v>0</v>
      </c>
      <c r="E38" s="47">
        <f t="shared" si="2"/>
        <v>-11774750</v>
      </c>
      <c r="F38" s="48">
        <f t="shared" si="2"/>
        <v>-11774750</v>
      </c>
      <c r="G38" s="48">
        <f t="shared" si="2"/>
        <v>83119028</v>
      </c>
      <c r="H38" s="48">
        <f t="shared" si="2"/>
        <v>-15802733</v>
      </c>
      <c r="I38" s="48">
        <f t="shared" si="2"/>
        <v>-13580142</v>
      </c>
      <c r="J38" s="48">
        <f t="shared" si="2"/>
        <v>53736153</v>
      </c>
      <c r="K38" s="48">
        <f t="shared" si="2"/>
        <v>-10410144</v>
      </c>
      <c r="L38" s="48">
        <f t="shared" si="2"/>
        <v>-10114484</v>
      </c>
      <c r="M38" s="48">
        <f t="shared" si="2"/>
        <v>40394441</v>
      </c>
      <c r="N38" s="48">
        <f t="shared" si="2"/>
        <v>19869813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73605966</v>
      </c>
      <c r="X38" s="48">
        <f>IF(F22=F36,0,X22-X36)</f>
        <v>65490436</v>
      </c>
      <c r="Y38" s="48">
        <f t="shared" si="2"/>
        <v>8115530</v>
      </c>
      <c r="Z38" s="49">
        <f>+IF(X38&lt;&gt;0,+(Y38/X38)*100,0)</f>
        <v>12.391931548600471</v>
      </c>
      <c r="AA38" s="46">
        <f>+AA22-AA36</f>
        <v>-11774750</v>
      </c>
    </row>
    <row r="39" spans="1:27" ht="13.5">
      <c r="A39" s="23" t="s">
        <v>64</v>
      </c>
      <c r="B39" s="29"/>
      <c r="C39" s="6">
        <v>46668304</v>
      </c>
      <c r="D39" s="6">
        <v>0</v>
      </c>
      <c r="E39" s="7">
        <v>44841250</v>
      </c>
      <c r="F39" s="8">
        <v>44841250</v>
      </c>
      <c r="G39" s="8">
        <v>4955864</v>
      </c>
      <c r="H39" s="8">
        <v>2802076</v>
      </c>
      <c r="I39" s="8">
        <v>6764570</v>
      </c>
      <c r="J39" s="8">
        <v>14522510</v>
      </c>
      <c r="K39" s="8">
        <v>844572</v>
      </c>
      <c r="L39" s="8">
        <v>2655684</v>
      </c>
      <c r="M39" s="8">
        <v>8239056</v>
      </c>
      <c r="N39" s="8">
        <v>11739312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26261822</v>
      </c>
      <c r="X39" s="8">
        <v>27104750</v>
      </c>
      <c r="Y39" s="8">
        <v>-842928</v>
      </c>
      <c r="Z39" s="2">
        <v>-3.11</v>
      </c>
      <c r="AA39" s="6">
        <v>44841250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82005601</v>
      </c>
      <c r="D42" s="55">
        <f>SUM(D38:D41)</f>
        <v>0</v>
      </c>
      <c r="E42" s="56">
        <f t="shared" si="3"/>
        <v>33066500</v>
      </c>
      <c r="F42" s="57">
        <f t="shared" si="3"/>
        <v>33066500</v>
      </c>
      <c r="G42" s="57">
        <f t="shared" si="3"/>
        <v>88074892</v>
      </c>
      <c r="H42" s="57">
        <f t="shared" si="3"/>
        <v>-13000657</v>
      </c>
      <c r="I42" s="57">
        <f t="shared" si="3"/>
        <v>-6815572</v>
      </c>
      <c r="J42" s="57">
        <f t="shared" si="3"/>
        <v>68258663</v>
      </c>
      <c r="K42" s="57">
        <f t="shared" si="3"/>
        <v>-9565572</v>
      </c>
      <c r="L42" s="57">
        <f t="shared" si="3"/>
        <v>-7458800</v>
      </c>
      <c r="M42" s="57">
        <f t="shared" si="3"/>
        <v>48633497</v>
      </c>
      <c r="N42" s="57">
        <f t="shared" si="3"/>
        <v>31609125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99867788</v>
      </c>
      <c r="X42" s="57">
        <f t="shared" si="3"/>
        <v>92595186</v>
      </c>
      <c r="Y42" s="57">
        <f t="shared" si="3"/>
        <v>7272602</v>
      </c>
      <c r="Z42" s="58">
        <f>+IF(X42&lt;&gt;0,+(Y42/X42)*100,0)</f>
        <v>7.854190173558266</v>
      </c>
      <c r="AA42" s="55">
        <f>SUM(AA38:AA41)</f>
        <v>33066500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82005601</v>
      </c>
      <c r="D44" s="63">
        <f>+D42-D43</f>
        <v>0</v>
      </c>
      <c r="E44" s="64">
        <f t="shared" si="4"/>
        <v>33066500</v>
      </c>
      <c r="F44" s="65">
        <f t="shared" si="4"/>
        <v>33066500</v>
      </c>
      <c r="G44" s="65">
        <f t="shared" si="4"/>
        <v>88074892</v>
      </c>
      <c r="H44" s="65">
        <f t="shared" si="4"/>
        <v>-13000657</v>
      </c>
      <c r="I44" s="65">
        <f t="shared" si="4"/>
        <v>-6815572</v>
      </c>
      <c r="J44" s="65">
        <f t="shared" si="4"/>
        <v>68258663</v>
      </c>
      <c r="K44" s="65">
        <f t="shared" si="4"/>
        <v>-9565572</v>
      </c>
      <c r="L44" s="65">
        <f t="shared" si="4"/>
        <v>-7458800</v>
      </c>
      <c r="M44" s="65">
        <f t="shared" si="4"/>
        <v>48633497</v>
      </c>
      <c r="N44" s="65">
        <f t="shared" si="4"/>
        <v>31609125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99867788</v>
      </c>
      <c r="X44" s="65">
        <f t="shared" si="4"/>
        <v>92595186</v>
      </c>
      <c r="Y44" s="65">
        <f t="shared" si="4"/>
        <v>7272602</v>
      </c>
      <c r="Z44" s="66">
        <f>+IF(X44&lt;&gt;0,+(Y44/X44)*100,0)</f>
        <v>7.854190173558266</v>
      </c>
      <c r="AA44" s="63">
        <f>+AA42-AA43</f>
        <v>33066500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82005601</v>
      </c>
      <c r="D46" s="55">
        <f>SUM(D44:D45)</f>
        <v>0</v>
      </c>
      <c r="E46" s="56">
        <f t="shared" si="5"/>
        <v>33066500</v>
      </c>
      <c r="F46" s="57">
        <f t="shared" si="5"/>
        <v>33066500</v>
      </c>
      <c r="G46" s="57">
        <f t="shared" si="5"/>
        <v>88074892</v>
      </c>
      <c r="H46" s="57">
        <f t="shared" si="5"/>
        <v>-13000657</v>
      </c>
      <c r="I46" s="57">
        <f t="shared" si="5"/>
        <v>-6815572</v>
      </c>
      <c r="J46" s="57">
        <f t="shared" si="5"/>
        <v>68258663</v>
      </c>
      <c r="K46" s="57">
        <f t="shared" si="5"/>
        <v>-9565572</v>
      </c>
      <c r="L46" s="57">
        <f t="shared" si="5"/>
        <v>-7458800</v>
      </c>
      <c r="M46" s="57">
        <f t="shared" si="5"/>
        <v>48633497</v>
      </c>
      <c r="N46" s="57">
        <f t="shared" si="5"/>
        <v>31609125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99867788</v>
      </c>
      <c r="X46" s="57">
        <f t="shared" si="5"/>
        <v>92595186</v>
      </c>
      <c r="Y46" s="57">
        <f t="shared" si="5"/>
        <v>7272602</v>
      </c>
      <c r="Z46" s="58">
        <f>+IF(X46&lt;&gt;0,+(Y46/X46)*100,0)</f>
        <v>7.854190173558266</v>
      </c>
      <c r="AA46" s="55">
        <f>SUM(AA44:AA45)</f>
        <v>33066500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82005601</v>
      </c>
      <c r="D48" s="71">
        <f>SUM(D46:D47)</f>
        <v>0</v>
      </c>
      <c r="E48" s="72">
        <f t="shared" si="6"/>
        <v>33066500</v>
      </c>
      <c r="F48" s="73">
        <f t="shared" si="6"/>
        <v>33066500</v>
      </c>
      <c r="G48" s="73">
        <f t="shared" si="6"/>
        <v>88074892</v>
      </c>
      <c r="H48" s="74">
        <f t="shared" si="6"/>
        <v>-13000657</v>
      </c>
      <c r="I48" s="74">
        <f t="shared" si="6"/>
        <v>-6815572</v>
      </c>
      <c r="J48" s="74">
        <f t="shared" si="6"/>
        <v>68258663</v>
      </c>
      <c r="K48" s="74">
        <f t="shared" si="6"/>
        <v>-9565572</v>
      </c>
      <c r="L48" s="74">
        <f t="shared" si="6"/>
        <v>-7458800</v>
      </c>
      <c r="M48" s="73">
        <f t="shared" si="6"/>
        <v>48633497</v>
      </c>
      <c r="N48" s="73">
        <f t="shared" si="6"/>
        <v>31609125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99867788</v>
      </c>
      <c r="X48" s="74">
        <f t="shared" si="6"/>
        <v>92595186</v>
      </c>
      <c r="Y48" s="74">
        <f t="shared" si="6"/>
        <v>7272602</v>
      </c>
      <c r="Z48" s="75">
        <f>+IF(X48&lt;&gt;0,+(Y48/X48)*100,0)</f>
        <v>7.854190173558266</v>
      </c>
      <c r="AA48" s="76">
        <f>SUM(AA46:AA47)</f>
        <v>33066500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28602264</v>
      </c>
      <c r="D5" s="6">
        <v>0</v>
      </c>
      <c r="E5" s="7">
        <v>25874397</v>
      </c>
      <c r="F5" s="8">
        <v>25874397</v>
      </c>
      <c r="G5" s="8">
        <v>1495863</v>
      </c>
      <c r="H5" s="8">
        <v>1280343</v>
      </c>
      <c r="I5" s="8">
        <v>1124760</v>
      </c>
      <c r="J5" s="8">
        <v>3900966</v>
      </c>
      <c r="K5" s="8">
        <v>1085129</v>
      </c>
      <c r="L5" s="8">
        <v>1087161</v>
      </c>
      <c r="M5" s="8">
        <v>1100270</v>
      </c>
      <c r="N5" s="8">
        <v>3272560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7173526</v>
      </c>
      <c r="X5" s="8">
        <v>12937194</v>
      </c>
      <c r="Y5" s="8">
        <v>-5763668</v>
      </c>
      <c r="Z5" s="2">
        <v>-44.55</v>
      </c>
      <c r="AA5" s="6">
        <v>25874397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76216789</v>
      </c>
      <c r="D7" s="6">
        <v>0</v>
      </c>
      <c r="E7" s="7">
        <v>81487760</v>
      </c>
      <c r="F7" s="8">
        <v>81487760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40743876</v>
      </c>
      <c r="Y7" s="8">
        <v>-40743876</v>
      </c>
      <c r="Z7" s="2">
        <v>-100</v>
      </c>
      <c r="AA7" s="6">
        <v>81487760</v>
      </c>
    </row>
    <row r="8" spans="1:27" ht="13.5">
      <c r="A8" s="25" t="s">
        <v>35</v>
      </c>
      <c r="B8" s="24"/>
      <c r="C8" s="6">
        <v>26454400</v>
      </c>
      <c r="D8" s="6">
        <v>0</v>
      </c>
      <c r="E8" s="7">
        <v>34359738</v>
      </c>
      <c r="F8" s="8">
        <v>34359738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17179968</v>
      </c>
      <c r="Y8" s="8">
        <v>-17179968</v>
      </c>
      <c r="Z8" s="2">
        <v>-100</v>
      </c>
      <c r="AA8" s="6">
        <v>34359738</v>
      </c>
    </row>
    <row r="9" spans="1:27" ht="13.5">
      <c r="A9" s="25" t="s">
        <v>36</v>
      </c>
      <c r="B9" s="24"/>
      <c r="C9" s="6">
        <v>12558003</v>
      </c>
      <c r="D9" s="6">
        <v>0</v>
      </c>
      <c r="E9" s="7">
        <v>13101857</v>
      </c>
      <c r="F9" s="8">
        <v>13101857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65500926</v>
      </c>
      <c r="Y9" s="8">
        <v>-65500926</v>
      </c>
      <c r="Z9" s="2">
        <v>-100</v>
      </c>
      <c r="AA9" s="6">
        <v>13101857</v>
      </c>
    </row>
    <row r="10" spans="1:27" ht="13.5">
      <c r="A10" s="25" t="s">
        <v>37</v>
      </c>
      <c r="B10" s="24"/>
      <c r="C10" s="6">
        <v>9557769</v>
      </c>
      <c r="D10" s="6">
        <v>0</v>
      </c>
      <c r="E10" s="7">
        <v>14605062</v>
      </c>
      <c r="F10" s="26">
        <v>14605062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7302528</v>
      </c>
      <c r="Y10" s="26">
        <v>-7302528</v>
      </c>
      <c r="Z10" s="27">
        <v>-100</v>
      </c>
      <c r="AA10" s="28">
        <v>14605062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11400052</v>
      </c>
      <c r="H11" s="8">
        <v>12018778</v>
      </c>
      <c r="I11" s="8">
        <v>13029855</v>
      </c>
      <c r="J11" s="8">
        <v>36448685</v>
      </c>
      <c r="K11" s="8">
        <v>12514571</v>
      </c>
      <c r="L11" s="8">
        <v>11358201</v>
      </c>
      <c r="M11" s="8">
        <v>10511024</v>
      </c>
      <c r="N11" s="8">
        <v>34383796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70832481</v>
      </c>
      <c r="X11" s="8"/>
      <c r="Y11" s="8">
        <v>70832481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508551</v>
      </c>
      <c r="D12" s="6">
        <v>0</v>
      </c>
      <c r="E12" s="7">
        <v>666221</v>
      </c>
      <c r="F12" s="8">
        <v>666221</v>
      </c>
      <c r="G12" s="8">
        <v>3287</v>
      </c>
      <c r="H12" s="8">
        <v>4682</v>
      </c>
      <c r="I12" s="8">
        <v>8229</v>
      </c>
      <c r="J12" s="8">
        <v>16198</v>
      </c>
      <c r="K12" s="8">
        <v>6395</v>
      </c>
      <c r="L12" s="8">
        <v>5773</v>
      </c>
      <c r="M12" s="8">
        <v>1441</v>
      </c>
      <c r="N12" s="8">
        <v>13609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29807</v>
      </c>
      <c r="X12" s="8">
        <v>333048</v>
      </c>
      <c r="Y12" s="8">
        <v>-303241</v>
      </c>
      <c r="Z12" s="2">
        <v>-91.05</v>
      </c>
      <c r="AA12" s="6">
        <v>666221</v>
      </c>
    </row>
    <row r="13" spans="1:27" ht="13.5">
      <c r="A13" s="23" t="s">
        <v>40</v>
      </c>
      <c r="B13" s="29"/>
      <c r="C13" s="6">
        <v>557432</v>
      </c>
      <c r="D13" s="6">
        <v>0</v>
      </c>
      <c r="E13" s="7">
        <v>11593</v>
      </c>
      <c r="F13" s="8">
        <v>11593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5796</v>
      </c>
      <c r="Y13" s="8">
        <v>-5796</v>
      </c>
      <c r="Z13" s="2">
        <v>-100</v>
      </c>
      <c r="AA13" s="6">
        <v>11593</v>
      </c>
    </row>
    <row r="14" spans="1:27" ht="13.5">
      <c r="A14" s="23" t="s">
        <v>41</v>
      </c>
      <c r="B14" s="29"/>
      <c r="C14" s="6">
        <v>35372563</v>
      </c>
      <c r="D14" s="6">
        <v>0</v>
      </c>
      <c r="E14" s="7">
        <v>19910187</v>
      </c>
      <c r="F14" s="8">
        <v>19910187</v>
      </c>
      <c r="G14" s="8">
        <v>5270090</v>
      </c>
      <c r="H14" s="8">
        <v>0</v>
      </c>
      <c r="I14" s="8">
        <v>0</v>
      </c>
      <c r="J14" s="8">
        <v>5270090</v>
      </c>
      <c r="K14" s="8">
        <v>0</v>
      </c>
      <c r="L14" s="8">
        <v>0</v>
      </c>
      <c r="M14" s="8">
        <v>-33416</v>
      </c>
      <c r="N14" s="8">
        <v>-33416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5236674</v>
      </c>
      <c r="X14" s="8">
        <v>9955092</v>
      </c>
      <c r="Y14" s="8">
        <v>-4718418</v>
      </c>
      <c r="Z14" s="2">
        <v>-47.4</v>
      </c>
      <c r="AA14" s="6">
        <v>19910187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931654</v>
      </c>
      <c r="D16" s="6">
        <v>0</v>
      </c>
      <c r="E16" s="7">
        <v>18175600</v>
      </c>
      <c r="F16" s="8">
        <v>18175600</v>
      </c>
      <c r="G16" s="8">
        <v>43686</v>
      </c>
      <c r="H16" s="8">
        <v>34645</v>
      </c>
      <c r="I16" s="8">
        <v>20148</v>
      </c>
      <c r="J16" s="8">
        <v>98479</v>
      </c>
      <c r="K16" s="8">
        <v>18368</v>
      </c>
      <c r="L16" s="8">
        <v>23444</v>
      </c>
      <c r="M16" s="8">
        <v>22951</v>
      </c>
      <c r="N16" s="8">
        <v>64763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163242</v>
      </c>
      <c r="X16" s="8">
        <v>687798</v>
      </c>
      <c r="Y16" s="8">
        <v>-524556</v>
      </c>
      <c r="Z16" s="2">
        <v>-76.27</v>
      </c>
      <c r="AA16" s="6">
        <v>18175600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2100071</v>
      </c>
      <c r="D18" s="6">
        <v>0</v>
      </c>
      <c r="E18" s="7">
        <v>2624183</v>
      </c>
      <c r="F18" s="8">
        <v>2624183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-1317110</v>
      </c>
      <c r="N18" s="8">
        <v>-1317110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-1317110</v>
      </c>
      <c r="X18" s="8">
        <v>1312092</v>
      </c>
      <c r="Y18" s="8">
        <v>-2629202</v>
      </c>
      <c r="Z18" s="2">
        <v>-200.38</v>
      </c>
      <c r="AA18" s="6">
        <v>2624183</v>
      </c>
    </row>
    <row r="19" spans="1:27" ht="13.5">
      <c r="A19" s="23" t="s">
        <v>46</v>
      </c>
      <c r="B19" s="29"/>
      <c r="C19" s="6">
        <v>43672555</v>
      </c>
      <c r="D19" s="6">
        <v>0</v>
      </c>
      <c r="E19" s="7">
        <v>47937998</v>
      </c>
      <c r="F19" s="8">
        <v>47937998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33000000</v>
      </c>
      <c r="Y19" s="8">
        <v>-33000000</v>
      </c>
      <c r="Z19" s="2">
        <v>-100</v>
      </c>
      <c r="AA19" s="6">
        <v>47937998</v>
      </c>
    </row>
    <row r="20" spans="1:27" ht="13.5">
      <c r="A20" s="23" t="s">
        <v>47</v>
      </c>
      <c r="B20" s="29"/>
      <c r="C20" s="6">
        <v>687494</v>
      </c>
      <c r="D20" s="6">
        <v>0</v>
      </c>
      <c r="E20" s="7">
        <v>734071</v>
      </c>
      <c r="F20" s="26">
        <v>734071</v>
      </c>
      <c r="G20" s="26">
        <v>9818</v>
      </c>
      <c r="H20" s="26">
        <v>107604</v>
      </c>
      <c r="I20" s="26">
        <v>3882</v>
      </c>
      <c r="J20" s="26">
        <v>121304</v>
      </c>
      <c r="K20" s="26">
        <v>96136</v>
      </c>
      <c r="L20" s="26">
        <v>7921</v>
      </c>
      <c r="M20" s="26">
        <v>352</v>
      </c>
      <c r="N20" s="26">
        <v>104409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225713</v>
      </c>
      <c r="X20" s="26">
        <v>367038</v>
      </c>
      <c r="Y20" s="26">
        <v>-141325</v>
      </c>
      <c r="Z20" s="27">
        <v>-38.5</v>
      </c>
      <c r="AA20" s="28">
        <v>734071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237219545</v>
      </c>
      <c r="D22" s="33">
        <f>SUM(D5:D21)</f>
        <v>0</v>
      </c>
      <c r="E22" s="34">
        <f t="shared" si="0"/>
        <v>259488667</v>
      </c>
      <c r="F22" s="35">
        <f t="shared" si="0"/>
        <v>259488667</v>
      </c>
      <c r="G22" s="35">
        <f t="shared" si="0"/>
        <v>18222796</v>
      </c>
      <c r="H22" s="35">
        <f t="shared" si="0"/>
        <v>13446052</v>
      </c>
      <c r="I22" s="35">
        <f t="shared" si="0"/>
        <v>14186874</v>
      </c>
      <c r="J22" s="35">
        <f t="shared" si="0"/>
        <v>45855722</v>
      </c>
      <c r="K22" s="35">
        <f t="shared" si="0"/>
        <v>13720599</v>
      </c>
      <c r="L22" s="35">
        <f t="shared" si="0"/>
        <v>12482500</v>
      </c>
      <c r="M22" s="35">
        <f t="shared" si="0"/>
        <v>10285512</v>
      </c>
      <c r="N22" s="35">
        <f t="shared" si="0"/>
        <v>36488611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82344333</v>
      </c>
      <c r="X22" s="35">
        <f t="shared" si="0"/>
        <v>189325356</v>
      </c>
      <c r="Y22" s="35">
        <f t="shared" si="0"/>
        <v>-106981023</v>
      </c>
      <c r="Z22" s="36">
        <f>+IF(X22&lt;&gt;0,+(Y22/X22)*100,0)</f>
        <v>-56.506442274958665</v>
      </c>
      <c r="AA22" s="33">
        <f>SUM(AA5:AA21)</f>
        <v>259488667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70815061</v>
      </c>
      <c r="D25" s="6">
        <v>0</v>
      </c>
      <c r="E25" s="7">
        <v>60187124</v>
      </c>
      <c r="F25" s="8">
        <v>60187124</v>
      </c>
      <c r="G25" s="8">
        <v>4990654</v>
      </c>
      <c r="H25" s="8">
        <v>89093</v>
      </c>
      <c r="I25" s="8">
        <v>5032637</v>
      </c>
      <c r="J25" s="8">
        <v>10112384</v>
      </c>
      <c r="K25" s="8">
        <v>5476027</v>
      </c>
      <c r="L25" s="8">
        <v>5110625</v>
      </c>
      <c r="M25" s="8">
        <v>5096577</v>
      </c>
      <c r="N25" s="8">
        <v>15683229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25795613</v>
      </c>
      <c r="X25" s="8">
        <v>30093558</v>
      </c>
      <c r="Y25" s="8">
        <v>-4297945</v>
      </c>
      <c r="Z25" s="2">
        <v>-14.28</v>
      </c>
      <c r="AA25" s="6">
        <v>60187124</v>
      </c>
    </row>
    <row r="26" spans="1:27" ht="13.5">
      <c r="A26" s="25" t="s">
        <v>52</v>
      </c>
      <c r="B26" s="24"/>
      <c r="C26" s="6">
        <v>4214302</v>
      </c>
      <c r="D26" s="6">
        <v>0</v>
      </c>
      <c r="E26" s="7">
        <v>3506982</v>
      </c>
      <c r="F26" s="8">
        <v>3506982</v>
      </c>
      <c r="G26" s="8">
        <v>102742</v>
      </c>
      <c r="H26" s="8">
        <v>0</v>
      </c>
      <c r="I26" s="8">
        <v>460633</v>
      </c>
      <c r="J26" s="8">
        <v>563375</v>
      </c>
      <c r="K26" s="8">
        <v>0</v>
      </c>
      <c r="L26" s="8">
        <v>396940</v>
      </c>
      <c r="M26" s="8">
        <v>372250</v>
      </c>
      <c r="N26" s="8">
        <v>769190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1332565</v>
      </c>
      <c r="X26" s="8">
        <v>1753488</v>
      </c>
      <c r="Y26" s="8">
        <v>-420923</v>
      </c>
      <c r="Z26" s="2">
        <v>-24</v>
      </c>
      <c r="AA26" s="6">
        <v>3506982</v>
      </c>
    </row>
    <row r="27" spans="1:27" ht="13.5">
      <c r="A27" s="25" t="s">
        <v>53</v>
      </c>
      <c r="B27" s="24"/>
      <c r="C27" s="6">
        <v>75656552</v>
      </c>
      <c r="D27" s="6">
        <v>0</v>
      </c>
      <c r="E27" s="7">
        <v>61996000</v>
      </c>
      <c r="F27" s="8">
        <v>61996000</v>
      </c>
      <c r="G27" s="8">
        <v>0</v>
      </c>
      <c r="H27" s="8">
        <v>106113</v>
      </c>
      <c r="I27" s="8">
        <v>17718</v>
      </c>
      <c r="J27" s="8">
        <v>123831</v>
      </c>
      <c r="K27" s="8">
        <v>22712</v>
      </c>
      <c r="L27" s="8">
        <v>0</v>
      </c>
      <c r="M27" s="8">
        <v>0</v>
      </c>
      <c r="N27" s="8">
        <v>22712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146543</v>
      </c>
      <c r="X27" s="8">
        <v>30997998</v>
      </c>
      <c r="Y27" s="8">
        <v>-30851455</v>
      </c>
      <c r="Z27" s="2">
        <v>-99.53</v>
      </c>
      <c r="AA27" s="6">
        <v>61996000</v>
      </c>
    </row>
    <row r="28" spans="1:27" ht="13.5">
      <c r="A28" s="25" t="s">
        <v>54</v>
      </c>
      <c r="B28" s="24"/>
      <c r="C28" s="6">
        <v>6731218</v>
      </c>
      <c r="D28" s="6">
        <v>0</v>
      </c>
      <c r="E28" s="7">
        <v>22958410</v>
      </c>
      <c r="F28" s="8">
        <v>22958410</v>
      </c>
      <c r="G28" s="8">
        <v>1754643</v>
      </c>
      <c r="H28" s="8">
        <v>0</v>
      </c>
      <c r="I28" s="8">
        <v>0</v>
      </c>
      <c r="J28" s="8">
        <v>1754643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1754643</v>
      </c>
      <c r="X28" s="8">
        <v>11479302</v>
      </c>
      <c r="Y28" s="8">
        <v>-9724659</v>
      </c>
      <c r="Z28" s="2">
        <v>-84.71</v>
      </c>
      <c r="AA28" s="6">
        <v>22958410</v>
      </c>
    </row>
    <row r="29" spans="1:27" ht="13.5">
      <c r="A29" s="25" t="s">
        <v>55</v>
      </c>
      <c r="B29" s="24"/>
      <c r="C29" s="6">
        <v>3961936</v>
      </c>
      <c r="D29" s="6">
        <v>0</v>
      </c>
      <c r="E29" s="7">
        <v>1300</v>
      </c>
      <c r="F29" s="8">
        <v>1300</v>
      </c>
      <c r="G29" s="8">
        <v>0</v>
      </c>
      <c r="H29" s="8">
        <v>0</v>
      </c>
      <c r="I29" s="8">
        <v>24</v>
      </c>
      <c r="J29" s="8">
        <v>24</v>
      </c>
      <c r="K29" s="8">
        <v>0</v>
      </c>
      <c r="L29" s="8">
        <v>0</v>
      </c>
      <c r="M29" s="8">
        <v>914</v>
      </c>
      <c r="N29" s="8">
        <v>914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938</v>
      </c>
      <c r="X29" s="8">
        <v>648</v>
      </c>
      <c r="Y29" s="8">
        <v>290</v>
      </c>
      <c r="Z29" s="2">
        <v>44.75</v>
      </c>
      <c r="AA29" s="6">
        <v>1300</v>
      </c>
    </row>
    <row r="30" spans="1:27" ht="13.5">
      <c r="A30" s="25" t="s">
        <v>56</v>
      </c>
      <c r="B30" s="24"/>
      <c r="C30" s="6">
        <v>67379239</v>
      </c>
      <c r="D30" s="6">
        <v>0</v>
      </c>
      <c r="E30" s="7">
        <v>81382815</v>
      </c>
      <c r="F30" s="8">
        <v>81382815</v>
      </c>
      <c r="G30" s="8">
        <v>662526</v>
      </c>
      <c r="H30" s="8">
        <v>252157</v>
      </c>
      <c r="I30" s="8">
        <v>4853319</v>
      </c>
      <c r="J30" s="8">
        <v>5768002</v>
      </c>
      <c r="K30" s="8">
        <v>0</v>
      </c>
      <c r="L30" s="8">
        <v>527879</v>
      </c>
      <c r="M30" s="8">
        <v>5292478</v>
      </c>
      <c r="N30" s="8">
        <v>5820357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11588359</v>
      </c>
      <c r="X30" s="8">
        <v>40691406</v>
      </c>
      <c r="Y30" s="8">
        <v>-29103047</v>
      </c>
      <c r="Z30" s="2">
        <v>-71.52</v>
      </c>
      <c r="AA30" s="6">
        <v>81382815</v>
      </c>
    </row>
    <row r="31" spans="1:27" ht="13.5">
      <c r="A31" s="25" t="s">
        <v>57</v>
      </c>
      <c r="B31" s="24"/>
      <c r="C31" s="6">
        <v>4781943</v>
      </c>
      <c r="D31" s="6">
        <v>0</v>
      </c>
      <c r="E31" s="7">
        <v>14269681</v>
      </c>
      <c r="F31" s="8">
        <v>14269681</v>
      </c>
      <c r="G31" s="8">
        <v>0</v>
      </c>
      <c r="H31" s="8">
        <v>0</v>
      </c>
      <c r="I31" s="8">
        <v>0</v>
      </c>
      <c r="J31" s="8">
        <v>0</v>
      </c>
      <c r="K31" s="8">
        <v>7840</v>
      </c>
      <c r="L31" s="8">
        <v>2570</v>
      </c>
      <c r="M31" s="8">
        <v>0</v>
      </c>
      <c r="N31" s="8">
        <v>10410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10410</v>
      </c>
      <c r="X31" s="8">
        <v>7134840</v>
      </c>
      <c r="Y31" s="8">
        <v>-7124430</v>
      </c>
      <c r="Z31" s="2">
        <v>-99.85</v>
      </c>
      <c r="AA31" s="6">
        <v>14269681</v>
      </c>
    </row>
    <row r="32" spans="1:27" ht="13.5">
      <c r="A32" s="25" t="s">
        <v>58</v>
      </c>
      <c r="B32" s="24"/>
      <c r="C32" s="6">
        <v>9868420</v>
      </c>
      <c r="D32" s="6">
        <v>0</v>
      </c>
      <c r="E32" s="7">
        <v>18148237</v>
      </c>
      <c r="F32" s="8">
        <v>18148237</v>
      </c>
      <c r="G32" s="8">
        <v>512269</v>
      </c>
      <c r="H32" s="8">
        <v>1364026</v>
      </c>
      <c r="I32" s="8">
        <v>850902</v>
      </c>
      <c r="J32" s="8">
        <v>2727197</v>
      </c>
      <c r="K32" s="8">
        <v>2675284</v>
      </c>
      <c r="L32" s="8">
        <v>1857564</v>
      </c>
      <c r="M32" s="8">
        <v>2948104</v>
      </c>
      <c r="N32" s="8">
        <v>7480952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10208149</v>
      </c>
      <c r="X32" s="8">
        <v>7729914</v>
      </c>
      <c r="Y32" s="8">
        <v>2478235</v>
      </c>
      <c r="Z32" s="2">
        <v>32.06</v>
      </c>
      <c r="AA32" s="6">
        <v>18148237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506932</v>
      </c>
      <c r="L33" s="8">
        <v>0</v>
      </c>
      <c r="M33" s="8">
        <v>0</v>
      </c>
      <c r="N33" s="8">
        <v>506932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506932</v>
      </c>
      <c r="X33" s="8"/>
      <c r="Y33" s="8">
        <v>506932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13958091</v>
      </c>
      <c r="D34" s="6">
        <v>0</v>
      </c>
      <c r="E34" s="7">
        <v>20261259</v>
      </c>
      <c r="F34" s="8">
        <v>20261259</v>
      </c>
      <c r="G34" s="8">
        <v>307366</v>
      </c>
      <c r="H34" s="8">
        <v>1933236</v>
      </c>
      <c r="I34" s="8">
        <v>1167778</v>
      </c>
      <c r="J34" s="8">
        <v>3408380</v>
      </c>
      <c r="K34" s="8">
        <v>1153258</v>
      </c>
      <c r="L34" s="8">
        <v>994674</v>
      </c>
      <c r="M34" s="8">
        <v>3645799</v>
      </c>
      <c r="N34" s="8">
        <v>5793731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9202111</v>
      </c>
      <c r="X34" s="8">
        <v>10130628</v>
      </c>
      <c r="Y34" s="8">
        <v>-928517</v>
      </c>
      <c r="Z34" s="2">
        <v>-9.17</v>
      </c>
      <c r="AA34" s="6">
        <v>20261259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18057</v>
      </c>
      <c r="H35" s="8">
        <v>0</v>
      </c>
      <c r="I35" s="8">
        <v>0</v>
      </c>
      <c r="J35" s="8">
        <v>18057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18057</v>
      </c>
      <c r="X35" s="8"/>
      <c r="Y35" s="8">
        <v>18057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257366762</v>
      </c>
      <c r="D36" s="33">
        <f>SUM(D25:D35)</f>
        <v>0</v>
      </c>
      <c r="E36" s="34">
        <f t="shared" si="1"/>
        <v>282711808</v>
      </c>
      <c r="F36" s="35">
        <f t="shared" si="1"/>
        <v>282711808</v>
      </c>
      <c r="G36" s="35">
        <f t="shared" si="1"/>
        <v>8348257</v>
      </c>
      <c r="H36" s="35">
        <f t="shared" si="1"/>
        <v>3744625</v>
      </c>
      <c r="I36" s="35">
        <f t="shared" si="1"/>
        <v>12383011</v>
      </c>
      <c r="J36" s="35">
        <f t="shared" si="1"/>
        <v>24475893</v>
      </c>
      <c r="K36" s="35">
        <f t="shared" si="1"/>
        <v>9842053</v>
      </c>
      <c r="L36" s="35">
        <f t="shared" si="1"/>
        <v>8890252</v>
      </c>
      <c r="M36" s="35">
        <f t="shared" si="1"/>
        <v>17356122</v>
      </c>
      <c r="N36" s="35">
        <f t="shared" si="1"/>
        <v>36088427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60564320</v>
      </c>
      <c r="X36" s="35">
        <f t="shared" si="1"/>
        <v>140011782</v>
      </c>
      <c r="Y36" s="35">
        <f t="shared" si="1"/>
        <v>-79447462</v>
      </c>
      <c r="Z36" s="36">
        <f>+IF(X36&lt;&gt;0,+(Y36/X36)*100,0)</f>
        <v>-56.74341177944582</v>
      </c>
      <c r="AA36" s="33">
        <f>SUM(AA25:AA35)</f>
        <v>282711808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-20147217</v>
      </c>
      <c r="D38" s="46">
        <f>+D22-D36</f>
        <v>0</v>
      </c>
      <c r="E38" s="47">
        <f t="shared" si="2"/>
        <v>-23223141</v>
      </c>
      <c r="F38" s="48">
        <f t="shared" si="2"/>
        <v>-23223141</v>
      </c>
      <c r="G38" s="48">
        <f t="shared" si="2"/>
        <v>9874539</v>
      </c>
      <c r="H38" s="48">
        <f t="shared" si="2"/>
        <v>9701427</v>
      </c>
      <c r="I38" s="48">
        <f t="shared" si="2"/>
        <v>1803863</v>
      </c>
      <c r="J38" s="48">
        <f t="shared" si="2"/>
        <v>21379829</v>
      </c>
      <c r="K38" s="48">
        <f t="shared" si="2"/>
        <v>3878546</v>
      </c>
      <c r="L38" s="48">
        <f t="shared" si="2"/>
        <v>3592248</v>
      </c>
      <c r="M38" s="48">
        <f t="shared" si="2"/>
        <v>-7070610</v>
      </c>
      <c r="N38" s="48">
        <f t="shared" si="2"/>
        <v>400184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21780013</v>
      </c>
      <c r="X38" s="48">
        <f>IF(F22=F36,0,X22-X36)</f>
        <v>49313574</v>
      </c>
      <c r="Y38" s="48">
        <f t="shared" si="2"/>
        <v>-27533561</v>
      </c>
      <c r="Z38" s="49">
        <f>+IF(X38&lt;&gt;0,+(Y38/X38)*100,0)</f>
        <v>-55.833635177202936</v>
      </c>
      <c r="AA38" s="46">
        <f>+AA22-AA36</f>
        <v>-23223141</v>
      </c>
    </row>
    <row r="39" spans="1:27" ht="13.5">
      <c r="A39" s="23" t="s">
        <v>64</v>
      </c>
      <c r="B39" s="29"/>
      <c r="C39" s="6">
        <v>47492444</v>
      </c>
      <c r="D39" s="6">
        <v>0</v>
      </c>
      <c r="E39" s="7">
        <v>19579000</v>
      </c>
      <c r="F39" s="8">
        <v>19579000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9789500</v>
      </c>
      <c r="Y39" s="8">
        <v>-9789500</v>
      </c>
      <c r="Z39" s="2">
        <v>-100</v>
      </c>
      <c r="AA39" s="6">
        <v>19579000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27345227</v>
      </c>
      <c r="D42" s="55">
        <f>SUM(D38:D41)</f>
        <v>0</v>
      </c>
      <c r="E42" s="56">
        <f t="shared" si="3"/>
        <v>-3644141</v>
      </c>
      <c r="F42" s="57">
        <f t="shared" si="3"/>
        <v>-3644141</v>
      </c>
      <c r="G42" s="57">
        <f t="shared" si="3"/>
        <v>9874539</v>
      </c>
      <c r="H42" s="57">
        <f t="shared" si="3"/>
        <v>9701427</v>
      </c>
      <c r="I42" s="57">
        <f t="shared" si="3"/>
        <v>1803863</v>
      </c>
      <c r="J42" s="57">
        <f t="shared" si="3"/>
        <v>21379829</v>
      </c>
      <c r="K42" s="57">
        <f t="shared" si="3"/>
        <v>3878546</v>
      </c>
      <c r="L42" s="57">
        <f t="shared" si="3"/>
        <v>3592248</v>
      </c>
      <c r="M42" s="57">
        <f t="shared" si="3"/>
        <v>-7070610</v>
      </c>
      <c r="N42" s="57">
        <f t="shared" si="3"/>
        <v>400184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21780013</v>
      </c>
      <c r="X42" s="57">
        <f t="shared" si="3"/>
        <v>59103074</v>
      </c>
      <c r="Y42" s="57">
        <f t="shared" si="3"/>
        <v>-37323061</v>
      </c>
      <c r="Z42" s="58">
        <f>+IF(X42&lt;&gt;0,+(Y42/X42)*100,0)</f>
        <v>-63.149102870689944</v>
      </c>
      <c r="AA42" s="55">
        <f>SUM(AA38:AA41)</f>
        <v>-3644141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27345227</v>
      </c>
      <c r="D44" s="63">
        <f>+D42-D43</f>
        <v>0</v>
      </c>
      <c r="E44" s="64">
        <f t="shared" si="4"/>
        <v>-3644141</v>
      </c>
      <c r="F44" s="65">
        <f t="shared" si="4"/>
        <v>-3644141</v>
      </c>
      <c r="G44" s="65">
        <f t="shared" si="4"/>
        <v>9874539</v>
      </c>
      <c r="H44" s="65">
        <f t="shared" si="4"/>
        <v>9701427</v>
      </c>
      <c r="I44" s="65">
        <f t="shared" si="4"/>
        <v>1803863</v>
      </c>
      <c r="J44" s="65">
        <f t="shared" si="4"/>
        <v>21379829</v>
      </c>
      <c r="K44" s="65">
        <f t="shared" si="4"/>
        <v>3878546</v>
      </c>
      <c r="L44" s="65">
        <f t="shared" si="4"/>
        <v>3592248</v>
      </c>
      <c r="M44" s="65">
        <f t="shared" si="4"/>
        <v>-7070610</v>
      </c>
      <c r="N44" s="65">
        <f t="shared" si="4"/>
        <v>400184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21780013</v>
      </c>
      <c r="X44" s="65">
        <f t="shared" si="4"/>
        <v>59103074</v>
      </c>
      <c r="Y44" s="65">
        <f t="shared" si="4"/>
        <v>-37323061</v>
      </c>
      <c r="Z44" s="66">
        <f>+IF(X44&lt;&gt;0,+(Y44/X44)*100,0)</f>
        <v>-63.149102870689944</v>
      </c>
      <c r="AA44" s="63">
        <f>+AA42-AA43</f>
        <v>-3644141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27345227</v>
      </c>
      <c r="D46" s="55">
        <f>SUM(D44:D45)</f>
        <v>0</v>
      </c>
      <c r="E46" s="56">
        <f t="shared" si="5"/>
        <v>-3644141</v>
      </c>
      <c r="F46" s="57">
        <f t="shared" si="5"/>
        <v>-3644141</v>
      </c>
      <c r="G46" s="57">
        <f t="shared" si="5"/>
        <v>9874539</v>
      </c>
      <c r="H46" s="57">
        <f t="shared" si="5"/>
        <v>9701427</v>
      </c>
      <c r="I46" s="57">
        <f t="shared" si="5"/>
        <v>1803863</v>
      </c>
      <c r="J46" s="57">
        <f t="shared" si="5"/>
        <v>21379829</v>
      </c>
      <c r="K46" s="57">
        <f t="shared" si="5"/>
        <v>3878546</v>
      </c>
      <c r="L46" s="57">
        <f t="shared" si="5"/>
        <v>3592248</v>
      </c>
      <c r="M46" s="57">
        <f t="shared" si="5"/>
        <v>-7070610</v>
      </c>
      <c r="N46" s="57">
        <f t="shared" si="5"/>
        <v>400184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21780013</v>
      </c>
      <c r="X46" s="57">
        <f t="shared" si="5"/>
        <v>59103074</v>
      </c>
      <c r="Y46" s="57">
        <f t="shared" si="5"/>
        <v>-37323061</v>
      </c>
      <c r="Z46" s="58">
        <f>+IF(X46&lt;&gt;0,+(Y46/X46)*100,0)</f>
        <v>-63.149102870689944</v>
      </c>
      <c r="AA46" s="55">
        <f>SUM(AA44:AA45)</f>
        <v>-3644141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27345227</v>
      </c>
      <c r="D48" s="71">
        <f>SUM(D46:D47)</f>
        <v>0</v>
      </c>
      <c r="E48" s="72">
        <f t="shared" si="6"/>
        <v>-3644141</v>
      </c>
      <c r="F48" s="73">
        <f t="shared" si="6"/>
        <v>-3644141</v>
      </c>
      <c r="G48" s="73">
        <f t="shared" si="6"/>
        <v>9874539</v>
      </c>
      <c r="H48" s="74">
        <f t="shared" si="6"/>
        <v>9701427</v>
      </c>
      <c r="I48" s="74">
        <f t="shared" si="6"/>
        <v>1803863</v>
      </c>
      <c r="J48" s="74">
        <f t="shared" si="6"/>
        <v>21379829</v>
      </c>
      <c r="K48" s="74">
        <f t="shared" si="6"/>
        <v>3878546</v>
      </c>
      <c r="L48" s="74">
        <f t="shared" si="6"/>
        <v>3592248</v>
      </c>
      <c r="M48" s="73">
        <f t="shared" si="6"/>
        <v>-7070610</v>
      </c>
      <c r="N48" s="73">
        <f t="shared" si="6"/>
        <v>400184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21780013</v>
      </c>
      <c r="X48" s="74">
        <f t="shared" si="6"/>
        <v>59103074</v>
      </c>
      <c r="Y48" s="74">
        <f t="shared" si="6"/>
        <v>-37323061</v>
      </c>
      <c r="Z48" s="75">
        <f>+IF(X48&lt;&gt;0,+(Y48/X48)*100,0)</f>
        <v>-63.149102870689944</v>
      </c>
      <c r="AA48" s="76">
        <f>SUM(AA46:AA47)</f>
        <v>-3644141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19052119</v>
      </c>
      <c r="D5" s="6">
        <v>0</v>
      </c>
      <c r="E5" s="7">
        <v>17617818</v>
      </c>
      <c r="F5" s="8">
        <v>17617818</v>
      </c>
      <c r="G5" s="8">
        <v>17617818</v>
      </c>
      <c r="H5" s="8">
        <v>0</v>
      </c>
      <c r="I5" s="8">
        <v>0</v>
      </c>
      <c r="J5" s="8">
        <v>17617818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17617818</v>
      </c>
      <c r="X5" s="8">
        <v>13462645</v>
      </c>
      <c r="Y5" s="8">
        <v>4155173</v>
      </c>
      <c r="Z5" s="2">
        <v>30.86</v>
      </c>
      <c r="AA5" s="6">
        <v>17617818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1288355</v>
      </c>
      <c r="D12" s="6">
        <v>0</v>
      </c>
      <c r="E12" s="7">
        <v>1600000</v>
      </c>
      <c r="F12" s="8">
        <v>1600000</v>
      </c>
      <c r="G12" s="8">
        <v>149599</v>
      </c>
      <c r="H12" s="8">
        <v>58799</v>
      </c>
      <c r="I12" s="8">
        <v>44630</v>
      </c>
      <c r="J12" s="8">
        <v>253028</v>
      </c>
      <c r="K12" s="8">
        <v>44630</v>
      </c>
      <c r="L12" s="8">
        <v>40243</v>
      </c>
      <c r="M12" s="8">
        <v>44223</v>
      </c>
      <c r="N12" s="8">
        <v>129096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382124</v>
      </c>
      <c r="X12" s="8">
        <v>799998</v>
      </c>
      <c r="Y12" s="8">
        <v>-417874</v>
      </c>
      <c r="Z12" s="2">
        <v>-52.23</v>
      </c>
      <c r="AA12" s="6">
        <v>1600000</v>
      </c>
    </row>
    <row r="13" spans="1:27" ht="13.5">
      <c r="A13" s="23" t="s">
        <v>40</v>
      </c>
      <c r="B13" s="29"/>
      <c r="C13" s="6">
        <v>3203131</v>
      </c>
      <c r="D13" s="6">
        <v>0</v>
      </c>
      <c r="E13" s="7">
        <v>1550000</v>
      </c>
      <c r="F13" s="8">
        <v>1550000</v>
      </c>
      <c r="G13" s="8">
        <v>213935</v>
      </c>
      <c r="H13" s="8">
        <v>150663</v>
      </c>
      <c r="I13" s="8">
        <v>108370</v>
      </c>
      <c r="J13" s="8">
        <v>472968</v>
      </c>
      <c r="K13" s="8">
        <v>108370</v>
      </c>
      <c r="L13" s="8">
        <v>85578</v>
      </c>
      <c r="M13" s="8">
        <v>233201</v>
      </c>
      <c r="N13" s="8">
        <v>427149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900117</v>
      </c>
      <c r="X13" s="8">
        <v>774996</v>
      </c>
      <c r="Y13" s="8">
        <v>125121</v>
      </c>
      <c r="Z13" s="2">
        <v>16.14</v>
      </c>
      <c r="AA13" s="6">
        <v>1550000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110604111</v>
      </c>
      <c r="D19" s="6">
        <v>0</v>
      </c>
      <c r="E19" s="7">
        <v>123580001</v>
      </c>
      <c r="F19" s="8">
        <v>123580001</v>
      </c>
      <c r="G19" s="8">
        <v>0</v>
      </c>
      <c r="H19" s="8">
        <v>0</v>
      </c>
      <c r="I19" s="8">
        <v>0</v>
      </c>
      <c r="J19" s="8">
        <v>0</v>
      </c>
      <c r="K19" s="8">
        <v>10417610</v>
      </c>
      <c r="L19" s="8">
        <v>1848000</v>
      </c>
      <c r="M19" s="8">
        <v>36354000</v>
      </c>
      <c r="N19" s="8">
        <v>48619610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48619610</v>
      </c>
      <c r="X19" s="8">
        <v>77053334</v>
      </c>
      <c r="Y19" s="8">
        <v>-28433724</v>
      </c>
      <c r="Z19" s="2">
        <v>-36.9</v>
      </c>
      <c r="AA19" s="6">
        <v>123580001</v>
      </c>
    </row>
    <row r="20" spans="1:27" ht="13.5">
      <c r="A20" s="23" t="s">
        <v>47</v>
      </c>
      <c r="B20" s="29"/>
      <c r="C20" s="6">
        <v>2174646</v>
      </c>
      <c r="D20" s="6">
        <v>0</v>
      </c>
      <c r="E20" s="7">
        <v>185000</v>
      </c>
      <c r="F20" s="26">
        <v>185000</v>
      </c>
      <c r="G20" s="26">
        <v>31948</v>
      </c>
      <c r="H20" s="26">
        <v>48141</v>
      </c>
      <c r="I20" s="26">
        <v>0</v>
      </c>
      <c r="J20" s="26">
        <v>80089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80089</v>
      </c>
      <c r="X20" s="26">
        <v>92496</v>
      </c>
      <c r="Y20" s="26">
        <v>-12407</v>
      </c>
      <c r="Z20" s="27">
        <v>-13.41</v>
      </c>
      <c r="AA20" s="28">
        <v>185000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136322362</v>
      </c>
      <c r="D22" s="33">
        <f>SUM(D5:D21)</f>
        <v>0</v>
      </c>
      <c r="E22" s="34">
        <f t="shared" si="0"/>
        <v>144532819</v>
      </c>
      <c r="F22" s="35">
        <f t="shared" si="0"/>
        <v>144532819</v>
      </c>
      <c r="G22" s="35">
        <f t="shared" si="0"/>
        <v>18013300</v>
      </c>
      <c r="H22" s="35">
        <f t="shared" si="0"/>
        <v>257603</v>
      </c>
      <c r="I22" s="35">
        <f t="shared" si="0"/>
        <v>153000</v>
      </c>
      <c r="J22" s="35">
        <f t="shared" si="0"/>
        <v>18423903</v>
      </c>
      <c r="K22" s="35">
        <f t="shared" si="0"/>
        <v>10570610</v>
      </c>
      <c r="L22" s="35">
        <f t="shared" si="0"/>
        <v>1973821</v>
      </c>
      <c r="M22" s="35">
        <f t="shared" si="0"/>
        <v>36631424</v>
      </c>
      <c r="N22" s="35">
        <f t="shared" si="0"/>
        <v>49175855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67599758</v>
      </c>
      <c r="X22" s="35">
        <f t="shared" si="0"/>
        <v>92183469</v>
      </c>
      <c r="Y22" s="35">
        <f t="shared" si="0"/>
        <v>-24583711</v>
      </c>
      <c r="Z22" s="36">
        <f>+IF(X22&lt;&gt;0,+(Y22/X22)*100,0)</f>
        <v>-26.66824243726389</v>
      </c>
      <c r="AA22" s="33">
        <f>SUM(AA5:AA21)</f>
        <v>144532819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31365084</v>
      </c>
      <c r="D25" s="6">
        <v>0</v>
      </c>
      <c r="E25" s="7">
        <v>34395956</v>
      </c>
      <c r="F25" s="8">
        <v>34395956</v>
      </c>
      <c r="G25" s="8">
        <v>2974835</v>
      </c>
      <c r="H25" s="8">
        <v>2493785</v>
      </c>
      <c r="I25" s="8">
        <v>2704690</v>
      </c>
      <c r="J25" s="8">
        <v>8173310</v>
      </c>
      <c r="K25" s="8">
        <v>2471485</v>
      </c>
      <c r="L25" s="8">
        <v>6373867</v>
      </c>
      <c r="M25" s="8">
        <v>3146803</v>
      </c>
      <c r="N25" s="8">
        <v>11992155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20165465</v>
      </c>
      <c r="X25" s="8">
        <v>17197980</v>
      </c>
      <c r="Y25" s="8">
        <v>2967485</v>
      </c>
      <c r="Z25" s="2">
        <v>17.25</v>
      </c>
      <c r="AA25" s="6">
        <v>34395956</v>
      </c>
    </row>
    <row r="26" spans="1:27" ht="13.5">
      <c r="A26" s="25" t="s">
        <v>52</v>
      </c>
      <c r="B26" s="24"/>
      <c r="C26" s="6">
        <v>10933537</v>
      </c>
      <c r="D26" s="6">
        <v>0</v>
      </c>
      <c r="E26" s="7">
        <v>11782168</v>
      </c>
      <c r="F26" s="8">
        <v>11782168</v>
      </c>
      <c r="G26" s="8">
        <v>923384</v>
      </c>
      <c r="H26" s="8">
        <v>941052</v>
      </c>
      <c r="I26" s="8">
        <v>890713</v>
      </c>
      <c r="J26" s="8">
        <v>2755149</v>
      </c>
      <c r="K26" s="8">
        <v>890713</v>
      </c>
      <c r="L26" s="8">
        <v>1012110</v>
      </c>
      <c r="M26" s="8">
        <v>896946</v>
      </c>
      <c r="N26" s="8">
        <v>2799769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5554918</v>
      </c>
      <c r="X26" s="8">
        <v>5891082</v>
      </c>
      <c r="Y26" s="8">
        <v>-336164</v>
      </c>
      <c r="Z26" s="2">
        <v>-5.71</v>
      </c>
      <c r="AA26" s="6">
        <v>11782168</v>
      </c>
    </row>
    <row r="27" spans="1:27" ht="13.5">
      <c r="A27" s="25" t="s">
        <v>53</v>
      </c>
      <c r="B27" s="24"/>
      <c r="C27" s="6">
        <v>14517573</v>
      </c>
      <c r="D27" s="6">
        <v>0</v>
      </c>
      <c r="E27" s="7">
        <v>1300000</v>
      </c>
      <c r="F27" s="8">
        <v>1300000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649998</v>
      </c>
      <c r="Y27" s="8">
        <v>-649998</v>
      </c>
      <c r="Z27" s="2">
        <v>-100</v>
      </c>
      <c r="AA27" s="6">
        <v>1300000</v>
      </c>
    </row>
    <row r="28" spans="1:27" ht="13.5">
      <c r="A28" s="25" t="s">
        <v>54</v>
      </c>
      <c r="B28" s="24"/>
      <c r="C28" s="6">
        <v>19639810</v>
      </c>
      <c r="D28" s="6">
        <v>0</v>
      </c>
      <c r="E28" s="7">
        <v>27390000</v>
      </c>
      <c r="F28" s="8">
        <v>27390000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13695000</v>
      </c>
      <c r="Y28" s="8">
        <v>-13695000</v>
      </c>
      <c r="Z28" s="2">
        <v>-100</v>
      </c>
      <c r="AA28" s="6">
        <v>27390000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250000</v>
      </c>
      <c r="F29" s="8">
        <v>250000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124998</v>
      </c>
      <c r="Y29" s="8">
        <v>-124998</v>
      </c>
      <c r="Z29" s="2">
        <v>-100</v>
      </c>
      <c r="AA29" s="6">
        <v>250000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3827035</v>
      </c>
      <c r="D31" s="6">
        <v>0</v>
      </c>
      <c r="E31" s="7">
        <v>8080000</v>
      </c>
      <c r="F31" s="8">
        <v>8080000</v>
      </c>
      <c r="G31" s="8">
        <v>105439</v>
      </c>
      <c r="H31" s="8">
        <v>107095</v>
      </c>
      <c r="I31" s="8">
        <v>0</v>
      </c>
      <c r="J31" s="8">
        <v>212534</v>
      </c>
      <c r="K31" s="8">
        <v>31296</v>
      </c>
      <c r="L31" s="8">
        <v>88672</v>
      </c>
      <c r="M31" s="8">
        <v>27176</v>
      </c>
      <c r="N31" s="8">
        <v>147144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359678</v>
      </c>
      <c r="X31" s="8">
        <v>4039998</v>
      </c>
      <c r="Y31" s="8">
        <v>-3680320</v>
      </c>
      <c r="Z31" s="2">
        <v>-91.1</v>
      </c>
      <c r="AA31" s="6">
        <v>8080000</v>
      </c>
    </row>
    <row r="32" spans="1:27" ht="13.5">
      <c r="A32" s="25" t="s">
        <v>58</v>
      </c>
      <c r="B32" s="24"/>
      <c r="C32" s="6">
        <v>41244602</v>
      </c>
      <c r="D32" s="6">
        <v>0</v>
      </c>
      <c r="E32" s="7">
        <v>32096784</v>
      </c>
      <c r="F32" s="8">
        <v>32096784</v>
      </c>
      <c r="G32" s="8">
        <v>3057902</v>
      </c>
      <c r="H32" s="8">
        <v>1794455</v>
      </c>
      <c r="I32" s="8">
        <v>3413642</v>
      </c>
      <c r="J32" s="8">
        <v>8265999</v>
      </c>
      <c r="K32" s="8">
        <v>3949692</v>
      </c>
      <c r="L32" s="8">
        <v>444980</v>
      </c>
      <c r="M32" s="8">
        <v>2276817</v>
      </c>
      <c r="N32" s="8">
        <v>6671489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14937488</v>
      </c>
      <c r="X32" s="8">
        <v>16048392</v>
      </c>
      <c r="Y32" s="8">
        <v>-1110904</v>
      </c>
      <c r="Z32" s="2">
        <v>-6.92</v>
      </c>
      <c r="AA32" s="6">
        <v>32096784</v>
      </c>
    </row>
    <row r="33" spans="1:27" ht="13.5">
      <c r="A33" s="25" t="s">
        <v>59</v>
      </c>
      <c r="B33" s="24"/>
      <c r="C33" s="6">
        <v>2318960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59752266</v>
      </c>
      <c r="D34" s="6">
        <v>0</v>
      </c>
      <c r="E34" s="7">
        <v>63794000</v>
      </c>
      <c r="F34" s="8">
        <v>63794000</v>
      </c>
      <c r="G34" s="8">
        <v>1054301</v>
      </c>
      <c r="H34" s="8">
        <v>1911024</v>
      </c>
      <c r="I34" s="8">
        <v>3911024</v>
      </c>
      <c r="J34" s="8">
        <v>6876349</v>
      </c>
      <c r="K34" s="8">
        <v>4394495</v>
      </c>
      <c r="L34" s="8">
        <v>10443682</v>
      </c>
      <c r="M34" s="8">
        <v>7272396</v>
      </c>
      <c r="N34" s="8">
        <v>22110573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28986922</v>
      </c>
      <c r="X34" s="8">
        <v>32671998</v>
      </c>
      <c r="Y34" s="8">
        <v>-3685076</v>
      </c>
      <c r="Z34" s="2">
        <v>-11.28</v>
      </c>
      <c r="AA34" s="6">
        <v>63794000</v>
      </c>
    </row>
    <row r="35" spans="1:27" ht="13.5">
      <c r="A35" s="23" t="s">
        <v>61</v>
      </c>
      <c r="B35" s="29"/>
      <c r="C35" s="6">
        <v>216125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183814992</v>
      </c>
      <c r="D36" s="33">
        <f>SUM(D25:D35)</f>
        <v>0</v>
      </c>
      <c r="E36" s="34">
        <f t="shared" si="1"/>
        <v>179088908</v>
      </c>
      <c r="F36" s="35">
        <f t="shared" si="1"/>
        <v>179088908</v>
      </c>
      <c r="G36" s="35">
        <f t="shared" si="1"/>
        <v>8115861</v>
      </c>
      <c r="H36" s="35">
        <f t="shared" si="1"/>
        <v>7247411</v>
      </c>
      <c r="I36" s="35">
        <f t="shared" si="1"/>
        <v>10920069</v>
      </c>
      <c r="J36" s="35">
        <f t="shared" si="1"/>
        <v>26283341</v>
      </c>
      <c r="K36" s="35">
        <f t="shared" si="1"/>
        <v>11737681</v>
      </c>
      <c r="L36" s="35">
        <f t="shared" si="1"/>
        <v>18363311</v>
      </c>
      <c r="M36" s="35">
        <f t="shared" si="1"/>
        <v>13620138</v>
      </c>
      <c r="N36" s="35">
        <f t="shared" si="1"/>
        <v>43721130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70004471</v>
      </c>
      <c r="X36" s="35">
        <f t="shared" si="1"/>
        <v>90319446</v>
      </c>
      <c r="Y36" s="35">
        <f t="shared" si="1"/>
        <v>-20314975</v>
      </c>
      <c r="Z36" s="36">
        <f>+IF(X36&lt;&gt;0,+(Y36/X36)*100,0)</f>
        <v>-22.49236006164165</v>
      </c>
      <c r="AA36" s="33">
        <f>SUM(AA25:AA35)</f>
        <v>179088908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-47492630</v>
      </c>
      <c r="D38" s="46">
        <f>+D22-D36</f>
        <v>0</v>
      </c>
      <c r="E38" s="47">
        <f t="shared" si="2"/>
        <v>-34556089</v>
      </c>
      <c r="F38" s="48">
        <f t="shared" si="2"/>
        <v>-34556089</v>
      </c>
      <c r="G38" s="48">
        <f t="shared" si="2"/>
        <v>9897439</v>
      </c>
      <c r="H38" s="48">
        <f t="shared" si="2"/>
        <v>-6989808</v>
      </c>
      <c r="I38" s="48">
        <f t="shared" si="2"/>
        <v>-10767069</v>
      </c>
      <c r="J38" s="48">
        <f t="shared" si="2"/>
        <v>-7859438</v>
      </c>
      <c r="K38" s="48">
        <f t="shared" si="2"/>
        <v>-1167071</v>
      </c>
      <c r="L38" s="48">
        <f t="shared" si="2"/>
        <v>-16389490</v>
      </c>
      <c r="M38" s="48">
        <f t="shared" si="2"/>
        <v>23011286</v>
      </c>
      <c r="N38" s="48">
        <f t="shared" si="2"/>
        <v>5454725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-2404713</v>
      </c>
      <c r="X38" s="48">
        <f>IF(F22=F36,0,X22-X36)</f>
        <v>1864023</v>
      </c>
      <c r="Y38" s="48">
        <f t="shared" si="2"/>
        <v>-4268736</v>
      </c>
      <c r="Z38" s="49">
        <f>+IF(X38&lt;&gt;0,+(Y38/X38)*100,0)</f>
        <v>-229.0066163346697</v>
      </c>
      <c r="AA38" s="46">
        <f>+AA22-AA36</f>
        <v>-34556089</v>
      </c>
    </row>
    <row r="39" spans="1:27" ht="13.5">
      <c r="A39" s="23" t="s">
        <v>64</v>
      </c>
      <c r="B39" s="29"/>
      <c r="C39" s="6">
        <v>28476562</v>
      </c>
      <c r="D39" s="6">
        <v>0</v>
      </c>
      <c r="E39" s="7">
        <v>29521000</v>
      </c>
      <c r="F39" s="8">
        <v>29521000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19680666</v>
      </c>
      <c r="Y39" s="8">
        <v>-19680666</v>
      </c>
      <c r="Z39" s="2">
        <v>-100</v>
      </c>
      <c r="AA39" s="6">
        <v>29521000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-19016068</v>
      </c>
      <c r="D42" s="55">
        <f>SUM(D38:D41)</f>
        <v>0</v>
      </c>
      <c r="E42" s="56">
        <f t="shared" si="3"/>
        <v>-5035089</v>
      </c>
      <c r="F42" s="57">
        <f t="shared" si="3"/>
        <v>-5035089</v>
      </c>
      <c r="G42" s="57">
        <f t="shared" si="3"/>
        <v>9897439</v>
      </c>
      <c r="H42" s="57">
        <f t="shared" si="3"/>
        <v>-6989808</v>
      </c>
      <c r="I42" s="57">
        <f t="shared" si="3"/>
        <v>-10767069</v>
      </c>
      <c r="J42" s="57">
        <f t="shared" si="3"/>
        <v>-7859438</v>
      </c>
      <c r="K42" s="57">
        <f t="shared" si="3"/>
        <v>-1167071</v>
      </c>
      <c r="L42" s="57">
        <f t="shared" si="3"/>
        <v>-16389490</v>
      </c>
      <c r="M42" s="57">
        <f t="shared" si="3"/>
        <v>23011286</v>
      </c>
      <c r="N42" s="57">
        <f t="shared" si="3"/>
        <v>5454725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-2404713</v>
      </c>
      <c r="X42" s="57">
        <f t="shared" si="3"/>
        <v>21544689</v>
      </c>
      <c r="Y42" s="57">
        <f t="shared" si="3"/>
        <v>-23949402</v>
      </c>
      <c r="Z42" s="58">
        <f>+IF(X42&lt;&gt;0,+(Y42/X42)*100,0)</f>
        <v>-111.16151177675388</v>
      </c>
      <c r="AA42" s="55">
        <f>SUM(AA38:AA41)</f>
        <v>-5035089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-19016068</v>
      </c>
      <c r="D44" s="63">
        <f>+D42-D43</f>
        <v>0</v>
      </c>
      <c r="E44" s="64">
        <f t="shared" si="4"/>
        <v>-5035089</v>
      </c>
      <c r="F44" s="65">
        <f t="shared" si="4"/>
        <v>-5035089</v>
      </c>
      <c r="G44" s="65">
        <f t="shared" si="4"/>
        <v>9897439</v>
      </c>
      <c r="H44" s="65">
        <f t="shared" si="4"/>
        <v>-6989808</v>
      </c>
      <c r="I44" s="65">
        <f t="shared" si="4"/>
        <v>-10767069</v>
      </c>
      <c r="J44" s="65">
        <f t="shared" si="4"/>
        <v>-7859438</v>
      </c>
      <c r="K44" s="65">
        <f t="shared" si="4"/>
        <v>-1167071</v>
      </c>
      <c r="L44" s="65">
        <f t="shared" si="4"/>
        <v>-16389490</v>
      </c>
      <c r="M44" s="65">
        <f t="shared" si="4"/>
        <v>23011286</v>
      </c>
      <c r="N44" s="65">
        <f t="shared" si="4"/>
        <v>5454725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-2404713</v>
      </c>
      <c r="X44" s="65">
        <f t="shared" si="4"/>
        <v>21544689</v>
      </c>
      <c r="Y44" s="65">
        <f t="shared" si="4"/>
        <v>-23949402</v>
      </c>
      <c r="Z44" s="66">
        <f>+IF(X44&lt;&gt;0,+(Y44/X44)*100,0)</f>
        <v>-111.16151177675388</v>
      </c>
      <c r="AA44" s="63">
        <f>+AA42-AA43</f>
        <v>-5035089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-19016068</v>
      </c>
      <c r="D46" s="55">
        <f>SUM(D44:D45)</f>
        <v>0</v>
      </c>
      <c r="E46" s="56">
        <f t="shared" si="5"/>
        <v>-5035089</v>
      </c>
      <c r="F46" s="57">
        <f t="shared" si="5"/>
        <v>-5035089</v>
      </c>
      <c r="G46" s="57">
        <f t="shared" si="5"/>
        <v>9897439</v>
      </c>
      <c r="H46" s="57">
        <f t="shared" si="5"/>
        <v>-6989808</v>
      </c>
      <c r="I46" s="57">
        <f t="shared" si="5"/>
        <v>-10767069</v>
      </c>
      <c r="J46" s="57">
        <f t="shared" si="5"/>
        <v>-7859438</v>
      </c>
      <c r="K46" s="57">
        <f t="shared" si="5"/>
        <v>-1167071</v>
      </c>
      <c r="L46" s="57">
        <f t="shared" si="5"/>
        <v>-16389490</v>
      </c>
      <c r="M46" s="57">
        <f t="shared" si="5"/>
        <v>23011286</v>
      </c>
      <c r="N46" s="57">
        <f t="shared" si="5"/>
        <v>5454725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-2404713</v>
      </c>
      <c r="X46" s="57">
        <f t="shared" si="5"/>
        <v>21544689</v>
      </c>
      <c r="Y46" s="57">
        <f t="shared" si="5"/>
        <v>-23949402</v>
      </c>
      <c r="Z46" s="58">
        <f>+IF(X46&lt;&gt;0,+(Y46/X46)*100,0)</f>
        <v>-111.16151177675388</v>
      </c>
      <c r="AA46" s="55">
        <f>SUM(AA44:AA45)</f>
        <v>-5035089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-19016068</v>
      </c>
      <c r="D48" s="71">
        <f>SUM(D46:D47)</f>
        <v>0</v>
      </c>
      <c r="E48" s="72">
        <f t="shared" si="6"/>
        <v>-5035089</v>
      </c>
      <c r="F48" s="73">
        <f t="shared" si="6"/>
        <v>-5035089</v>
      </c>
      <c r="G48" s="73">
        <f t="shared" si="6"/>
        <v>9897439</v>
      </c>
      <c r="H48" s="74">
        <f t="shared" si="6"/>
        <v>-6989808</v>
      </c>
      <c r="I48" s="74">
        <f t="shared" si="6"/>
        <v>-10767069</v>
      </c>
      <c r="J48" s="74">
        <f t="shared" si="6"/>
        <v>-7859438</v>
      </c>
      <c r="K48" s="74">
        <f t="shared" si="6"/>
        <v>-1167071</v>
      </c>
      <c r="L48" s="74">
        <f t="shared" si="6"/>
        <v>-16389490</v>
      </c>
      <c r="M48" s="73">
        <f t="shared" si="6"/>
        <v>23011286</v>
      </c>
      <c r="N48" s="73">
        <f t="shared" si="6"/>
        <v>5454725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-2404713</v>
      </c>
      <c r="X48" s="74">
        <f t="shared" si="6"/>
        <v>21544689</v>
      </c>
      <c r="Y48" s="74">
        <f t="shared" si="6"/>
        <v>-23949402</v>
      </c>
      <c r="Z48" s="75">
        <f>+IF(X48&lt;&gt;0,+(Y48/X48)*100,0)</f>
        <v>-111.16151177675388</v>
      </c>
      <c r="AA48" s="76">
        <f>SUM(AA46:AA47)</f>
        <v>-5035089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942373</v>
      </c>
      <c r="D12" s="6">
        <v>0</v>
      </c>
      <c r="E12" s="7">
        <v>1185000</v>
      </c>
      <c r="F12" s="8">
        <v>1185000</v>
      </c>
      <c r="G12" s="8">
        <v>71589</v>
      </c>
      <c r="H12" s="8">
        <v>82298</v>
      </c>
      <c r="I12" s="8">
        <v>82298</v>
      </c>
      <c r="J12" s="8">
        <v>236185</v>
      </c>
      <c r="K12" s="8">
        <v>149487</v>
      </c>
      <c r="L12" s="8">
        <v>143295</v>
      </c>
      <c r="M12" s="8">
        <v>167888</v>
      </c>
      <c r="N12" s="8">
        <v>460670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696855</v>
      </c>
      <c r="X12" s="8">
        <v>592296</v>
      </c>
      <c r="Y12" s="8">
        <v>104559</v>
      </c>
      <c r="Z12" s="2">
        <v>17.65</v>
      </c>
      <c r="AA12" s="6">
        <v>1185000</v>
      </c>
    </row>
    <row r="13" spans="1:27" ht="13.5">
      <c r="A13" s="23" t="s">
        <v>40</v>
      </c>
      <c r="B13" s="29"/>
      <c r="C13" s="6">
        <v>15069912</v>
      </c>
      <c r="D13" s="6">
        <v>0</v>
      </c>
      <c r="E13" s="7">
        <v>17253000</v>
      </c>
      <c r="F13" s="8">
        <v>17253000</v>
      </c>
      <c r="G13" s="8">
        <v>214522</v>
      </c>
      <c r="H13" s="8">
        <v>0</v>
      </c>
      <c r="I13" s="8">
        <v>0</v>
      </c>
      <c r="J13" s="8">
        <v>214522</v>
      </c>
      <c r="K13" s="8">
        <v>696062</v>
      </c>
      <c r="L13" s="8">
        <v>449564</v>
      </c>
      <c r="M13" s="8">
        <v>592852</v>
      </c>
      <c r="N13" s="8">
        <v>1738478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1953000</v>
      </c>
      <c r="X13" s="8">
        <v>8626248</v>
      </c>
      <c r="Y13" s="8">
        <v>-6673248</v>
      </c>
      <c r="Z13" s="2">
        <v>-77.36</v>
      </c>
      <c r="AA13" s="6">
        <v>17253000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-15168000</v>
      </c>
      <c r="F17" s="8">
        <v>-15168000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-15168000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313972560</v>
      </c>
      <c r="D19" s="6">
        <v>0</v>
      </c>
      <c r="E19" s="7">
        <v>342247102</v>
      </c>
      <c r="F19" s="8">
        <v>342247102</v>
      </c>
      <c r="G19" s="8">
        <v>140564942</v>
      </c>
      <c r="H19" s="8">
        <v>0</v>
      </c>
      <c r="I19" s="8">
        <v>0</v>
      </c>
      <c r="J19" s="8">
        <v>140564942</v>
      </c>
      <c r="K19" s="8">
        <v>337219</v>
      </c>
      <c r="L19" s="8">
        <v>337876</v>
      </c>
      <c r="M19" s="8">
        <v>233796</v>
      </c>
      <c r="N19" s="8">
        <v>908891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141473833</v>
      </c>
      <c r="X19" s="8">
        <v>256685250</v>
      </c>
      <c r="Y19" s="8">
        <v>-115211417</v>
      </c>
      <c r="Z19" s="2">
        <v>-44.88</v>
      </c>
      <c r="AA19" s="6">
        <v>342247102</v>
      </c>
    </row>
    <row r="20" spans="1:27" ht="13.5">
      <c r="A20" s="23" t="s">
        <v>47</v>
      </c>
      <c r="B20" s="29"/>
      <c r="C20" s="6">
        <v>657212</v>
      </c>
      <c r="D20" s="6">
        <v>0</v>
      </c>
      <c r="E20" s="7">
        <v>400000</v>
      </c>
      <c r="F20" s="26">
        <v>400000</v>
      </c>
      <c r="G20" s="26">
        <v>1826</v>
      </c>
      <c r="H20" s="26">
        <v>115356</v>
      </c>
      <c r="I20" s="26">
        <v>115356</v>
      </c>
      <c r="J20" s="26">
        <v>232538</v>
      </c>
      <c r="K20" s="26">
        <v>10193</v>
      </c>
      <c r="L20" s="26">
        <v>1275</v>
      </c>
      <c r="M20" s="26">
        <v>8750</v>
      </c>
      <c r="N20" s="26">
        <v>20218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252756</v>
      </c>
      <c r="X20" s="26">
        <v>199998</v>
      </c>
      <c r="Y20" s="26">
        <v>52758</v>
      </c>
      <c r="Z20" s="27">
        <v>26.38</v>
      </c>
      <c r="AA20" s="28">
        <v>400000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330642057</v>
      </c>
      <c r="D22" s="33">
        <f>SUM(D5:D21)</f>
        <v>0</v>
      </c>
      <c r="E22" s="34">
        <f t="shared" si="0"/>
        <v>345917102</v>
      </c>
      <c r="F22" s="35">
        <f t="shared" si="0"/>
        <v>345917102</v>
      </c>
      <c r="G22" s="35">
        <f t="shared" si="0"/>
        <v>140852879</v>
      </c>
      <c r="H22" s="35">
        <f t="shared" si="0"/>
        <v>197654</v>
      </c>
      <c r="I22" s="35">
        <f t="shared" si="0"/>
        <v>197654</v>
      </c>
      <c r="J22" s="35">
        <f t="shared" si="0"/>
        <v>141248187</v>
      </c>
      <c r="K22" s="35">
        <f t="shared" si="0"/>
        <v>1192961</v>
      </c>
      <c r="L22" s="35">
        <f t="shared" si="0"/>
        <v>932010</v>
      </c>
      <c r="M22" s="35">
        <f t="shared" si="0"/>
        <v>1003286</v>
      </c>
      <c r="N22" s="35">
        <f t="shared" si="0"/>
        <v>3128257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144376444</v>
      </c>
      <c r="X22" s="35">
        <f t="shared" si="0"/>
        <v>266103792</v>
      </c>
      <c r="Y22" s="35">
        <f t="shared" si="0"/>
        <v>-121727348</v>
      </c>
      <c r="Z22" s="36">
        <f>+IF(X22&lt;&gt;0,+(Y22/X22)*100,0)</f>
        <v>-45.74431167820412</v>
      </c>
      <c r="AA22" s="33">
        <f>SUM(AA5:AA21)</f>
        <v>345917102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119543441</v>
      </c>
      <c r="D25" s="6">
        <v>0</v>
      </c>
      <c r="E25" s="7">
        <v>137836000</v>
      </c>
      <c r="F25" s="8">
        <v>137836000</v>
      </c>
      <c r="G25" s="8">
        <v>8664628</v>
      </c>
      <c r="H25" s="8">
        <v>8998083</v>
      </c>
      <c r="I25" s="8">
        <v>8998083</v>
      </c>
      <c r="J25" s="8">
        <v>26660794</v>
      </c>
      <c r="K25" s="8">
        <v>9481585</v>
      </c>
      <c r="L25" s="8">
        <v>17043088</v>
      </c>
      <c r="M25" s="8">
        <v>12166947</v>
      </c>
      <c r="N25" s="8">
        <v>38691620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65352414</v>
      </c>
      <c r="X25" s="8">
        <v>75440400</v>
      </c>
      <c r="Y25" s="8">
        <v>-10087986</v>
      </c>
      <c r="Z25" s="2">
        <v>-13.37</v>
      </c>
      <c r="AA25" s="6">
        <v>137836000</v>
      </c>
    </row>
    <row r="26" spans="1:27" ht="13.5">
      <c r="A26" s="25" t="s">
        <v>52</v>
      </c>
      <c r="B26" s="24"/>
      <c r="C26" s="6">
        <v>7104170</v>
      </c>
      <c r="D26" s="6">
        <v>0</v>
      </c>
      <c r="E26" s="7">
        <v>8602000</v>
      </c>
      <c r="F26" s="8">
        <v>8602000</v>
      </c>
      <c r="G26" s="8">
        <v>494300</v>
      </c>
      <c r="H26" s="8">
        <v>494300</v>
      </c>
      <c r="I26" s="8">
        <v>494300</v>
      </c>
      <c r="J26" s="8">
        <v>1482900</v>
      </c>
      <c r="K26" s="8">
        <v>531990</v>
      </c>
      <c r="L26" s="8">
        <v>590000</v>
      </c>
      <c r="M26" s="8">
        <v>531992</v>
      </c>
      <c r="N26" s="8">
        <v>1653982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3136882</v>
      </c>
      <c r="X26" s="8">
        <v>4301016</v>
      </c>
      <c r="Y26" s="8">
        <v>-1164134</v>
      </c>
      <c r="Z26" s="2">
        <v>-27.07</v>
      </c>
      <c r="AA26" s="6">
        <v>8602000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1500000</v>
      </c>
      <c r="F27" s="8">
        <v>1500000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64998</v>
      </c>
      <c r="Y27" s="8">
        <v>-64998</v>
      </c>
      <c r="Z27" s="2">
        <v>-100</v>
      </c>
      <c r="AA27" s="6">
        <v>1500000</v>
      </c>
    </row>
    <row r="28" spans="1:27" ht="13.5">
      <c r="A28" s="25" t="s">
        <v>54</v>
      </c>
      <c r="B28" s="24"/>
      <c r="C28" s="6">
        <v>225031690</v>
      </c>
      <c r="D28" s="6">
        <v>0</v>
      </c>
      <c r="E28" s="7">
        <v>40828000</v>
      </c>
      <c r="F28" s="8">
        <v>40828000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40828000</v>
      </c>
    </row>
    <row r="29" spans="1:27" ht="13.5">
      <c r="A29" s="25" t="s">
        <v>55</v>
      </c>
      <c r="B29" s="24"/>
      <c r="C29" s="6">
        <v>3733959</v>
      </c>
      <c r="D29" s="6">
        <v>0</v>
      </c>
      <c r="E29" s="7">
        <v>130000</v>
      </c>
      <c r="F29" s="8">
        <v>130000</v>
      </c>
      <c r="G29" s="8">
        <v>4430</v>
      </c>
      <c r="H29" s="8">
        <v>0</v>
      </c>
      <c r="I29" s="8">
        <v>0</v>
      </c>
      <c r="J29" s="8">
        <v>4430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4430</v>
      </c>
      <c r="X29" s="8">
        <v>52853718</v>
      </c>
      <c r="Y29" s="8">
        <v>-52849288</v>
      </c>
      <c r="Z29" s="2">
        <v>-99.99</v>
      </c>
      <c r="AA29" s="6">
        <v>130000</v>
      </c>
    </row>
    <row r="30" spans="1:27" ht="13.5">
      <c r="A30" s="25" t="s">
        <v>56</v>
      </c>
      <c r="B30" s="24"/>
      <c r="C30" s="6">
        <v>106163798</v>
      </c>
      <c r="D30" s="6">
        <v>0</v>
      </c>
      <c r="E30" s="7">
        <v>115011000</v>
      </c>
      <c r="F30" s="8">
        <v>115011000</v>
      </c>
      <c r="G30" s="8">
        <v>734627</v>
      </c>
      <c r="H30" s="8">
        <v>0</v>
      </c>
      <c r="I30" s="8">
        <v>0</v>
      </c>
      <c r="J30" s="8">
        <v>734627</v>
      </c>
      <c r="K30" s="8">
        <v>5946383</v>
      </c>
      <c r="L30" s="8">
        <v>854886</v>
      </c>
      <c r="M30" s="8">
        <v>0</v>
      </c>
      <c r="N30" s="8">
        <v>6801269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7535896</v>
      </c>
      <c r="X30" s="8">
        <v>1030002</v>
      </c>
      <c r="Y30" s="8">
        <v>6505894</v>
      </c>
      <c r="Z30" s="2">
        <v>631.64</v>
      </c>
      <c r="AA30" s="6">
        <v>115011000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1460000</v>
      </c>
      <c r="F31" s="8">
        <v>1460000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13542000</v>
      </c>
      <c r="Y31" s="8">
        <v>-13542000</v>
      </c>
      <c r="Z31" s="2">
        <v>-100</v>
      </c>
      <c r="AA31" s="6">
        <v>1460000</v>
      </c>
    </row>
    <row r="32" spans="1:27" ht="13.5">
      <c r="A32" s="25" t="s">
        <v>58</v>
      </c>
      <c r="B32" s="24"/>
      <c r="C32" s="6">
        <v>30521141</v>
      </c>
      <c r="D32" s="6">
        <v>0</v>
      </c>
      <c r="E32" s="7">
        <v>25934000</v>
      </c>
      <c r="F32" s="8">
        <v>25934000</v>
      </c>
      <c r="G32" s="8">
        <v>1440540</v>
      </c>
      <c r="H32" s="8">
        <v>5633521</v>
      </c>
      <c r="I32" s="8">
        <v>5633521</v>
      </c>
      <c r="J32" s="8">
        <v>12707582</v>
      </c>
      <c r="K32" s="8">
        <v>4141508</v>
      </c>
      <c r="L32" s="8">
        <v>2663297</v>
      </c>
      <c r="M32" s="8">
        <v>3582027</v>
      </c>
      <c r="N32" s="8">
        <v>10386832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23094414</v>
      </c>
      <c r="X32" s="8"/>
      <c r="Y32" s="8">
        <v>23094414</v>
      </c>
      <c r="Z32" s="2">
        <v>0</v>
      </c>
      <c r="AA32" s="6">
        <v>25934000</v>
      </c>
    </row>
    <row r="33" spans="1:27" ht="13.5">
      <c r="A33" s="25" t="s">
        <v>59</v>
      </c>
      <c r="B33" s="24"/>
      <c r="C33" s="6">
        <v>19324358</v>
      </c>
      <c r="D33" s="6">
        <v>0</v>
      </c>
      <c r="E33" s="7">
        <v>12950000</v>
      </c>
      <c r="F33" s="8">
        <v>12950000</v>
      </c>
      <c r="G33" s="8">
        <v>344871</v>
      </c>
      <c r="H33" s="8">
        <v>3620090</v>
      </c>
      <c r="I33" s="8">
        <v>3620090</v>
      </c>
      <c r="J33" s="8">
        <v>7585051</v>
      </c>
      <c r="K33" s="8">
        <v>3665774</v>
      </c>
      <c r="L33" s="8">
        <v>52280</v>
      </c>
      <c r="M33" s="8">
        <v>25900</v>
      </c>
      <c r="N33" s="8">
        <v>3743954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11329005</v>
      </c>
      <c r="X33" s="8"/>
      <c r="Y33" s="8">
        <v>11329005</v>
      </c>
      <c r="Z33" s="2">
        <v>0</v>
      </c>
      <c r="AA33" s="6">
        <v>12950000</v>
      </c>
    </row>
    <row r="34" spans="1:27" ht="13.5">
      <c r="A34" s="25" t="s">
        <v>60</v>
      </c>
      <c r="B34" s="24"/>
      <c r="C34" s="6">
        <v>22541486</v>
      </c>
      <c r="D34" s="6">
        <v>0</v>
      </c>
      <c r="E34" s="7">
        <v>31540000</v>
      </c>
      <c r="F34" s="8">
        <v>31540000</v>
      </c>
      <c r="G34" s="8">
        <v>3184416</v>
      </c>
      <c r="H34" s="8">
        <v>4747772</v>
      </c>
      <c r="I34" s="8">
        <v>4747772</v>
      </c>
      <c r="J34" s="8">
        <v>12679960</v>
      </c>
      <c r="K34" s="8">
        <v>3111192</v>
      </c>
      <c r="L34" s="8">
        <v>6432380</v>
      </c>
      <c r="M34" s="8">
        <v>4068515</v>
      </c>
      <c r="N34" s="8">
        <v>13612087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26292047</v>
      </c>
      <c r="X34" s="8">
        <v>15770022</v>
      </c>
      <c r="Y34" s="8">
        <v>10522025</v>
      </c>
      <c r="Z34" s="2">
        <v>66.72</v>
      </c>
      <c r="AA34" s="6">
        <v>31540000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182270</v>
      </c>
      <c r="N35" s="8">
        <v>182270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182270</v>
      </c>
      <c r="X35" s="8"/>
      <c r="Y35" s="8">
        <v>182270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533964043</v>
      </c>
      <c r="D36" s="33">
        <f>SUM(D25:D35)</f>
        <v>0</v>
      </c>
      <c r="E36" s="34">
        <f t="shared" si="1"/>
        <v>375791000</v>
      </c>
      <c r="F36" s="35">
        <f t="shared" si="1"/>
        <v>375791000</v>
      </c>
      <c r="G36" s="35">
        <f t="shared" si="1"/>
        <v>14867812</v>
      </c>
      <c r="H36" s="35">
        <f t="shared" si="1"/>
        <v>23493766</v>
      </c>
      <c r="I36" s="35">
        <f t="shared" si="1"/>
        <v>23493766</v>
      </c>
      <c r="J36" s="35">
        <f t="shared" si="1"/>
        <v>61855344</v>
      </c>
      <c r="K36" s="35">
        <f t="shared" si="1"/>
        <v>26878432</v>
      </c>
      <c r="L36" s="35">
        <f t="shared" si="1"/>
        <v>27635931</v>
      </c>
      <c r="M36" s="35">
        <f t="shared" si="1"/>
        <v>20557651</v>
      </c>
      <c r="N36" s="35">
        <f t="shared" si="1"/>
        <v>75072014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136927358</v>
      </c>
      <c r="X36" s="35">
        <f t="shared" si="1"/>
        <v>163002156</v>
      </c>
      <c r="Y36" s="35">
        <f t="shared" si="1"/>
        <v>-26074798</v>
      </c>
      <c r="Z36" s="36">
        <f>+IF(X36&lt;&gt;0,+(Y36/X36)*100,0)</f>
        <v>-15.996597002066649</v>
      </c>
      <c r="AA36" s="33">
        <f>SUM(AA25:AA35)</f>
        <v>375791000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-203321986</v>
      </c>
      <c r="D38" s="46">
        <f>+D22-D36</f>
        <v>0</v>
      </c>
      <c r="E38" s="47">
        <f t="shared" si="2"/>
        <v>-29873898</v>
      </c>
      <c r="F38" s="48">
        <f t="shared" si="2"/>
        <v>-29873898</v>
      </c>
      <c r="G38" s="48">
        <f t="shared" si="2"/>
        <v>125985067</v>
      </c>
      <c r="H38" s="48">
        <f t="shared" si="2"/>
        <v>-23296112</v>
      </c>
      <c r="I38" s="48">
        <f t="shared" si="2"/>
        <v>-23296112</v>
      </c>
      <c r="J38" s="48">
        <f t="shared" si="2"/>
        <v>79392843</v>
      </c>
      <c r="K38" s="48">
        <f t="shared" si="2"/>
        <v>-25685471</v>
      </c>
      <c r="L38" s="48">
        <f t="shared" si="2"/>
        <v>-26703921</v>
      </c>
      <c r="M38" s="48">
        <f t="shared" si="2"/>
        <v>-19554365</v>
      </c>
      <c r="N38" s="48">
        <f t="shared" si="2"/>
        <v>-71943757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7449086</v>
      </c>
      <c r="X38" s="48">
        <f>IF(F22=F36,0,X22-X36)</f>
        <v>103101636</v>
      </c>
      <c r="Y38" s="48">
        <f t="shared" si="2"/>
        <v>-95652550</v>
      </c>
      <c r="Z38" s="49">
        <f>+IF(X38&lt;&gt;0,+(Y38/X38)*100,0)</f>
        <v>-92.77500698437025</v>
      </c>
      <c r="AA38" s="46">
        <f>+AA22-AA36</f>
        <v>-29873898</v>
      </c>
    </row>
    <row r="39" spans="1:27" ht="13.5">
      <c r="A39" s="23" t="s">
        <v>64</v>
      </c>
      <c r="B39" s="29"/>
      <c r="C39" s="6">
        <v>361213819</v>
      </c>
      <c r="D39" s="6">
        <v>0</v>
      </c>
      <c r="E39" s="7">
        <v>369415000</v>
      </c>
      <c r="F39" s="8">
        <v>369415000</v>
      </c>
      <c r="G39" s="8">
        <v>0</v>
      </c>
      <c r="H39" s="8">
        <v>2376375</v>
      </c>
      <c r="I39" s="8">
        <v>2376375</v>
      </c>
      <c r="J39" s="8">
        <v>4752750</v>
      </c>
      <c r="K39" s="8">
        <v>16057512</v>
      </c>
      <c r="L39" s="8">
        <v>16935289</v>
      </c>
      <c r="M39" s="8">
        <v>40195929</v>
      </c>
      <c r="N39" s="8">
        <v>73188730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77941480</v>
      </c>
      <c r="X39" s="8">
        <v>235511000</v>
      </c>
      <c r="Y39" s="8">
        <v>-157569520</v>
      </c>
      <c r="Z39" s="2">
        <v>-66.91</v>
      </c>
      <c r="AA39" s="6">
        <v>369415000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157891833</v>
      </c>
      <c r="D42" s="55">
        <f>SUM(D38:D41)</f>
        <v>0</v>
      </c>
      <c r="E42" s="56">
        <f t="shared" si="3"/>
        <v>339541102</v>
      </c>
      <c r="F42" s="57">
        <f t="shared" si="3"/>
        <v>339541102</v>
      </c>
      <c r="G42" s="57">
        <f t="shared" si="3"/>
        <v>125985067</v>
      </c>
      <c r="H42" s="57">
        <f t="shared" si="3"/>
        <v>-20919737</v>
      </c>
      <c r="I42" s="57">
        <f t="shared" si="3"/>
        <v>-20919737</v>
      </c>
      <c r="J42" s="57">
        <f t="shared" si="3"/>
        <v>84145593</v>
      </c>
      <c r="K42" s="57">
        <f t="shared" si="3"/>
        <v>-9627959</v>
      </c>
      <c r="L42" s="57">
        <f t="shared" si="3"/>
        <v>-9768632</v>
      </c>
      <c r="M42" s="57">
        <f t="shared" si="3"/>
        <v>20641564</v>
      </c>
      <c r="N42" s="57">
        <f t="shared" si="3"/>
        <v>1244973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85390566</v>
      </c>
      <c r="X42" s="57">
        <f t="shared" si="3"/>
        <v>338612636</v>
      </c>
      <c r="Y42" s="57">
        <f t="shared" si="3"/>
        <v>-253222070</v>
      </c>
      <c r="Z42" s="58">
        <f>+IF(X42&lt;&gt;0,+(Y42/X42)*100,0)</f>
        <v>-74.78222696922627</v>
      </c>
      <c r="AA42" s="55">
        <f>SUM(AA38:AA41)</f>
        <v>339541102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157891833</v>
      </c>
      <c r="D44" s="63">
        <f>+D42-D43</f>
        <v>0</v>
      </c>
      <c r="E44" s="64">
        <f t="shared" si="4"/>
        <v>339541102</v>
      </c>
      <c r="F44" s="65">
        <f t="shared" si="4"/>
        <v>339541102</v>
      </c>
      <c r="G44" s="65">
        <f t="shared" si="4"/>
        <v>125985067</v>
      </c>
      <c r="H44" s="65">
        <f t="shared" si="4"/>
        <v>-20919737</v>
      </c>
      <c r="I44" s="65">
        <f t="shared" si="4"/>
        <v>-20919737</v>
      </c>
      <c r="J44" s="65">
        <f t="shared" si="4"/>
        <v>84145593</v>
      </c>
      <c r="K44" s="65">
        <f t="shared" si="4"/>
        <v>-9627959</v>
      </c>
      <c r="L44" s="65">
        <f t="shared" si="4"/>
        <v>-9768632</v>
      </c>
      <c r="M44" s="65">
        <f t="shared" si="4"/>
        <v>20641564</v>
      </c>
      <c r="N44" s="65">
        <f t="shared" si="4"/>
        <v>1244973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85390566</v>
      </c>
      <c r="X44" s="65">
        <f t="shared" si="4"/>
        <v>338612636</v>
      </c>
      <c r="Y44" s="65">
        <f t="shared" si="4"/>
        <v>-253222070</v>
      </c>
      <c r="Z44" s="66">
        <f>+IF(X44&lt;&gt;0,+(Y44/X44)*100,0)</f>
        <v>-74.78222696922627</v>
      </c>
      <c r="AA44" s="63">
        <f>+AA42-AA43</f>
        <v>339541102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157891833</v>
      </c>
      <c r="D46" s="55">
        <f>SUM(D44:D45)</f>
        <v>0</v>
      </c>
      <c r="E46" s="56">
        <f t="shared" si="5"/>
        <v>339541102</v>
      </c>
      <c r="F46" s="57">
        <f t="shared" si="5"/>
        <v>339541102</v>
      </c>
      <c r="G46" s="57">
        <f t="shared" si="5"/>
        <v>125985067</v>
      </c>
      <c r="H46" s="57">
        <f t="shared" si="5"/>
        <v>-20919737</v>
      </c>
      <c r="I46" s="57">
        <f t="shared" si="5"/>
        <v>-20919737</v>
      </c>
      <c r="J46" s="57">
        <f t="shared" si="5"/>
        <v>84145593</v>
      </c>
      <c r="K46" s="57">
        <f t="shared" si="5"/>
        <v>-9627959</v>
      </c>
      <c r="L46" s="57">
        <f t="shared" si="5"/>
        <v>-9768632</v>
      </c>
      <c r="M46" s="57">
        <f t="shared" si="5"/>
        <v>20641564</v>
      </c>
      <c r="N46" s="57">
        <f t="shared" si="5"/>
        <v>1244973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85390566</v>
      </c>
      <c r="X46" s="57">
        <f t="shared" si="5"/>
        <v>338612636</v>
      </c>
      <c r="Y46" s="57">
        <f t="shared" si="5"/>
        <v>-253222070</v>
      </c>
      <c r="Z46" s="58">
        <f>+IF(X46&lt;&gt;0,+(Y46/X46)*100,0)</f>
        <v>-74.78222696922627</v>
      </c>
      <c r="AA46" s="55">
        <f>SUM(AA44:AA45)</f>
        <v>339541102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157891833</v>
      </c>
      <c r="D48" s="71">
        <f>SUM(D46:D47)</f>
        <v>0</v>
      </c>
      <c r="E48" s="72">
        <f t="shared" si="6"/>
        <v>339541102</v>
      </c>
      <c r="F48" s="73">
        <f t="shared" si="6"/>
        <v>339541102</v>
      </c>
      <c r="G48" s="73">
        <f t="shared" si="6"/>
        <v>125985067</v>
      </c>
      <c r="H48" s="74">
        <f t="shared" si="6"/>
        <v>-20919737</v>
      </c>
      <c r="I48" s="74">
        <f t="shared" si="6"/>
        <v>-20919737</v>
      </c>
      <c r="J48" s="74">
        <f t="shared" si="6"/>
        <v>84145593</v>
      </c>
      <c r="K48" s="74">
        <f t="shared" si="6"/>
        <v>-9627959</v>
      </c>
      <c r="L48" s="74">
        <f t="shared" si="6"/>
        <v>-9768632</v>
      </c>
      <c r="M48" s="73">
        <f t="shared" si="6"/>
        <v>20641564</v>
      </c>
      <c r="N48" s="73">
        <f t="shared" si="6"/>
        <v>1244973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85390566</v>
      </c>
      <c r="X48" s="74">
        <f t="shared" si="6"/>
        <v>338612636</v>
      </c>
      <c r="Y48" s="74">
        <f t="shared" si="6"/>
        <v>-253222070</v>
      </c>
      <c r="Z48" s="75">
        <f>+IF(X48&lt;&gt;0,+(Y48/X48)*100,0)</f>
        <v>-74.78222696922627</v>
      </c>
      <c r="AA48" s="76">
        <f>SUM(AA46:AA47)</f>
        <v>339541102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294054715</v>
      </c>
      <c r="D5" s="6">
        <v>0</v>
      </c>
      <c r="E5" s="7">
        <v>413697037</v>
      </c>
      <c r="F5" s="8">
        <v>413697037</v>
      </c>
      <c r="G5" s="8">
        <v>51176122</v>
      </c>
      <c r="H5" s="8">
        <v>20088078</v>
      </c>
      <c r="I5" s="8">
        <v>33854035</v>
      </c>
      <c r="J5" s="8">
        <v>105118235</v>
      </c>
      <c r="K5" s="8">
        <v>19704136</v>
      </c>
      <c r="L5" s="8">
        <v>29202711</v>
      </c>
      <c r="M5" s="8">
        <v>23819116</v>
      </c>
      <c r="N5" s="8">
        <v>72725963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177844198</v>
      </c>
      <c r="X5" s="8">
        <v>206524753</v>
      </c>
      <c r="Y5" s="8">
        <v>-28680555</v>
      </c>
      <c r="Z5" s="2">
        <v>-13.89</v>
      </c>
      <c r="AA5" s="6">
        <v>413697037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701219439</v>
      </c>
      <c r="D7" s="6">
        <v>0</v>
      </c>
      <c r="E7" s="7">
        <v>804515536</v>
      </c>
      <c r="F7" s="8">
        <v>804515536</v>
      </c>
      <c r="G7" s="8">
        <v>64160076</v>
      </c>
      <c r="H7" s="8">
        <v>76056810</v>
      </c>
      <c r="I7" s="8">
        <v>71101882</v>
      </c>
      <c r="J7" s="8">
        <v>211318768</v>
      </c>
      <c r="K7" s="8">
        <v>58225985</v>
      </c>
      <c r="L7" s="8">
        <v>68138962</v>
      </c>
      <c r="M7" s="8">
        <v>61825539</v>
      </c>
      <c r="N7" s="8">
        <v>188190486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399509254</v>
      </c>
      <c r="X7" s="8">
        <v>400912000</v>
      </c>
      <c r="Y7" s="8">
        <v>-1402746</v>
      </c>
      <c r="Z7" s="2">
        <v>-0.35</v>
      </c>
      <c r="AA7" s="6">
        <v>804515536</v>
      </c>
    </row>
    <row r="8" spans="1:27" ht="13.5">
      <c r="A8" s="25" t="s">
        <v>35</v>
      </c>
      <c r="B8" s="24"/>
      <c r="C8" s="6">
        <v>609182379</v>
      </c>
      <c r="D8" s="6">
        <v>0</v>
      </c>
      <c r="E8" s="7">
        <v>591843746</v>
      </c>
      <c r="F8" s="8">
        <v>591843746</v>
      </c>
      <c r="G8" s="8">
        <v>68114428</v>
      </c>
      <c r="H8" s="8">
        <v>19628728</v>
      </c>
      <c r="I8" s="8">
        <v>37919218</v>
      </c>
      <c r="J8" s="8">
        <v>125662374</v>
      </c>
      <c r="K8" s="8">
        <v>33690623</v>
      </c>
      <c r="L8" s="8">
        <v>64637963</v>
      </c>
      <c r="M8" s="8">
        <v>-78572336</v>
      </c>
      <c r="N8" s="8">
        <v>19756250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145418624</v>
      </c>
      <c r="X8" s="8">
        <v>297021312</v>
      </c>
      <c r="Y8" s="8">
        <v>-151602688</v>
      </c>
      <c r="Z8" s="2">
        <v>-51.04</v>
      </c>
      <c r="AA8" s="6">
        <v>591843746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119074195</v>
      </c>
      <c r="F9" s="8">
        <v>119074195</v>
      </c>
      <c r="G9" s="8">
        <v>10211867</v>
      </c>
      <c r="H9" s="8">
        <v>6099353</v>
      </c>
      <c r="I9" s="8">
        <v>9182739</v>
      </c>
      <c r="J9" s="8">
        <v>25493959</v>
      </c>
      <c r="K9" s="8">
        <v>7288128</v>
      </c>
      <c r="L9" s="8">
        <v>12975022</v>
      </c>
      <c r="M9" s="8">
        <v>9262784</v>
      </c>
      <c r="N9" s="8">
        <v>29525934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55019893</v>
      </c>
      <c r="X9" s="8">
        <v>59607200</v>
      </c>
      <c r="Y9" s="8">
        <v>-4587307</v>
      </c>
      <c r="Z9" s="2">
        <v>-7.7</v>
      </c>
      <c r="AA9" s="6">
        <v>119074195</v>
      </c>
    </row>
    <row r="10" spans="1:27" ht="13.5">
      <c r="A10" s="25" t="s">
        <v>37</v>
      </c>
      <c r="B10" s="24"/>
      <c r="C10" s="6">
        <v>120242960</v>
      </c>
      <c r="D10" s="6">
        <v>0</v>
      </c>
      <c r="E10" s="7">
        <v>185155654</v>
      </c>
      <c r="F10" s="26">
        <v>185155654</v>
      </c>
      <c r="G10" s="26">
        <v>13517685</v>
      </c>
      <c r="H10" s="26">
        <v>6516563</v>
      </c>
      <c r="I10" s="26">
        <v>11651233</v>
      </c>
      <c r="J10" s="26">
        <v>31685481</v>
      </c>
      <c r="K10" s="26">
        <v>8673207</v>
      </c>
      <c r="L10" s="26">
        <v>18466417</v>
      </c>
      <c r="M10" s="26">
        <v>11769842</v>
      </c>
      <c r="N10" s="26">
        <v>38909466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70594947</v>
      </c>
      <c r="X10" s="26">
        <v>92161638</v>
      </c>
      <c r="Y10" s="26">
        <v>-21566691</v>
      </c>
      <c r="Z10" s="27">
        <v>-23.4</v>
      </c>
      <c r="AA10" s="28">
        <v>185155654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5484777</v>
      </c>
      <c r="D12" s="6">
        <v>0</v>
      </c>
      <c r="E12" s="7">
        <v>6792927</v>
      </c>
      <c r="F12" s="8">
        <v>6792927</v>
      </c>
      <c r="G12" s="8">
        <v>452270</v>
      </c>
      <c r="H12" s="8">
        <v>17285</v>
      </c>
      <c r="I12" s="8">
        <v>108102</v>
      </c>
      <c r="J12" s="8">
        <v>577657</v>
      </c>
      <c r="K12" s="8">
        <v>94328</v>
      </c>
      <c r="L12" s="8">
        <v>436988</v>
      </c>
      <c r="M12" s="8">
        <v>382969</v>
      </c>
      <c r="N12" s="8">
        <v>914285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1491942</v>
      </c>
      <c r="X12" s="8">
        <v>3349077</v>
      </c>
      <c r="Y12" s="8">
        <v>-1857135</v>
      </c>
      <c r="Z12" s="2">
        <v>-55.45</v>
      </c>
      <c r="AA12" s="6">
        <v>6792927</v>
      </c>
    </row>
    <row r="13" spans="1:27" ht="13.5">
      <c r="A13" s="23" t="s">
        <v>40</v>
      </c>
      <c r="B13" s="29"/>
      <c r="C13" s="6">
        <v>10588115</v>
      </c>
      <c r="D13" s="6">
        <v>0</v>
      </c>
      <c r="E13" s="7">
        <v>4039370</v>
      </c>
      <c r="F13" s="8">
        <v>4039370</v>
      </c>
      <c r="G13" s="8">
        <v>0</v>
      </c>
      <c r="H13" s="8">
        <v>13846</v>
      </c>
      <c r="I13" s="8">
        <v>-77</v>
      </c>
      <c r="J13" s="8">
        <v>13769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13769</v>
      </c>
      <c r="X13" s="8">
        <v>2056614</v>
      </c>
      <c r="Y13" s="8">
        <v>-2042845</v>
      </c>
      <c r="Z13" s="2">
        <v>-99.33</v>
      </c>
      <c r="AA13" s="6">
        <v>4039370</v>
      </c>
    </row>
    <row r="14" spans="1:27" ht="13.5">
      <c r="A14" s="23" t="s">
        <v>41</v>
      </c>
      <c r="B14" s="29"/>
      <c r="C14" s="6">
        <v>221240331</v>
      </c>
      <c r="D14" s="6">
        <v>0</v>
      </c>
      <c r="E14" s="7">
        <v>132828821</v>
      </c>
      <c r="F14" s="8">
        <v>132828821</v>
      </c>
      <c r="G14" s="8">
        <v>19828023</v>
      </c>
      <c r="H14" s="8">
        <v>9972889</v>
      </c>
      <c r="I14" s="8">
        <v>19399306</v>
      </c>
      <c r="J14" s="8">
        <v>49200218</v>
      </c>
      <c r="K14" s="8">
        <v>14938792</v>
      </c>
      <c r="L14" s="8">
        <v>41312320</v>
      </c>
      <c r="M14" s="8">
        <v>23900313</v>
      </c>
      <c r="N14" s="8">
        <v>80151425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129351643</v>
      </c>
      <c r="X14" s="8">
        <v>65993000</v>
      </c>
      <c r="Y14" s="8">
        <v>63358643</v>
      </c>
      <c r="Z14" s="2">
        <v>96.01</v>
      </c>
      <c r="AA14" s="6">
        <v>132828821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11246582</v>
      </c>
      <c r="D16" s="6">
        <v>0</v>
      </c>
      <c r="E16" s="7">
        <v>8640384</v>
      </c>
      <c r="F16" s="8">
        <v>8640384</v>
      </c>
      <c r="G16" s="8">
        <v>126652</v>
      </c>
      <c r="H16" s="8">
        <v>87116</v>
      </c>
      <c r="I16" s="8">
        <v>98853</v>
      </c>
      <c r="J16" s="8">
        <v>312621</v>
      </c>
      <c r="K16" s="8">
        <v>26252</v>
      </c>
      <c r="L16" s="8">
        <v>93571</v>
      </c>
      <c r="M16" s="8">
        <v>23702</v>
      </c>
      <c r="N16" s="8">
        <v>143525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456146</v>
      </c>
      <c r="X16" s="8">
        <v>4387000</v>
      </c>
      <c r="Y16" s="8">
        <v>-3930854</v>
      </c>
      <c r="Z16" s="2">
        <v>-89.6</v>
      </c>
      <c r="AA16" s="6">
        <v>8640384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1279265</v>
      </c>
      <c r="F17" s="8">
        <v>1279265</v>
      </c>
      <c r="G17" s="8">
        <v>226747</v>
      </c>
      <c r="H17" s="8">
        <v>14404</v>
      </c>
      <c r="I17" s="8">
        <v>15810</v>
      </c>
      <c r="J17" s="8">
        <v>256961</v>
      </c>
      <c r="K17" s="8">
        <v>-1599</v>
      </c>
      <c r="L17" s="8">
        <v>0</v>
      </c>
      <c r="M17" s="8">
        <v>0</v>
      </c>
      <c r="N17" s="8">
        <v>-1599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255362</v>
      </c>
      <c r="X17" s="8">
        <v>637000</v>
      </c>
      <c r="Y17" s="8">
        <v>-381638</v>
      </c>
      <c r="Z17" s="2">
        <v>-59.91</v>
      </c>
      <c r="AA17" s="6">
        <v>1279265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7055100</v>
      </c>
      <c r="F18" s="8">
        <v>7055100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3466000</v>
      </c>
      <c r="Y18" s="8">
        <v>-3466000</v>
      </c>
      <c r="Z18" s="2">
        <v>-100</v>
      </c>
      <c r="AA18" s="6">
        <v>7055100</v>
      </c>
    </row>
    <row r="19" spans="1:27" ht="13.5">
      <c r="A19" s="23" t="s">
        <v>46</v>
      </c>
      <c r="B19" s="29"/>
      <c r="C19" s="6">
        <v>359816628</v>
      </c>
      <c r="D19" s="6">
        <v>0</v>
      </c>
      <c r="E19" s="7">
        <v>409108000</v>
      </c>
      <c r="F19" s="8">
        <v>409108000</v>
      </c>
      <c r="G19" s="8">
        <v>166690000</v>
      </c>
      <c r="H19" s="8">
        <v>0</v>
      </c>
      <c r="I19" s="8">
        <v>0</v>
      </c>
      <c r="J19" s="8">
        <v>166690000</v>
      </c>
      <c r="K19" s="8">
        <v>2725000</v>
      </c>
      <c r="L19" s="8">
        <v>3632000</v>
      </c>
      <c r="M19" s="8">
        <v>130586000</v>
      </c>
      <c r="N19" s="8">
        <v>136943000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303633000</v>
      </c>
      <c r="X19" s="8">
        <v>203908333</v>
      </c>
      <c r="Y19" s="8">
        <v>99724667</v>
      </c>
      <c r="Z19" s="2">
        <v>48.91</v>
      </c>
      <c r="AA19" s="6">
        <v>409108000</v>
      </c>
    </row>
    <row r="20" spans="1:27" ht="13.5">
      <c r="A20" s="23" t="s">
        <v>47</v>
      </c>
      <c r="B20" s="29"/>
      <c r="C20" s="6">
        <v>77335073</v>
      </c>
      <c r="D20" s="6">
        <v>0</v>
      </c>
      <c r="E20" s="7">
        <v>36609990</v>
      </c>
      <c r="F20" s="26">
        <v>36609990</v>
      </c>
      <c r="G20" s="26">
        <v>88687</v>
      </c>
      <c r="H20" s="26">
        <v>122686</v>
      </c>
      <c r="I20" s="26">
        <v>290412</v>
      </c>
      <c r="J20" s="26">
        <v>501785</v>
      </c>
      <c r="K20" s="26">
        <v>1224824</v>
      </c>
      <c r="L20" s="26">
        <v>459662</v>
      </c>
      <c r="M20" s="26">
        <v>715491</v>
      </c>
      <c r="N20" s="26">
        <v>2399977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2901762</v>
      </c>
      <c r="X20" s="26">
        <v>17953000</v>
      </c>
      <c r="Y20" s="26">
        <v>-15051238</v>
      </c>
      <c r="Z20" s="27">
        <v>-83.84</v>
      </c>
      <c r="AA20" s="28">
        <v>36609990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2410410999</v>
      </c>
      <c r="D22" s="33">
        <f>SUM(D5:D21)</f>
        <v>0</v>
      </c>
      <c r="E22" s="34">
        <f t="shared" si="0"/>
        <v>2720640025</v>
      </c>
      <c r="F22" s="35">
        <f t="shared" si="0"/>
        <v>2720640025</v>
      </c>
      <c r="G22" s="35">
        <f t="shared" si="0"/>
        <v>394592557</v>
      </c>
      <c r="H22" s="35">
        <f t="shared" si="0"/>
        <v>138617758</v>
      </c>
      <c r="I22" s="35">
        <f t="shared" si="0"/>
        <v>183621513</v>
      </c>
      <c r="J22" s="35">
        <f t="shared" si="0"/>
        <v>716831828</v>
      </c>
      <c r="K22" s="35">
        <f t="shared" si="0"/>
        <v>146589676</v>
      </c>
      <c r="L22" s="35">
        <f t="shared" si="0"/>
        <v>239355616</v>
      </c>
      <c r="M22" s="35">
        <f t="shared" si="0"/>
        <v>183713420</v>
      </c>
      <c r="N22" s="35">
        <f t="shared" si="0"/>
        <v>569658712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1286490540</v>
      </c>
      <c r="X22" s="35">
        <f t="shared" si="0"/>
        <v>1357976927</v>
      </c>
      <c r="Y22" s="35">
        <f t="shared" si="0"/>
        <v>-71486387</v>
      </c>
      <c r="Z22" s="36">
        <f>+IF(X22&lt;&gt;0,+(Y22/X22)*100,0)</f>
        <v>-5.264182739682145</v>
      </c>
      <c r="AA22" s="33">
        <f>SUM(AA5:AA21)</f>
        <v>2720640025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579462120</v>
      </c>
      <c r="D25" s="6">
        <v>0</v>
      </c>
      <c r="E25" s="7">
        <v>652667779</v>
      </c>
      <c r="F25" s="8">
        <v>652667779</v>
      </c>
      <c r="G25" s="8">
        <v>44987364</v>
      </c>
      <c r="H25" s="8">
        <v>44823642</v>
      </c>
      <c r="I25" s="8">
        <v>49696829</v>
      </c>
      <c r="J25" s="8">
        <v>139507835</v>
      </c>
      <c r="K25" s="8">
        <v>48898488</v>
      </c>
      <c r="L25" s="8">
        <v>51694355</v>
      </c>
      <c r="M25" s="8">
        <v>49067352</v>
      </c>
      <c r="N25" s="8">
        <v>149660195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289168030</v>
      </c>
      <c r="X25" s="8">
        <v>325429982</v>
      </c>
      <c r="Y25" s="8">
        <v>-36261952</v>
      </c>
      <c r="Z25" s="2">
        <v>-11.14</v>
      </c>
      <c r="AA25" s="6">
        <v>652667779</v>
      </c>
    </row>
    <row r="26" spans="1:27" ht="13.5">
      <c r="A26" s="25" t="s">
        <v>52</v>
      </c>
      <c r="B26" s="24"/>
      <c r="C26" s="6">
        <v>33181840</v>
      </c>
      <c r="D26" s="6">
        <v>0</v>
      </c>
      <c r="E26" s="7">
        <v>33907256</v>
      </c>
      <c r="F26" s="8">
        <v>33907256</v>
      </c>
      <c r="G26" s="8">
        <v>2762606</v>
      </c>
      <c r="H26" s="8">
        <v>2762606</v>
      </c>
      <c r="I26" s="8">
        <v>2762606</v>
      </c>
      <c r="J26" s="8">
        <v>8287818</v>
      </c>
      <c r="K26" s="8">
        <v>2762606</v>
      </c>
      <c r="L26" s="8">
        <v>2762606</v>
      </c>
      <c r="M26" s="8">
        <v>2762606</v>
      </c>
      <c r="N26" s="8">
        <v>8287818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16575636</v>
      </c>
      <c r="X26" s="8">
        <v>16676000</v>
      </c>
      <c r="Y26" s="8">
        <v>-100364</v>
      </c>
      <c r="Z26" s="2">
        <v>-0.6</v>
      </c>
      <c r="AA26" s="6">
        <v>33907256</v>
      </c>
    </row>
    <row r="27" spans="1:27" ht="13.5">
      <c r="A27" s="25" t="s">
        <v>53</v>
      </c>
      <c r="B27" s="24"/>
      <c r="C27" s="6">
        <v>617011527</v>
      </c>
      <c r="D27" s="6">
        <v>0</v>
      </c>
      <c r="E27" s="7">
        <v>551000000</v>
      </c>
      <c r="F27" s="8">
        <v>551000000</v>
      </c>
      <c r="G27" s="8">
        <v>0</v>
      </c>
      <c r="H27" s="8">
        <v>0</v>
      </c>
      <c r="I27" s="8">
        <v>6680997</v>
      </c>
      <c r="J27" s="8">
        <v>6680997</v>
      </c>
      <c r="K27" s="8">
        <v>3274101</v>
      </c>
      <c r="L27" s="8">
        <v>13998500</v>
      </c>
      <c r="M27" s="8">
        <v>21005243</v>
      </c>
      <c r="N27" s="8">
        <v>38277844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44958841</v>
      </c>
      <c r="X27" s="8">
        <v>274990667</v>
      </c>
      <c r="Y27" s="8">
        <v>-230031826</v>
      </c>
      <c r="Z27" s="2">
        <v>-83.65</v>
      </c>
      <c r="AA27" s="6">
        <v>551000000</v>
      </c>
    </row>
    <row r="28" spans="1:27" ht="13.5">
      <c r="A28" s="25" t="s">
        <v>54</v>
      </c>
      <c r="B28" s="24"/>
      <c r="C28" s="6">
        <v>434791075</v>
      </c>
      <c r="D28" s="6">
        <v>0</v>
      </c>
      <c r="E28" s="7">
        <v>428189005</v>
      </c>
      <c r="F28" s="8">
        <v>428189005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207706850</v>
      </c>
      <c r="N28" s="8">
        <v>207706850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207706850</v>
      </c>
      <c r="X28" s="8">
        <v>213591417</v>
      </c>
      <c r="Y28" s="8">
        <v>-5884567</v>
      </c>
      <c r="Z28" s="2">
        <v>-2.76</v>
      </c>
      <c r="AA28" s="6">
        <v>428189005</v>
      </c>
    </row>
    <row r="29" spans="1:27" ht="13.5">
      <c r="A29" s="25" t="s">
        <v>55</v>
      </c>
      <c r="B29" s="24"/>
      <c r="C29" s="6">
        <v>45826281</v>
      </c>
      <c r="D29" s="6">
        <v>0</v>
      </c>
      <c r="E29" s="7">
        <v>11000000</v>
      </c>
      <c r="F29" s="8">
        <v>11000000</v>
      </c>
      <c r="G29" s="8">
        <v>212877</v>
      </c>
      <c r="H29" s="8">
        <v>211051</v>
      </c>
      <c r="I29" s="8">
        <v>1025859</v>
      </c>
      <c r="J29" s="8">
        <v>1449787</v>
      </c>
      <c r="K29" s="8">
        <v>207852</v>
      </c>
      <c r="L29" s="8">
        <v>199445</v>
      </c>
      <c r="M29" s="8">
        <v>1049492</v>
      </c>
      <c r="N29" s="8">
        <v>1456789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2906576</v>
      </c>
      <c r="X29" s="8">
        <v>5488667</v>
      </c>
      <c r="Y29" s="8">
        <v>-2582091</v>
      </c>
      <c r="Z29" s="2">
        <v>-47.04</v>
      </c>
      <c r="AA29" s="6">
        <v>11000000</v>
      </c>
    </row>
    <row r="30" spans="1:27" ht="13.5">
      <c r="A30" s="25" t="s">
        <v>56</v>
      </c>
      <c r="B30" s="24"/>
      <c r="C30" s="6">
        <v>754262620</v>
      </c>
      <c r="D30" s="6">
        <v>0</v>
      </c>
      <c r="E30" s="7">
        <v>897899615</v>
      </c>
      <c r="F30" s="8">
        <v>897899615</v>
      </c>
      <c r="G30" s="8">
        <v>0</v>
      </c>
      <c r="H30" s="8">
        <v>30005338</v>
      </c>
      <c r="I30" s="8">
        <v>0</v>
      </c>
      <c r="J30" s="8">
        <v>30005338</v>
      </c>
      <c r="K30" s="8">
        <v>35402011</v>
      </c>
      <c r="L30" s="8">
        <v>39249095</v>
      </c>
      <c r="M30" s="8">
        <v>90633802</v>
      </c>
      <c r="N30" s="8">
        <v>165284908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195290246</v>
      </c>
      <c r="X30" s="8">
        <v>447740000</v>
      </c>
      <c r="Y30" s="8">
        <v>-252449754</v>
      </c>
      <c r="Z30" s="2">
        <v>-56.38</v>
      </c>
      <c r="AA30" s="6">
        <v>897899615</v>
      </c>
    </row>
    <row r="31" spans="1:27" ht="13.5">
      <c r="A31" s="25" t="s">
        <v>57</v>
      </c>
      <c r="B31" s="24"/>
      <c r="C31" s="6">
        <v>86920198</v>
      </c>
      <c r="D31" s="6">
        <v>0</v>
      </c>
      <c r="E31" s="7">
        <v>99001516</v>
      </c>
      <c r="F31" s="8">
        <v>99001516</v>
      </c>
      <c r="G31" s="8">
        <v>95176</v>
      </c>
      <c r="H31" s="8">
        <v>972528</v>
      </c>
      <c r="I31" s="8">
        <v>5558991</v>
      </c>
      <c r="J31" s="8">
        <v>6626695</v>
      </c>
      <c r="K31" s="8">
        <v>2761642</v>
      </c>
      <c r="L31" s="8">
        <v>6166121</v>
      </c>
      <c r="M31" s="8">
        <v>11647293</v>
      </c>
      <c r="N31" s="8">
        <v>20575056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27201751</v>
      </c>
      <c r="X31" s="8">
        <v>49481126</v>
      </c>
      <c r="Y31" s="8">
        <v>-22279375</v>
      </c>
      <c r="Z31" s="2">
        <v>-45.03</v>
      </c>
      <c r="AA31" s="6">
        <v>99001516</v>
      </c>
    </row>
    <row r="32" spans="1:27" ht="13.5">
      <c r="A32" s="25" t="s">
        <v>58</v>
      </c>
      <c r="B32" s="24"/>
      <c r="C32" s="6">
        <v>39175016</v>
      </c>
      <c r="D32" s="6">
        <v>0</v>
      </c>
      <c r="E32" s="7">
        <v>269504563</v>
      </c>
      <c r="F32" s="8">
        <v>269504563</v>
      </c>
      <c r="G32" s="8">
        <v>1260024</v>
      </c>
      <c r="H32" s="8">
        <v>7066843</v>
      </c>
      <c r="I32" s="8">
        <v>12014019</v>
      </c>
      <c r="J32" s="8">
        <v>20340886</v>
      </c>
      <c r="K32" s="8">
        <v>16869090</v>
      </c>
      <c r="L32" s="8">
        <v>21944378</v>
      </c>
      <c r="M32" s="8">
        <v>25262579</v>
      </c>
      <c r="N32" s="8">
        <v>64076047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84416933</v>
      </c>
      <c r="X32" s="8">
        <v>134752284</v>
      </c>
      <c r="Y32" s="8">
        <v>-50335351</v>
      </c>
      <c r="Z32" s="2">
        <v>-37.35</v>
      </c>
      <c r="AA32" s="6">
        <v>269504563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295827646</v>
      </c>
      <c r="D34" s="6">
        <v>0</v>
      </c>
      <c r="E34" s="7">
        <v>175908589</v>
      </c>
      <c r="F34" s="8">
        <v>175908589</v>
      </c>
      <c r="G34" s="8">
        <v>7605931</v>
      </c>
      <c r="H34" s="8">
        <v>11572142</v>
      </c>
      <c r="I34" s="8">
        <v>6255659</v>
      </c>
      <c r="J34" s="8">
        <v>25433732</v>
      </c>
      <c r="K34" s="8">
        <v>8711154</v>
      </c>
      <c r="L34" s="8">
        <v>16823923</v>
      </c>
      <c r="M34" s="8">
        <v>9667239</v>
      </c>
      <c r="N34" s="8">
        <v>35202316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60636048</v>
      </c>
      <c r="X34" s="8">
        <v>87527049</v>
      </c>
      <c r="Y34" s="8">
        <v>-26891001</v>
      </c>
      <c r="Z34" s="2">
        <v>-30.72</v>
      </c>
      <c r="AA34" s="6">
        <v>175908589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2886458323</v>
      </c>
      <c r="D36" s="33">
        <f>SUM(D25:D35)</f>
        <v>0</v>
      </c>
      <c r="E36" s="34">
        <f t="shared" si="1"/>
        <v>3119078323</v>
      </c>
      <c r="F36" s="35">
        <f t="shared" si="1"/>
        <v>3119078323</v>
      </c>
      <c r="G36" s="35">
        <f t="shared" si="1"/>
        <v>56923978</v>
      </c>
      <c r="H36" s="35">
        <f t="shared" si="1"/>
        <v>97414150</v>
      </c>
      <c r="I36" s="35">
        <f t="shared" si="1"/>
        <v>83994960</v>
      </c>
      <c r="J36" s="35">
        <f t="shared" si="1"/>
        <v>238333088</v>
      </c>
      <c r="K36" s="35">
        <f t="shared" si="1"/>
        <v>118886944</v>
      </c>
      <c r="L36" s="35">
        <f t="shared" si="1"/>
        <v>152838423</v>
      </c>
      <c r="M36" s="35">
        <f t="shared" si="1"/>
        <v>418802456</v>
      </c>
      <c r="N36" s="35">
        <f t="shared" si="1"/>
        <v>690527823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928860911</v>
      </c>
      <c r="X36" s="35">
        <f t="shared" si="1"/>
        <v>1555677192</v>
      </c>
      <c r="Y36" s="35">
        <f t="shared" si="1"/>
        <v>-626816281</v>
      </c>
      <c r="Z36" s="36">
        <f>+IF(X36&lt;&gt;0,+(Y36/X36)*100,0)</f>
        <v>-40.29218170860732</v>
      </c>
      <c r="AA36" s="33">
        <f>SUM(AA25:AA35)</f>
        <v>3119078323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-476047324</v>
      </c>
      <c r="D38" s="46">
        <f>+D22-D36</f>
        <v>0</v>
      </c>
      <c r="E38" s="47">
        <f t="shared" si="2"/>
        <v>-398438298</v>
      </c>
      <c r="F38" s="48">
        <f t="shared" si="2"/>
        <v>-398438298</v>
      </c>
      <c r="G38" s="48">
        <f t="shared" si="2"/>
        <v>337668579</v>
      </c>
      <c r="H38" s="48">
        <f t="shared" si="2"/>
        <v>41203608</v>
      </c>
      <c r="I38" s="48">
        <f t="shared" si="2"/>
        <v>99626553</v>
      </c>
      <c r="J38" s="48">
        <f t="shared" si="2"/>
        <v>478498740</v>
      </c>
      <c r="K38" s="48">
        <f t="shared" si="2"/>
        <v>27702732</v>
      </c>
      <c r="L38" s="48">
        <f t="shared" si="2"/>
        <v>86517193</v>
      </c>
      <c r="M38" s="48">
        <f t="shared" si="2"/>
        <v>-235089036</v>
      </c>
      <c r="N38" s="48">
        <f t="shared" si="2"/>
        <v>-120869111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357629629</v>
      </c>
      <c r="X38" s="48">
        <f>IF(F22=F36,0,X22-X36)</f>
        <v>-197700265</v>
      </c>
      <c r="Y38" s="48">
        <f t="shared" si="2"/>
        <v>555329894</v>
      </c>
      <c r="Z38" s="49">
        <f>+IF(X38&lt;&gt;0,+(Y38/X38)*100,0)</f>
        <v>-280.8948657706655</v>
      </c>
      <c r="AA38" s="46">
        <f>+AA22-AA36</f>
        <v>-398438298</v>
      </c>
    </row>
    <row r="39" spans="1:27" ht="13.5">
      <c r="A39" s="23" t="s">
        <v>64</v>
      </c>
      <c r="B39" s="29"/>
      <c r="C39" s="6">
        <v>178023188</v>
      </c>
      <c r="D39" s="6">
        <v>0</v>
      </c>
      <c r="E39" s="7">
        <v>168889550</v>
      </c>
      <c r="F39" s="8">
        <v>168889550</v>
      </c>
      <c r="G39" s="8">
        <v>97353000</v>
      </c>
      <c r="H39" s="8">
        <v>0</v>
      </c>
      <c r="I39" s="8">
        <v>7120000</v>
      </c>
      <c r="J39" s="8">
        <v>104473000</v>
      </c>
      <c r="K39" s="8">
        <v>6000000</v>
      </c>
      <c r="L39" s="8">
        <v>8400000</v>
      </c>
      <c r="M39" s="8">
        <v>19500000</v>
      </c>
      <c r="N39" s="8">
        <v>33900000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138373000</v>
      </c>
      <c r="X39" s="8">
        <v>91769129</v>
      </c>
      <c r="Y39" s="8">
        <v>46603871</v>
      </c>
      <c r="Z39" s="2">
        <v>50.78</v>
      </c>
      <c r="AA39" s="6">
        <v>168889550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-298024136</v>
      </c>
      <c r="D42" s="55">
        <f>SUM(D38:D41)</f>
        <v>0</v>
      </c>
      <c r="E42" s="56">
        <f t="shared" si="3"/>
        <v>-229548748</v>
      </c>
      <c r="F42" s="57">
        <f t="shared" si="3"/>
        <v>-229548748</v>
      </c>
      <c r="G42" s="57">
        <f t="shared" si="3"/>
        <v>435021579</v>
      </c>
      <c r="H42" s="57">
        <f t="shared" si="3"/>
        <v>41203608</v>
      </c>
      <c r="I42" s="57">
        <f t="shared" si="3"/>
        <v>106746553</v>
      </c>
      <c r="J42" s="57">
        <f t="shared" si="3"/>
        <v>582971740</v>
      </c>
      <c r="K42" s="57">
        <f t="shared" si="3"/>
        <v>33702732</v>
      </c>
      <c r="L42" s="57">
        <f t="shared" si="3"/>
        <v>94917193</v>
      </c>
      <c r="M42" s="57">
        <f t="shared" si="3"/>
        <v>-215589036</v>
      </c>
      <c r="N42" s="57">
        <f t="shared" si="3"/>
        <v>-86969111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496002629</v>
      </c>
      <c r="X42" s="57">
        <f t="shared" si="3"/>
        <v>-105931136</v>
      </c>
      <c r="Y42" s="57">
        <f t="shared" si="3"/>
        <v>601933765</v>
      </c>
      <c r="Z42" s="58">
        <f>+IF(X42&lt;&gt;0,+(Y42/X42)*100,0)</f>
        <v>-568.2311997484857</v>
      </c>
      <c r="AA42" s="55">
        <f>SUM(AA38:AA41)</f>
        <v>-229548748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-298024136</v>
      </c>
      <c r="D44" s="63">
        <f>+D42-D43</f>
        <v>0</v>
      </c>
      <c r="E44" s="64">
        <f t="shared" si="4"/>
        <v>-229548748</v>
      </c>
      <c r="F44" s="65">
        <f t="shared" si="4"/>
        <v>-229548748</v>
      </c>
      <c r="G44" s="65">
        <f t="shared" si="4"/>
        <v>435021579</v>
      </c>
      <c r="H44" s="65">
        <f t="shared" si="4"/>
        <v>41203608</v>
      </c>
      <c r="I44" s="65">
        <f t="shared" si="4"/>
        <v>106746553</v>
      </c>
      <c r="J44" s="65">
        <f t="shared" si="4"/>
        <v>582971740</v>
      </c>
      <c r="K44" s="65">
        <f t="shared" si="4"/>
        <v>33702732</v>
      </c>
      <c r="L44" s="65">
        <f t="shared" si="4"/>
        <v>94917193</v>
      </c>
      <c r="M44" s="65">
        <f t="shared" si="4"/>
        <v>-215589036</v>
      </c>
      <c r="N44" s="65">
        <f t="shared" si="4"/>
        <v>-86969111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496002629</v>
      </c>
      <c r="X44" s="65">
        <f t="shared" si="4"/>
        <v>-105931136</v>
      </c>
      <c r="Y44" s="65">
        <f t="shared" si="4"/>
        <v>601933765</v>
      </c>
      <c r="Z44" s="66">
        <f>+IF(X44&lt;&gt;0,+(Y44/X44)*100,0)</f>
        <v>-568.2311997484857</v>
      </c>
      <c r="AA44" s="63">
        <f>+AA42-AA43</f>
        <v>-229548748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-298024136</v>
      </c>
      <c r="D46" s="55">
        <f>SUM(D44:D45)</f>
        <v>0</v>
      </c>
      <c r="E46" s="56">
        <f t="shared" si="5"/>
        <v>-229548748</v>
      </c>
      <c r="F46" s="57">
        <f t="shared" si="5"/>
        <v>-229548748</v>
      </c>
      <c r="G46" s="57">
        <f t="shared" si="5"/>
        <v>435021579</v>
      </c>
      <c r="H46" s="57">
        <f t="shared" si="5"/>
        <v>41203608</v>
      </c>
      <c r="I46" s="57">
        <f t="shared" si="5"/>
        <v>106746553</v>
      </c>
      <c r="J46" s="57">
        <f t="shared" si="5"/>
        <v>582971740</v>
      </c>
      <c r="K46" s="57">
        <f t="shared" si="5"/>
        <v>33702732</v>
      </c>
      <c r="L46" s="57">
        <f t="shared" si="5"/>
        <v>94917193</v>
      </c>
      <c r="M46" s="57">
        <f t="shared" si="5"/>
        <v>-215589036</v>
      </c>
      <c r="N46" s="57">
        <f t="shared" si="5"/>
        <v>-86969111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496002629</v>
      </c>
      <c r="X46" s="57">
        <f t="shared" si="5"/>
        <v>-105931136</v>
      </c>
      <c r="Y46" s="57">
        <f t="shared" si="5"/>
        <v>601933765</v>
      </c>
      <c r="Z46" s="58">
        <f>+IF(X46&lt;&gt;0,+(Y46/X46)*100,0)</f>
        <v>-568.2311997484857</v>
      </c>
      <c r="AA46" s="55">
        <f>SUM(AA44:AA45)</f>
        <v>-229548748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-298024136</v>
      </c>
      <c r="D48" s="71">
        <f>SUM(D46:D47)</f>
        <v>0</v>
      </c>
      <c r="E48" s="72">
        <f t="shared" si="6"/>
        <v>-229548748</v>
      </c>
      <c r="F48" s="73">
        <f t="shared" si="6"/>
        <v>-229548748</v>
      </c>
      <c r="G48" s="73">
        <f t="shared" si="6"/>
        <v>435021579</v>
      </c>
      <c r="H48" s="74">
        <f t="shared" si="6"/>
        <v>41203608</v>
      </c>
      <c r="I48" s="74">
        <f t="shared" si="6"/>
        <v>106746553</v>
      </c>
      <c r="J48" s="74">
        <f t="shared" si="6"/>
        <v>582971740</v>
      </c>
      <c r="K48" s="74">
        <f t="shared" si="6"/>
        <v>33702732</v>
      </c>
      <c r="L48" s="74">
        <f t="shared" si="6"/>
        <v>94917193</v>
      </c>
      <c r="M48" s="73">
        <f t="shared" si="6"/>
        <v>-215589036</v>
      </c>
      <c r="N48" s="73">
        <f t="shared" si="6"/>
        <v>-86969111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496002629</v>
      </c>
      <c r="X48" s="74">
        <f t="shared" si="6"/>
        <v>-105931136</v>
      </c>
      <c r="Y48" s="74">
        <f t="shared" si="6"/>
        <v>601933765</v>
      </c>
      <c r="Z48" s="75">
        <f>+IF(X48&lt;&gt;0,+(Y48/X48)*100,0)</f>
        <v>-568.2311997484857</v>
      </c>
      <c r="AA48" s="76">
        <f>SUM(AA46:AA47)</f>
        <v>-229548748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258006000</v>
      </c>
      <c r="D5" s="6">
        <v>0</v>
      </c>
      <c r="E5" s="7">
        <v>320130600</v>
      </c>
      <c r="F5" s="8">
        <v>320130600</v>
      </c>
      <c r="G5" s="8">
        <v>32699910</v>
      </c>
      <c r="H5" s="8">
        <v>16227487</v>
      </c>
      <c r="I5" s="8">
        <v>20132074</v>
      </c>
      <c r="J5" s="8">
        <v>69059471</v>
      </c>
      <c r="K5" s="8">
        <v>8102790</v>
      </c>
      <c r="L5" s="8">
        <v>16291022</v>
      </c>
      <c r="M5" s="8">
        <v>20673521</v>
      </c>
      <c r="N5" s="8">
        <v>45067333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114126804</v>
      </c>
      <c r="X5" s="8">
        <v>160065300</v>
      </c>
      <c r="Y5" s="8">
        <v>-45938496</v>
      </c>
      <c r="Z5" s="2">
        <v>-28.7</v>
      </c>
      <c r="AA5" s="6">
        <v>320130600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451194159</v>
      </c>
      <c r="D7" s="6">
        <v>0</v>
      </c>
      <c r="E7" s="7">
        <v>472317000</v>
      </c>
      <c r="F7" s="8">
        <v>472317000</v>
      </c>
      <c r="G7" s="8">
        <v>41102961</v>
      </c>
      <c r="H7" s="8">
        <v>37088809</v>
      </c>
      <c r="I7" s="8">
        <v>40020989</v>
      </c>
      <c r="J7" s="8">
        <v>118212759</v>
      </c>
      <c r="K7" s="8">
        <v>37073309</v>
      </c>
      <c r="L7" s="8">
        <v>39587225</v>
      </c>
      <c r="M7" s="8">
        <v>35764213</v>
      </c>
      <c r="N7" s="8">
        <v>112424747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230637506</v>
      </c>
      <c r="X7" s="8">
        <v>236158500</v>
      </c>
      <c r="Y7" s="8">
        <v>-5520994</v>
      </c>
      <c r="Z7" s="2">
        <v>-2.34</v>
      </c>
      <c r="AA7" s="6">
        <v>472317000</v>
      </c>
    </row>
    <row r="8" spans="1:27" ht="13.5">
      <c r="A8" s="25" t="s">
        <v>35</v>
      </c>
      <c r="B8" s="24"/>
      <c r="C8" s="6">
        <v>116163894</v>
      </c>
      <c r="D8" s="6">
        <v>0</v>
      </c>
      <c r="E8" s="7">
        <v>152810500</v>
      </c>
      <c r="F8" s="8">
        <v>152810500</v>
      </c>
      <c r="G8" s="8">
        <v>12224438</v>
      </c>
      <c r="H8" s="8">
        <v>16151189</v>
      </c>
      <c r="I8" s="8">
        <v>11174062</v>
      </c>
      <c r="J8" s="8">
        <v>39549689</v>
      </c>
      <c r="K8" s="8">
        <v>21983211</v>
      </c>
      <c r="L8" s="8">
        <v>13970357</v>
      </c>
      <c r="M8" s="8">
        <v>1234422</v>
      </c>
      <c r="N8" s="8">
        <v>37187990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76737679</v>
      </c>
      <c r="X8" s="8">
        <v>76405248</v>
      </c>
      <c r="Y8" s="8">
        <v>332431</v>
      </c>
      <c r="Z8" s="2">
        <v>0.44</v>
      </c>
      <c r="AA8" s="6">
        <v>152810500</v>
      </c>
    </row>
    <row r="9" spans="1:27" ht="13.5">
      <c r="A9" s="25" t="s">
        <v>36</v>
      </c>
      <c r="B9" s="24"/>
      <c r="C9" s="6">
        <v>43238001</v>
      </c>
      <c r="D9" s="6">
        <v>0</v>
      </c>
      <c r="E9" s="7">
        <v>50740000</v>
      </c>
      <c r="F9" s="8">
        <v>50740000</v>
      </c>
      <c r="G9" s="8">
        <v>3593014</v>
      </c>
      <c r="H9" s="8">
        <v>4489189</v>
      </c>
      <c r="I9" s="8">
        <v>3872664</v>
      </c>
      <c r="J9" s="8">
        <v>11954867</v>
      </c>
      <c r="K9" s="8">
        <v>6928985</v>
      </c>
      <c r="L9" s="8">
        <v>3990765</v>
      </c>
      <c r="M9" s="8">
        <v>646858</v>
      </c>
      <c r="N9" s="8">
        <v>11566608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23521475</v>
      </c>
      <c r="X9" s="8">
        <v>25369998</v>
      </c>
      <c r="Y9" s="8">
        <v>-1848523</v>
      </c>
      <c r="Z9" s="2">
        <v>-7.29</v>
      </c>
      <c r="AA9" s="6">
        <v>50740000</v>
      </c>
    </row>
    <row r="10" spans="1:27" ht="13.5">
      <c r="A10" s="25" t="s">
        <v>37</v>
      </c>
      <c r="B10" s="24"/>
      <c r="C10" s="6">
        <v>49561597</v>
      </c>
      <c r="D10" s="6">
        <v>0</v>
      </c>
      <c r="E10" s="7">
        <v>53000000</v>
      </c>
      <c r="F10" s="26">
        <v>53000000</v>
      </c>
      <c r="G10" s="26">
        <v>3827479</v>
      </c>
      <c r="H10" s="26">
        <v>5055128</v>
      </c>
      <c r="I10" s="26">
        <v>3733831</v>
      </c>
      <c r="J10" s="26">
        <v>12616438</v>
      </c>
      <c r="K10" s="26">
        <v>3124965</v>
      </c>
      <c r="L10" s="26">
        <v>4640731</v>
      </c>
      <c r="M10" s="26">
        <v>4205097</v>
      </c>
      <c r="N10" s="26">
        <v>11970793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24587231</v>
      </c>
      <c r="X10" s="26">
        <v>26500002</v>
      </c>
      <c r="Y10" s="26">
        <v>-1912771</v>
      </c>
      <c r="Z10" s="27">
        <v>-7.22</v>
      </c>
      <c r="AA10" s="28">
        <v>53000000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-2963</v>
      </c>
      <c r="H11" s="8">
        <v>-4902</v>
      </c>
      <c r="I11" s="8">
        <v>292238</v>
      </c>
      <c r="J11" s="8">
        <v>284373</v>
      </c>
      <c r="K11" s="8">
        <v>930158</v>
      </c>
      <c r="L11" s="8">
        <v>219243</v>
      </c>
      <c r="M11" s="8">
        <v>-2987</v>
      </c>
      <c r="N11" s="8">
        <v>1146414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1430787</v>
      </c>
      <c r="X11" s="8"/>
      <c r="Y11" s="8">
        <v>1430787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1407646</v>
      </c>
      <c r="D12" s="6">
        <v>0</v>
      </c>
      <c r="E12" s="7">
        <v>0</v>
      </c>
      <c r="F12" s="8">
        <v>0</v>
      </c>
      <c r="G12" s="8">
        <v>1845</v>
      </c>
      <c r="H12" s="8">
        <v>256186</v>
      </c>
      <c r="I12" s="8">
        <v>20672</v>
      </c>
      <c r="J12" s="8">
        <v>278703</v>
      </c>
      <c r="K12" s="8">
        <v>63985</v>
      </c>
      <c r="L12" s="8">
        <v>184771</v>
      </c>
      <c r="M12" s="8">
        <v>121665</v>
      </c>
      <c r="N12" s="8">
        <v>370421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649124</v>
      </c>
      <c r="X12" s="8"/>
      <c r="Y12" s="8">
        <v>649124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7078046</v>
      </c>
      <c r="D13" s="6">
        <v>0</v>
      </c>
      <c r="E13" s="7">
        <v>6400000</v>
      </c>
      <c r="F13" s="8">
        <v>6400000</v>
      </c>
      <c r="G13" s="8">
        <v>414810</v>
      </c>
      <c r="H13" s="8">
        <v>537792</v>
      </c>
      <c r="I13" s="8">
        <v>320705</v>
      </c>
      <c r="J13" s="8">
        <v>1273307</v>
      </c>
      <c r="K13" s="8">
        <v>113016</v>
      </c>
      <c r="L13" s="8">
        <v>78959</v>
      </c>
      <c r="M13" s="8">
        <v>38639</v>
      </c>
      <c r="N13" s="8">
        <v>230614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1503921</v>
      </c>
      <c r="X13" s="8">
        <v>3199998</v>
      </c>
      <c r="Y13" s="8">
        <v>-1696077</v>
      </c>
      <c r="Z13" s="2">
        <v>-53</v>
      </c>
      <c r="AA13" s="6">
        <v>6400000</v>
      </c>
    </row>
    <row r="14" spans="1:27" ht="13.5">
      <c r="A14" s="23" t="s">
        <v>41</v>
      </c>
      <c r="B14" s="29"/>
      <c r="C14" s="6">
        <v>83818400</v>
      </c>
      <c r="D14" s="6">
        <v>0</v>
      </c>
      <c r="E14" s="7">
        <v>86800000</v>
      </c>
      <c r="F14" s="8">
        <v>86800000</v>
      </c>
      <c r="G14" s="8">
        <v>7370411</v>
      </c>
      <c r="H14" s="8">
        <v>7244864</v>
      </c>
      <c r="I14" s="8">
        <v>6663573</v>
      </c>
      <c r="J14" s="8">
        <v>21278848</v>
      </c>
      <c r="K14" s="8">
        <v>6617735</v>
      </c>
      <c r="L14" s="8">
        <v>7255049</v>
      </c>
      <c r="M14" s="8">
        <v>7311280</v>
      </c>
      <c r="N14" s="8">
        <v>21184064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42462912</v>
      </c>
      <c r="X14" s="8">
        <v>43399998</v>
      </c>
      <c r="Y14" s="8">
        <v>-937086</v>
      </c>
      <c r="Z14" s="2">
        <v>-2.16</v>
      </c>
      <c r="AA14" s="6">
        <v>86800000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4998093</v>
      </c>
      <c r="D16" s="6">
        <v>0</v>
      </c>
      <c r="E16" s="7">
        <v>1001000</v>
      </c>
      <c r="F16" s="8">
        <v>1001000</v>
      </c>
      <c r="G16" s="8">
        <v>18690</v>
      </c>
      <c r="H16" s="8">
        <v>22262</v>
      </c>
      <c r="I16" s="8">
        <v>13636</v>
      </c>
      <c r="J16" s="8">
        <v>54588</v>
      </c>
      <c r="K16" s="8">
        <v>10522</v>
      </c>
      <c r="L16" s="8">
        <v>9666</v>
      </c>
      <c r="M16" s="8">
        <v>7395</v>
      </c>
      <c r="N16" s="8">
        <v>27583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82171</v>
      </c>
      <c r="X16" s="8">
        <v>500502</v>
      </c>
      <c r="Y16" s="8">
        <v>-418331</v>
      </c>
      <c r="Z16" s="2">
        <v>-83.58</v>
      </c>
      <c r="AA16" s="6">
        <v>1001000</v>
      </c>
    </row>
    <row r="17" spans="1:27" ht="13.5">
      <c r="A17" s="23" t="s">
        <v>44</v>
      </c>
      <c r="B17" s="29"/>
      <c r="C17" s="6">
        <v>6121048</v>
      </c>
      <c r="D17" s="6">
        <v>0</v>
      </c>
      <c r="E17" s="7">
        <v>2000000</v>
      </c>
      <c r="F17" s="8">
        <v>2000000</v>
      </c>
      <c r="G17" s="8">
        <v>72631</v>
      </c>
      <c r="H17" s="8">
        <v>0</v>
      </c>
      <c r="I17" s="8">
        <v>1743</v>
      </c>
      <c r="J17" s="8">
        <v>74374</v>
      </c>
      <c r="K17" s="8">
        <v>486</v>
      </c>
      <c r="L17" s="8">
        <v>300</v>
      </c>
      <c r="M17" s="8">
        <v>98</v>
      </c>
      <c r="N17" s="8">
        <v>884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75258</v>
      </c>
      <c r="X17" s="8">
        <v>1000002</v>
      </c>
      <c r="Y17" s="8">
        <v>-924744</v>
      </c>
      <c r="Z17" s="2">
        <v>-92.47</v>
      </c>
      <c r="AA17" s="6">
        <v>2000000</v>
      </c>
    </row>
    <row r="18" spans="1:27" ht="13.5">
      <c r="A18" s="25" t="s">
        <v>45</v>
      </c>
      <c r="B18" s="24"/>
      <c r="C18" s="6">
        <v>12252589</v>
      </c>
      <c r="D18" s="6">
        <v>0</v>
      </c>
      <c r="E18" s="7">
        <v>9000000</v>
      </c>
      <c r="F18" s="8">
        <v>9000000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4500000</v>
      </c>
      <c r="Y18" s="8">
        <v>-4500000</v>
      </c>
      <c r="Z18" s="2">
        <v>-100</v>
      </c>
      <c r="AA18" s="6">
        <v>9000000</v>
      </c>
    </row>
    <row r="19" spans="1:27" ht="13.5">
      <c r="A19" s="23" t="s">
        <v>46</v>
      </c>
      <c r="B19" s="29"/>
      <c r="C19" s="6">
        <v>569142000</v>
      </c>
      <c r="D19" s="6">
        <v>0</v>
      </c>
      <c r="E19" s="7">
        <v>627887000</v>
      </c>
      <c r="F19" s="8">
        <v>627887000</v>
      </c>
      <c r="G19" s="8">
        <v>260393000</v>
      </c>
      <c r="H19" s="8">
        <v>2064000</v>
      </c>
      <c r="I19" s="8">
        <v>0</v>
      </c>
      <c r="J19" s="8">
        <v>262457000</v>
      </c>
      <c r="K19" s="8">
        <v>0</v>
      </c>
      <c r="L19" s="8">
        <v>1444000</v>
      </c>
      <c r="M19" s="8">
        <v>208314000</v>
      </c>
      <c r="N19" s="8">
        <v>209758000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472215000</v>
      </c>
      <c r="X19" s="8">
        <v>470915803</v>
      </c>
      <c r="Y19" s="8">
        <v>1299197</v>
      </c>
      <c r="Z19" s="2">
        <v>0.28</v>
      </c>
      <c r="AA19" s="6">
        <v>627887000</v>
      </c>
    </row>
    <row r="20" spans="1:27" ht="13.5">
      <c r="A20" s="23" t="s">
        <v>47</v>
      </c>
      <c r="B20" s="29"/>
      <c r="C20" s="6">
        <v>39458622</v>
      </c>
      <c r="D20" s="6">
        <v>0</v>
      </c>
      <c r="E20" s="7">
        <v>7913900</v>
      </c>
      <c r="F20" s="26">
        <v>7913900</v>
      </c>
      <c r="G20" s="26">
        <v>461207</v>
      </c>
      <c r="H20" s="26">
        <v>259480</v>
      </c>
      <c r="I20" s="26">
        <v>409627</v>
      </c>
      <c r="J20" s="26">
        <v>1130314</v>
      </c>
      <c r="K20" s="26">
        <v>280283</v>
      </c>
      <c r="L20" s="26">
        <v>190538</v>
      </c>
      <c r="M20" s="26">
        <v>255539</v>
      </c>
      <c r="N20" s="26">
        <v>726360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1856674</v>
      </c>
      <c r="X20" s="26">
        <v>3956952</v>
      </c>
      <c r="Y20" s="26">
        <v>-2100278</v>
      </c>
      <c r="Z20" s="27">
        <v>-53.08</v>
      </c>
      <c r="AA20" s="28">
        <v>7913900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1642440095</v>
      </c>
      <c r="D22" s="33">
        <f>SUM(D5:D21)</f>
        <v>0</v>
      </c>
      <c r="E22" s="34">
        <f t="shared" si="0"/>
        <v>1790000000</v>
      </c>
      <c r="F22" s="35">
        <f t="shared" si="0"/>
        <v>1790000000</v>
      </c>
      <c r="G22" s="35">
        <f t="shared" si="0"/>
        <v>362177433</v>
      </c>
      <c r="H22" s="35">
        <f t="shared" si="0"/>
        <v>89391484</v>
      </c>
      <c r="I22" s="35">
        <f t="shared" si="0"/>
        <v>86655814</v>
      </c>
      <c r="J22" s="35">
        <f t="shared" si="0"/>
        <v>538224731</v>
      </c>
      <c r="K22" s="35">
        <f t="shared" si="0"/>
        <v>85229445</v>
      </c>
      <c r="L22" s="35">
        <f t="shared" si="0"/>
        <v>87862626</v>
      </c>
      <c r="M22" s="35">
        <f t="shared" si="0"/>
        <v>278569740</v>
      </c>
      <c r="N22" s="35">
        <f t="shared" si="0"/>
        <v>451661811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989886542</v>
      </c>
      <c r="X22" s="35">
        <f t="shared" si="0"/>
        <v>1051972303</v>
      </c>
      <c r="Y22" s="35">
        <f t="shared" si="0"/>
        <v>-62085761</v>
      </c>
      <c r="Z22" s="36">
        <f>+IF(X22&lt;&gt;0,+(Y22/X22)*100,0)</f>
        <v>-5.901843691411332</v>
      </c>
      <c r="AA22" s="33">
        <f>SUM(AA5:AA21)</f>
        <v>1790000000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425240771</v>
      </c>
      <c r="D25" s="6">
        <v>0</v>
      </c>
      <c r="E25" s="7">
        <v>390960000</v>
      </c>
      <c r="F25" s="8">
        <v>390960000</v>
      </c>
      <c r="G25" s="8">
        <v>33631548</v>
      </c>
      <c r="H25" s="8">
        <v>0</v>
      </c>
      <c r="I25" s="8">
        <v>0</v>
      </c>
      <c r="J25" s="8">
        <v>33631548</v>
      </c>
      <c r="K25" s="8">
        <v>66596461</v>
      </c>
      <c r="L25" s="8">
        <v>35978230</v>
      </c>
      <c r="M25" s="8">
        <v>20020</v>
      </c>
      <c r="N25" s="8">
        <v>102594711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136226259</v>
      </c>
      <c r="X25" s="8">
        <v>195480000</v>
      </c>
      <c r="Y25" s="8">
        <v>-59253741</v>
      </c>
      <c r="Z25" s="2">
        <v>-30.31</v>
      </c>
      <c r="AA25" s="6">
        <v>390960000</v>
      </c>
    </row>
    <row r="26" spans="1:27" ht="13.5">
      <c r="A26" s="25" t="s">
        <v>52</v>
      </c>
      <c r="B26" s="24"/>
      <c r="C26" s="6">
        <v>30531415</v>
      </c>
      <c r="D26" s="6">
        <v>0</v>
      </c>
      <c r="E26" s="7">
        <v>32370000</v>
      </c>
      <c r="F26" s="8">
        <v>32370000</v>
      </c>
      <c r="G26" s="8">
        <v>2481174</v>
      </c>
      <c r="H26" s="8">
        <v>0</v>
      </c>
      <c r="I26" s="8">
        <v>0</v>
      </c>
      <c r="J26" s="8">
        <v>2481174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2481174</v>
      </c>
      <c r="X26" s="8">
        <v>16185000</v>
      </c>
      <c r="Y26" s="8">
        <v>-13703826</v>
      </c>
      <c r="Z26" s="2">
        <v>-84.67</v>
      </c>
      <c r="AA26" s="6">
        <v>32370000</v>
      </c>
    </row>
    <row r="27" spans="1:27" ht="13.5">
      <c r="A27" s="25" t="s">
        <v>53</v>
      </c>
      <c r="B27" s="24"/>
      <c r="C27" s="6">
        <v>-128997789</v>
      </c>
      <c r="D27" s="6">
        <v>0</v>
      </c>
      <c r="E27" s="7">
        <v>280000000</v>
      </c>
      <c r="F27" s="8">
        <v>280000000</v>
      </c>
      <c r="G27" s="8">
        <v>80896081</v>
      </c>
      <c r="H27" s="8">
        <v>0</v>
      </c>
      <c r="I27" s="8">
        <v>0</v>
      </c>
      <c r="J27" s="8">
        <v>80896081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80896081</v>
      </c>
      <c r="X27" s="8">
        <v>139999998</v>
      </c>
      <c r="Y27" s="8">
        <v>-59103917</v>
      </c>
      <c r="Z27" s="2">
        <v>-42.22</v>
      </c>
      <c r="AA27" s="6">
        <v>280000000</v>
      </c>
    </row>
    <row r="28" spans="1:27" ht="13.5">
      <c r="A28" s="25" t="s">
        <v>54</v>
      </c>
      <c r="B28" s="24"/>
      <c r="C28" s="6">
        <v>474335992</v>
      </c>
      <c r="D28" s="6">
        <v>0</v>
      </c>
      <c r="E28" s="7">
        <v>552750000</v>
      </c>
      <c r="F28" s="8">
        <v>552750000</v>
      </c>
      <c r="G28" s="8">
        <v>0</v>
      </c>
      <c r="H28" s="8">
        <v>637351</v>
      </c>
      <c r="I28" s="8">
        <v>0</v>
      </c>
      <c r="J28" s="8">
        <v>637351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637351</v>
      </c>
      <c r="X28" s="8">
        <v>276375000</v>
      </c>
      <c r="Y28" s="8">
        <v>-275737649</v>
      </c>
      <c r="Z28" s="2">
        <v>-99.77</v>
      </c>
      <c r="AA28" s="6">
        <v>552750000</v>
      </c>
    </row>
    <row r="29" spans="1:27" ht="13.5">
      <c r="A29" s="25" t="s">
        <v>55</v>
      </c>
      <c r="B29" s="24"/>
      <c r="C29" s="6">
        <v>160510295</v>
      </c>
      <c r="D29" s="6">
        <v>0</v>
      </c>
      <c r="E29" s="7">
        <v>110500000</v>
      </c>
      <c r="F29" s="8">
        <v>110500000</v>
      </c>
      <c r="G29" s="8">
        <v>11835497</v>
      </c>
      <c r="H29" s="8">
        <v>11834833</v>
      </c>
      <c r="I29" s="8">
        <v>0</v>
      </c>
      <c r="J29" s="8">
        <v>23670330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23670330</v>
      </c>
      <c r="X29" s="8">
        <v>55249998</v>
      </c>
      <c r="Y29" s="8">
        <v>-31579668</v>
      </c>
      <c r="Z29" s="2">
        <v>-57.16</v>
      </c>
      <c r="AA29" s="6">
        <v>110500000</v>
      </c>
    </row>
    <row r="30" spans="1:27" ht="13.5">
      <c r="A30" s="25" t="s">
        <v>56</v>
      </c>
      <c r="B30" s="24"/>
      <c r="C30" s="6">
        <v>505967738</v>
      </c>
      <c r="D30" s="6">
        <v>0</v>
      </c>
      <c r="E30" s="7">
        <v>550000000</v>
      </c>
      <c r="F30" s="8">
        <v>550000000</v>
      </c>
      <c r="G30" s="8">
        <v>0</v>
      </c>
      <c r="H30" s="8">
        <v>66039100</v>
      </c>
      <c r="I30" s="8">
        <v>52179826</v>
      </c>
      <c r="J30" s="8">
        <v>118218926</v>
      </c>
      <c r="K30" s="8">
        <v>10256238</v>
      </c>
      <c r="L30" s="8">
        <v>113218853</v>
      </c>
      <c r="M30" s="8">
        <v>27512598</v>
      </c>
      <c r="N30" s="8">
        <v>150987689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269206615</v>
      </c>
      <c r="X30" s="8">
        <v>274999998</v>
      </c>
      <c r="Y30" s="8">
        <v>-5793383</v>
      </c>
      <c r="Z30" s="2">
        <v>-2.11</v>
      </c>
      <c r="AA30" s="6">
        <v>550000000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101523110</v>
      </c>
      <c r="F31" s="8">
        <v>101523110</v>
      </c>
      <c r="G31" s="8">
        <v>34886</v>
      </c>
      <c r="H31" s="8">
        <v>354384</v>
      </c>
      <c r="I31" s="8">
        <v>3082488</v>
      </c>
      <c r="J31" s="8">
        <v>3471758</v>
      </c>
      <c r="K31" s="8">
        <v>1311529</v>
      </c>
      <c r="L31" s="8">
        <v>3222870</v>
      </c>
      <c r="M31" s="8">
        <v>72071</v>
      </c>
      <c r="N31" s="8">
        <v>4606470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8078228</v>
      </c>
      <c r="X31" s="8">
        <v>50761554</v>
      </c>
      <c r="Y31" s="8">
        <v>-42683326</v>
      </c>
      <c r="Z31" s="2">
        <v>-84.09</v>
      </c>
      <c r="AA31" s="6">
        <v>101523110</v>
      </c>
    </row>
    <row r="32" spans="1:27" ht="13.5">
      <c r="A32" s="25" t="s">
        <v>58</v>
      </c>
      <c r="B32" s="24"/>
      <c r="C32" s="6">
        <v>189534797</v>
      </c>
      <c r="D32" s="6">
        <v>0</v>
      </c>
      <c r="E32" s="7">
        <v>184500000</v>
      </c>
      <c r="F32" s="8">
        <v>184500000</v>
      </c>
      <c r="G32" s="8">
        <v>1457571</v>
      </c>
      <c r="H32" s="8">
        <v>8700034</v>
      </c>
      <c r="I32" s="8">
        <v>14943464</v>
      </c>
      <c r="J32" s="8">
        <v>25101069</v>
      </c>
      <c r="K32" s="8">
        <v>11625987</v>
      </c>
      <c r="L32" s="8">
        <v>27527427</v>
      </c>
      <c r="M32" s="8">
        <v>12549229</v>
      </c>
      <c r="N32" s="8">
        <v>51702643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76803712</v>
      </c>
      <c r="X32" s="8">
        <v>92250000</v>
      </c>
      <c r="Y32" s="8">
        <v>-15446288</v>
      </c>
      <c r="Z32" s="2">
        <v>-16.74</v>
      </c>
      <c r="AA32" s="6">
        <v>184500000</v>
      </c>
    </row>
    <row r="33" spans="1:27" ht="13.5">
      <c r="A33" s="25" t="s">
        <v>59</v>
      </c>
      <c r="B33" s="24"/>
      <c r="C33" s="6">
        <v>2343182</v>
      </c>
      <c r="D33" s="6">
        <v>0</v>
      </c>
      <c r="E33" s="7">
        <v>12000000</v>
      </c>
      <c r="F33" s="8">
        <v>12000000</v>
      </c>
      <c r="G33" s="8">
        <v>0</v>
      </c>
      <c r="H33" s="8">
        <v>0</v>
      </c>
      <c r="I33" s="8">
        <v>4051230</v>
      </c>
      <c r="J33" s="8">
        <v>4051230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4051230</v>
      </c>
      <c r="X33" s="8">
        <v>6000000</v>
      </c>
      <c r="Y33" s="8">
        <v>-1948770</v>
      </c>
      <c r="Z33" s="2">
        <v>-32.48</v>
      </c>
      <c r="AA33" s="6">
        <v>12000000</v>
      </c>
    </row>
    <row r="34" spans="1:27" ht="13.5">
      <c r="A34" s="25" t="s">
        <v>60</v>
      </c>
      <c r="B34" s="24"/>
      <c r="C34" s="6">
        <v>505432708</v>
      </c>
      <c r="D34" s="6">
        <v>0</v>
      </c>
      <c r="E34" s="7">
        <v>170761290</v>
      </c>
      <c r="F34" s="8">
        <v>170761290</v>
      </c>
      <c r="G34" s="8">
        <v>27241643</v>
      </c>
      <c r="H34" s="8">
        <v>1656097</v>
      </c>
      <c r="I34" s="8">
        <v>3586961</v>
      </c>
      <c r="J34" s="8">
        <v>32484701</v>
      </c>
      <c r="K34" s="8">
        <v>6030020</v>
      </c>
      <c r="L34" s="8">
        <v>38772608</v>
      </c>
      <c r="M34" s="8">
        <v>3208108</v>
      </c>
      <c r="N34" s="8">
        <v>48010736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80495437</v>
      </c>
      <c r="X34" s="8">
        <v>85380648</v>
      </c>
      <c r="Y34" s="8">
        <v>-4885211</v>
      </c>
      <c r="Z34" s="2">
        <v>-5.72</v>
      </c>
      <c r="AA34" s="6">
        <v>170761290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2164899109</v>
      </c>
      <c r="D36" s="33">
        <f>SUM(D25:D35)</f>
        <v>0</v>
      </c>
      <c r="E36" s="34">
        <f t="shared" si="1"/>
        <v>2385364400</v>
      </c>
      <c r="F36" s="35">
        <f t="shared" si="1"/>
        <v>2385364400</v>
      </c>
      <c r="G36" s="35">
        <f t="shared" si="1"/>
        <v>157578400</v>
      </c>
      <c r="H36" s="35">
        <f t="shared" si="1"/>
        <v>89221799</v>
      </c>
      <c r="I36" s="35">
        <f t="shared" si="1"/>
        <v>77843969</v>
      </c>
      <c r="J36" s="35">
        <f t="shared" si="1"/>
        <v>324644168</v>
      </c>
      <c r="K36" s="35">
        <f t="shared" si="1"/>
        <v>95820235</v>
      </c>
      <c r="L36" s="35">
        <f t="shared" si="1"/>
        <v>218719988</v>
      </c>
      <c r="M36" s="35">
        <f t="shared" si="1"/>
        <v>43362026</v>
      </c>
      <c r="N36" s="35">
        <f t="shared" si="1"/>
        <v>357902249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682546417</v>
      </c>
      <c r="X36" s="35">
        <f t="shared" si="1"/>
        <v>1192682196</v>
      </c>
      <c r="Y36" s="35">
        <f t="shared" si="1"/>
        <v>-510135779</v>
      </c>
      <c r="Z36" s="36">
        <f>+IF(X36&lt;&gt;0,+(Y36/X36)*100,0)</f>
        <v>-42.772146738744475</v>
      </c>
      <c r="AA36" s="33">
        <f>SUM(AA25:AA35)</f>
        <v>2385364400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-522459014</v>
      </c>
      <c r="D38" s="46">
        <f>+D22-D36</f>
        <v>0</v>
      </c>
      <c r="E38" s="47">
        <f t="shared" si="2"/>
        <v>-595364400</v>
      </c>
      <c r="F38" s="48">
        <f t="shared" si="2"/>
        <v>-595364400</v>
      </c>
      <c r="G38" s="48">
        <f t="shared" si="2"/>
        <v>204599033</v>
      </c>
      <c r="H38" s="48">
        <f t="shared" si="2"/>
        <v>169685</v>
      </c>
      <c r="I38" s="48">
        <f t="shared" si="2"/>
        <v>8811845</v>
      </c>
      <c r="J38" s="48">
        <f t="shared" si="2"/>
        <v>213580563</v>
      </c>
      <c r="K38" s="48">
        <f t="shared" si="2"/>
        <v>-10590790</v>
      </c>
      <c r="L38" s="48">
        <f t="shared" si="2"/>
        <v>-130857362</v>
      </c>
      <c r="M38" s="48">
        <f t="shared" si="2"/>
        <v>235207714</v>
      </c>
      <c r="N38" s="48">
        <f t="shared" si="2"/>
        <v>93759562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307340125</v>
      </c>
      <c r="X38" s="48">
        <f>IF(F22=F36,0,X22-X36)</f>
        <v>-140709893</v>
      </c>
      <c r="Y38" s="48">
        <f t="shared" si="2"/>
        <v>448050018</v>
      </c>
      <c r="Z38" s="49">
        <f>+IF(X38&lt;&gt;0,+(Y38/X38)*100,0)</f>
        <v>-318.4211205391223</v>
      </c>
      <c r="AA38" s="46">
        <f>+AA22-AA36</f>
        <v>-595364400</v>
      </c>
    </row>
    <row r="39" spans="1:27" ht="13.5">
      <c r="A39" s="23" t="s">
        <v>64</v>
      </c>
      <c r="B39" s="29"/>
      <c r="C39" s="6">
        <v>211346000</v>
      </c>
      <c r="D39" s="6">
        <v>0</v>
      </c>
      <c r="E39" s="7">
        <v>285258000</v>
      </c>
      <c r="F39" s="8">
        <v>285258000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202600000</v>
      </c>
      <c r="Y39" s="8">
        <v>-202600000</v>
      </c>
      <c r="Z39" s="2">
        <v>-100</v>
      </c>
      <c r="AA39" s="6">
        <v>285258000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-311113014</v>
      </c>
      <c r="D42" s="55">
        <f>SUM(D38:D41)</f>
        <v>0</v>
      </c>
      <c r="E42" s="56">
        <f t="shared" si="3"/>
        <v>-310106400</v>
      </c>
      <c r="F42" s="57">
        <f t="shared" si="3"/>
        <v>-310106400</v>
      </c>
      <c r="G42" s="57">
        <f t="shared" si="3"/>
        <v>204599033</v>
      </c>
      <c r="H42" s="57">
        <f t="shared" si="3"/>
        <v>169685</v>
      </c>
      <c r="I42" s="57">
        <f t="shared" si="3"/>
        <v>8811845</v>
      </c>
      <c r="J42" s="57">
        <f t="shared" si="3"/>
        <v>213580563</v>
      </c>
      <c r="K42" s="57">
        <f t="shared" si="3"/>
        <v>-10590790</v>
      </c>
      <c r="L42" s="57">
        <f t="shared" si="3"/>
        <v>-130857362</v>
      </c>
      <c r="M42" s="57">
        <f t="shared" si="3"/>
        <v>235207714</v>
      </c>
      <c r="N42" s="57">
        <f t="shared" si="3"/>
        <v>93759562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307340125</v>
      </c>
      <c r="X42" s="57">
        <f t="shared" si="3"/>
        <v>61890107</v>
      </c>
      <c r="Y42" s="57">
        <f t="shared" si="3"/>
        <v>245450018</v>
      </c>
      <c r="Z42" s="58">
        <f>+IF(X42&lt;&gt;0,+(Y42/X42)*100,0)</f>
        <v>396.59006891036717</v>
      </c>
      <c r="AA42" s="55">
        <f>SUM(AA38:AA41)</f>
        <v>-310106400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-311113014</v>
      </c>
      <c r="D44" s="63">
        <f>+D42-D43</f>
        <v>0</v>
      </c>
      <c r="E44" s="64">
        <f t="shared" si="4"/>
        <v>-310106400</v>
      </c>
      <c r="F44" s="65">
        <f t="shared" si="4"/>
        <v>-310106400</v>
      </c>
      <c r="G44" s="65">
        <f t="shared" si="4"/>
        <v>204599033</v>
      </c>
      <c r="H44" s="65">
        <f t="shared" si="4"/>
        <v>169685</v>
      </c>
      <c r="I44" s="65">
        <f t="shared" si="4"/>
        <v>8811845</v>
      </c>
      <c r="J44" s="65">
        <f t="shared" si="4"/>
        <v>213580563</v>
      </c>
      <c r="K44" s="65">
        <f t="shared" si="4"/>
        <v>-10590790</v>
      </c>
      <c r="L44" s="65">
        <f t="shared" si="4"/>
        <v>-130857362</v>
      </c>
      <c r="M44" s="65">
        <f t="shared" si="4"/>
        <v>235207714</v>
      </c>
      <c r="N44" s="65">
        <f t="shared" si="4"/>
        <v>93759562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307340125</v>
      </c>
      <c r="X44" s="65">
        <f t="shared" si="4"/>
        <v>61890107</v>
      </c>
      <c r="Y44" s="65">
        <f t="shared" si="4"/>
        <v>245450018</v>
      </c>
      <c r="Z44" s="66">
        <f>+IF(X44&lt;&gt;0,+(Y44/X44)*100,0)</f>
        <v>396.59006891036717</v>
      </c>
      <c r="AA44" s="63">
        <f>+AA42-AA43</f>
        <v>-310106400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-311113014</v>
      </c>
      <c r="D46" s="55">
        <f>SUM(D44:D45)</f>
        <v>0</v>
      </c>
      <c r="E46" s="56">
        <f t="shared" si="5"/>
        <v>-310106400</v>
      </c>
      <c r="F46" s="57">
        <f t="shared" si="5"/>
        <v>-310106400</v>
      </c>
      <c r="G46" s="57">
        <f t="shared" si="5"/>
        <v>204599033</v>
      </c>
      <c r="H46" s="57">
        <f t="shared" si="5"/>
        <v>169685</v>
      </c>
      <c r="I46" s="57">
        <f t="shared" si="5"/>
        <v>8811845</v>
      </c>
      <c r="J46" s="57">
        <f t="shared" si="5"/>
        <v>213580563</v>
      </c>
      <c r="K46" s="57">
        <f t="shared" si="5"/>
        <v>-10590790</v>
      </c>
      <c r="L46" s="57">
        <f t="shared" si="5"/>
        <v>-130857362</v>
      </c>
      <c r="M46" s="57">
        <f t="shared" si="5"/>
        <v>235207714</v>
      </c>
      <c r="N46" s="57">
        <f t="shared" si="5"/>
        <v>93759562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307340125</v>
      </c>
      <c r="X46" s="57">
        <f t="shared" si="5"/>
        <v>61890107</v>
      </c>
      <c r="Y46" s="57">
        <f t="shared" si="5"/>
        <v>245450018</v>
      </c>
      <c r="Z46" s="58">
        <f>+IF(X46&lt;&gt;0,+(Y46/X46)*100,0)</f>
        <v>396.59006891036717</v>
      </c>
      <c r="AA46" s="55">
        <f>SUM(AA44:AA45)</f>
        <v>-310106400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-311113014</v>
      </c>
      <c r="D48" s="71">
        <f>SUM(D46:D47)</f>
        <v>0</v>
      </c>
      <c r="E48" s="72">
        <f t="shared" si="6"/>
        <v>-310106400</v>
      </c>
      <c r="F48" s="73">
        <f t="shared" si="6"/>
        <v>-310106400</v>
      </c>
      <c r="G48" s="73">
        <f t="shared" si="6"/>
        <v>204599033</v>
      </c>
      <c r="H48" s="74">
        <f t="shared" si="6"/>
        <v>169685</v>
      </c>
      <c r="I48" s="74">
        <f t="shared" si="6"/>
        <v>8811845</v>
      </c>
      <c r="J48" s="74">
        <f t="shared" si="6"/>
        <v>213580563</v>
      </c>
      <c r="K48" s="74">
        <f t="shared" si="6"/>
        <v>-10590790</v>
      </c>
      <c r="L48" s="74">
        <f t="shared" si="6"/>
        <v>-130857362</v>
      </c>
      <c r="M48" s="73">
        <f t="shared" si="6"/>
        <v>235207714</v>
      </c>
      <c r="N48" s="73">
        <f t="shared" si="6"/>
        <v>93759562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307340125</v>
      </c>
      <c r="X48" s="74">
        <f t="shared" si="6"/>
        <v>61890107</v>
      </c>
      <c r="Y48" s="74">
        <f t="shared" si="6"/>
        <v>245450018</v>
      </c>
      <c r="Z48" s="75">
        <f>+IF(X48&lt;&gt;0,+(Y48/X48)*100,0)</f>
        <v>396.59006891036717</v>
      </c>
      <c r="AA48" s="76">
        <f>SUM(AA46:AA47)</f>
        <v>-310106400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31835615</v>
      </c>
      <c r="D5" s="6">
        <v>0</v>
      </c>
      <c r="E5" s="7">
        <v>45333988</v>
      </c>
      <c r="F5" s="8">
        <v>45333988</v>
      </c>
      <c r="G5" s="8">
        <v>3940955</v>
      </c>
      <c r="H5" s="8">
        <v>0</v>
      </c>
      <c r="I5" s="8">
        <v>3668247</v>
      </c>
      <c r="J5" s="8">
        <v>7609202</v>
      </c>
      <c r="K5" s="8">
        <v>3658033</v>
      </c>
      <c r="L5" s="8">
        <v>0</v>
      </c>
      <c r="M5" s="8">
        <v>3673009</v>
      </c>
      <c r="N5" s="8">
        <v>7331042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14940244</v>
      </c>
      <c r="X5" s="8"/>
      <c r="Y5" s="8">
        <v>14940244</v>
      </c>
      <c r="Z5" s="2">
        <v>0</v>
      </c>
      <c r="AA5" s="6">
        <v>45333988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74208656</v>
      </c>
      <c r="D7" s="6">
        <v>0</v>
      </c>
      <c r="E7" s="7">
        <v>58774615</v>
      </c>
      <c r="F7" s="8">
        <v>58774615</v>
      </c>
      <c r="G7" s="8">
        <v>3862041</v>
      </c>
      <c r="H7" s="8">
        <v>0</v>
      </c>
      <c r="I7" s="8">
        <v>3528336</v>
      </c>
      <c r="J7" s="8">
        <v>7390377</v>
      </c>
      <c r="K7" s="8">
        <v>4732263</v>
      </c>
      <c r="L7" s="8">
        <v>0</v>
      </c>
      <c r="M7" s="8">
        <v>3721974</v>
      </c>
      <c r="N7" s="8">
        <v>8454237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15844614</v>
      </c>
      <c r="X7" s="8"/>
      <c r="Y7" s="8">
        <v>15844614</v>
      </c>
      <c r="Z7" s="2">
        <v>0</v>
      </c>
      <c r="AA7" s="6">
        <v>58774615</v>
      </c>
    </row>
    <row r="8" spans="1:27" ht="13.5">
      <c r="A8" s="25" t="s">
        <v>35</v>
      </c>
      <c r="B8" s="24"/>
      <c r="C8" s="6">
        <v>45764027</v>
      </c>
      <c r="D8" s="6">
        <v>0</v>
      </c>
      <c r="E8" s="7">
        <v>64820030</v>
      </c>
      <c r="F8" s="8">
        <v>64820030</v>
      </c>
      <c r="G8" s="8">
        <v>4833007</v>
      </c>
      <c r="H8" s="8">
        <v>0</v>
      </c>
      <c r="I8" s="8">
        <v>5335625</v>
      </c>
      <c r="J8" s="8">
        <v>10168632</v>
      </c>
      <c r="K8" s="8">
        <v>2714133</v>
      </c>
      <c r="L8" s="8">
        <v>0</v>
      </c>
      <c r="M8" s="8">
        <v>5132347</v>
      </c>
      <c r="N8" s="8">
        <v>7846480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18015112</v>
      </c>
      <c r="X8" s="8"/>
      <c r="Y8" s="8">
        <v>18015112</v>
      </c>
      <c r="Z8" s="2">
        <v>0</v>
      </c>
      <c r="AA8" s="6">
        <v>64820030</v>
      </c>
    </row>
    <row r="9" spans="1:27" ht="13.5">
      <c r="A9" s="25" t="s">
        <v>36</v>
      </c>
      <c r="B9" s="24"/>
      <c r="C9" s="6">
        <v>29086372</v>
      </c>
      <c r="D9" s="6">
        <v>0</v>
      </c>
      <c r="E9" s="7">
        <v>37619782</v>
      </c>
      <c r="F9" s="8">
        <v>37619782</v>
      </c>
      <c r="G9" s="8">
        <v>2758127</v>
      </c>
      <c r="H9" s="8">
        <v>0</v>
      </c>
      <c r="I9" s="8">
        <v>2677024</v>
      </c>
      <c r="J9" s="8">
        <v>5435151</v>
      </c>
      <c r="K9" s="8">
        <v>2675031</v>
      </c>
      <c r="L9" s="8">
        <v>0</v>
      </c>
      <c r="M9" s="8">
        <v>2675612</v>
      </c>
      <c r="N9" s="8">
        <v>5350643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10785794</v>
      </c>
      <c r="X9" s="8"/>
      <c r="Y9" s="8">
        <v>10785794</v>
      </c>
      <c r="Z9" s="2">
        <v>0</v>
      </c>
      <c r="AA9" s="6">
        <v>37619782</v>
      </c>
    </row>
    <row r="10" spans="1:27" ht="13.5">
      <c r="A10" s="25" t="s">
        <v>37</v>
      </c>
      <c r="B10" s="24"/>
      <c r="C10" s="6">
        <v>13797502</v>
      </c>
      <c r="D10" s="6">
        <v>0</v>
      </c>
      <c r="E10" s="7">
        <v>17760957</v>
      </c>
      <c r="F10" s="26">
        <v>17760957</v>
      </c>
      <c r="G10" s="26">
        <v>1356239</v>
      </c>
      <c r="H10" s="26">
        <v>0</v>
      </c>
      <c r="I10" s="26">
        <v>1200111</v>
      </c>
      <c r="J10" s="26">
        <v>2556350</v>
      </c>
      <c r="K10" s="26">
        <v>1199355</v>
      </c>
      <c r="L10" s="26">
        <v>0</v>
      </c>
      <c r="M10" s="26">
        <v>1200696</v>
      </c>
      <c r="N10" s="26">
        <v>2400051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4956401</v>
      </c>
      <c r="X10" s="26"/>
      <c r="Y10" s="26">
        <v>4956401</v>
      </c>
      <c r="Z10" s="27">
        <v>0</v>
      </c>
      <c r="AA10" s="28">
        <v>17760957</v>
      </c>
    </row>
    <row r="11" spans="1:27" ht="13.5">
      <c r="A11" s="25" t="s">
        <v>38</v>
      </c>
      <c r="B11" s="29"/>
      <c r="C11" s="6">
        <v>5843892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572058</v>
      </c>
      <c r="D12" s="6">
        <v>0</v>
      </c>
      <c r="E12" s="7">
        <v>701400</v>
      </c>
      <c r="F12" s="8">
        <v>701400</v>
      </c>
      <c r="G12" s="8">
        <v>-3671</v>
      </c>
      <c r="H12" s="8">
        <v>0</v>
      </c>
      <c r="I12" s="8">
        <v>32127</v>
      </c>
      <c r="J12" s="8">
        <v>28456</v>
      </c>
      <c r="K12" s="8">
        <v>37046</v>
      </c>
      <c r="L12" s="8">
        <v>0</v>
      </c>
      <c r="M12" s="8">
        <v>26781</v>
      </c>
      <c r="N12" s="8">
        <v>63827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92283</v>
      </c>
      <c r="X12" s="8"/>
      <c r="Y12" s="8">
        <v>92283</v>
      </c>
      <c r="Z12" s="2">
        <v>0</v>
      </c>
      <c r="AA12" s="6">
        <v>701400</v>
      </c>
    </row>
    <row r="13" spans="1:27" ht="13.5">
      <c r="A13" s="23" t="s">
        <v>40</v>
      </c>
      <c r="B13" s="29"/>
      <c r="C13" s="6">
        <v>896744</v>
      </c>
      <c r="D13" s="6">
        <v>0</v>
      </c>
      <c r="E13" s="7">
        <v>700000</v>
      </c>
      <c r="F13" s="8">
        <v>700000</v>
      </c>
      <c r="G13" s="8">
        <v>0</v>
      </c>
      <c r="H13" s="8">
        <v>0</v>
      </c>
      <c r="I13" s="8">
        <v>0</v>
      </c>
      <c r="J13" s="8">
        <v>0</v>
      </c>
      <c r="K13" s="8">
        <v>40280</v>
      </c>
      <c r="L13" s="8">
        <v>0</v>
      </c>
      <c r="M13" s="8">
        <v>0</v>
      </c>
      <c r="N13" s="8">
        <v>40280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40280</v>
      </c>
      <c r="X13" s="8"/>
      <c r="Y13" s="8">
        <v>40280</v>
      </c>
      <c r="Z13" s="2">
        <v>0</v>
      </c>
      <c r="AA13" s="6">
        <v>700000</v>
      </c>
    </row>
    <row r="14" spans="1:27" ht="13.5">
      <c r="A14" s="23" t="s">
        <v>41</v>
      </c>
      <c r="B14" s="29"/>
      <c r="C14" s="6">
        <v>64305031</v>
      </c>
      <c r="D14" s="6">
        <v>0</v>
      </c>
      <c r="E14" s="7">
        <v>48319040</v>
      </c>
      <c r="F14" s="8">
        <v>48319040</v>
      </c>
      <c r="G14" s="8">
        <v>5706656</v>
      </c>
      <c r="H14" s="8">
        <v>0</v>
      </c>
      <c r="I14" s="8">
        <v>5896879</v>
      </c>
      <c r="J14" s="8">
        <v>11603535</v>
      </c>
      <c r="K14" s="8">
        <v>6028100</v>
      </c>
      <c r="L14" s="8">
        <v>0</v>
      </c>
      <c r="M14" s="8">
        <v>6132105</v>
      </c>
      <c r="N14" s="8">
        <v>12160205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23763740</v>
      </c>
      <c r="X14" s="8"/>
      <c r="Y14" s="8">
        <v>23763740</v>
      </c>
      <c r="Z14" s="2">
        <v>0</v>
      </c>
      <c r="AA14" s="6">
        <v>48319040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2020</v>
      </c>
      <c r="F15" s="8">
        <v>2020</v>
      </c>
      <c r="G15" s="8">
        <v>0</v>
      </c>
      <c r="H15" s="8">
        <v>0</v>
      </c>
      <c r="I15" s="8">
        <v>2112</v>
      </c>
      <c r="J15" s="8">
        <v>2112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2112</v>
      </c>
      <c r="X15" s="8"/>
      <c r="Y15" s="8">
        <v>2112</v>
      </c>
      <c r="Z15" s="2">
        <v>0</v>
      </c>
      <c r="AA15" s="6">
        <v>2020</v>
      </c>
    </row>
    <row r="16" spans="1:27" ht="13.5">
      <c r="A16" s="23" t="s">
        <v>43</v>
      </c>
      <c r="B16" s="29"/>
      <c r="C16" s="6">
        <v>15689585</v>
      </c>
      <c r="D16" s="6">
        <v>0</v>
      </c>
      <c r="E16" s="7">
        <v>3807520</v>
      </c>
      <c r="F16" s="8">
        <v>3807520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3807520</v>
      </c>
    </row>
    <row r="17" spans="1:27" ht="13.5">
      <c r="A17" s="23" t="s">
        <v>44</v>
      </c>
      <c r="B17" s="29"/>
      <c r="C17" s="6">
        <v>2103095</v>
      </c>
      <c r="D17" s="6">
        <v>0</v>
      </c>
      <c r="E17" s="7">
        <v>9693000</v>
      </c>
      <c r="F17" s="8">
        <v>9693000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9693000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119226190</v>
      </c>
      <c r="D19" s="6">
        <v>0</v>
      </c>
      <c r="E19" s="7">
        <v>120461800</v>
      </c>
      <c r="F19" s="8">
        <v>120461800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38111000</v>
      </c>
      <c r="N19" s="8">
        <v>38111000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38111000</v>
      </c>
      <c r="X19" s="8"/>
      <c r="Y19" s="8">
        <v>38111000</v>
      </c>
      <c r="Z19" s="2">
        <v>0</v>
      </c>
      <c r="AA19" s="6">
        <v>120461800</v>
      </c>
    </row>
    <row r="20" spans="1:27" ht="13.5">
      <c r="A20" s="23" t="s">
        <v>47</v>
      </c>
      <c r="B20" s="29"/>
      <c r="C20" s="6">
        <v>1131069</v>
      </c>
      <c r="D20" s="6">
        <v>0</v>
      </c>
      <c r="E20" s="7">
        <v>2010000</v>
      </c>
      <c r="F20" s="26">
        <v>2010000</v>
      </c>
      <c r="G20" s="26">
        <v>758</v>
      </c>
      <c r="H20" s="26">
        <v>0</v>
      </c>
      <c r="I20" s="26">
        <v>45594</v>
      </c>
      <c r="J20" s="26">
        <v>46352</v>
      </c>
      <c r="K20" s="26">
        <v>172009</v>
      </c>
      <c r="L20" s="26">
        <v>0</v>
      </c>
      <c r="M20" s="26">
        <v>32848</v>
      </c>
      <c r="N20" s="26">
        <v>204857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251209</v>
      </c>
      <c r="X20" s="26"/>
      <c r="Y20" s="26">
        <v>251209</v>
      </c>
      <c r="Z20" s="27">
        <v>0</v>
      </c>
      <c r="AA20" s="28">
        <v>2010000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404459836</v>
      </c>
      <c r="D22" s="33">
        <f>SUM(D5:D21)</f>
        <v>0</v>
      </c>
      <c r="E22" s="34">
        <f t="shared" si="0"/>
        <v>410004152</v>
      </c>
      <c r="F22" s="35">
        <f t="shared" si="0"/>
        <v>410004152</v>
      </c>
      <c r="G22" s="35">
        <f t="shared" si="0"/>
        <v>22454112</v>
      </c>
      <c r="H22" s="35">
        <f t="shared" si="0"/>
        <v>0</v>
      </c>
      <c r="I22" s="35">
        <f t="shared" si="0"/>
        <v>22386055</v>
      </c>
      <c r="J22" s="35">
        <f t="shared" si="0"/>
        <v>44840167</v>
      </c>
      <c r="K22" s="35">
        <f t="shared" si="0"/>
        <v>21256250</v>
      </c>
      <c r="L22" s="35">
        <f t="shared" si="0"/>
        <v>0</v>
      </c>
      <c r="M22" s="35">
        <f t="shared" si="0"/>
        <v>60706372</v>
      </c>
      <c r="N22" s="35">
        <f t="shared" si="0"/>
        <v>81962622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126802789</v>
      </c>
      <c r="X22" s="35">
        <f t="shared" si="0"/>
        <v>0</v>
      </c>
      <c r="Y22" s="35">
        <f t="shared" si="0"/>
        <v>126802789</v>
      </c>
      <c r="Z22" s="36">
        <f>+IF(X22&lt;&gt;0,+(Y22/X22)*100,0)</f>
        <v>0</v>
      </c>
      <c r="AA22" s="33">
        <f>SUM(AA5:AA21)</f>
        <v>410004152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64805523</v>
      </c>
      <c r="D25" s="6">
        <v>0</v>
      </c>
      <c r="E25" s="7">
        <v>92823815</v>
      </c>
      <c r="F25" s="8">
        <v>92823815</v>
      </c>
      <c r="G25" s="8">
        <v>5421661</v>
      </c>
      <c r="H25" s="8">
        <v>0</v>
      </c>
      <c r="I25" s="8">
        <v>5678168</v>
      </c>
      <c r="J25" s="8">
        <v>11099829</v>
      </c>
      <c r="K25" s="8">
        <v>6228796</v>
      </c>
      <c r="L25" s="8">
        <v>0</v>
      </c>
      <c r="M25" s="8">
        <v>7539370</v>
      </c>
      <c r="N25" s="8">
        <v>13768166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24867995</v>
      </c>
      <c r="X25" s="8"/>
      <c r="Y25" s="8">
        <v>24867995</v>
      </c>
      <c r="Z25" s="2">
        <v>0</v>
      </c>
      <c r="AA25" s="6">
        <v>92823815</v>
      </c>
    </row>
    <row r="26" spans="1:27" ht="13.5">
      <c r="A26" s="25" t="s">
        <v>52</v>
      </c>
      <c r="B26" s="24"/>
      <c r="C26" s="6">
        <v>8577779</v>
      </c>
      <c r="D26" s="6">
        <v>0</v>
      </c>
      <c r="E26" s="7">
        <v>9061427</v>
      </c>
      <c r="F26" s="8">
        <v>9061427</v>
      </c>
      <c r="G26" s="8">
        <v>697984</v>
      </c>
      <c r="H26" s="8">
        <v>0</v>
      </c>
      <c r="I26" s="8">
        <v>697984</v>
      </c>
      <c r="J26" s="8">
        <v>1395968</v>
      </c>
      <c r="K26" s="8">
        <v>697984</v>
      </c>
      <c r="L26" s="8">
        <v>0</v>
      </c>
      <c r="M26" s="8">
        <v>697984</v>
      </c>
      <c r="N26" s="8">
        <v>1395968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2791936</v>
      </c>
      <c r="X26" s="8"/>
      <c r="Y26" s="8">
        <v>2791936</v>
      </c>
      <c r="Z26" s="2">
        <v>0</v>
      </c>
      <c r="AA26" s="6">
        <v>9061427</v>
      </c>
    </row>
    <row r="27" spans="1:27" ht="13.5">
      <c r="A27" s="25" t="s">
        <v>53</v>
      </c>
      <c r="B27" s="24"/>
      <c r="C27" s="6">
        <v>157513036</v>
      </c>
      <c r="D27" s="6">
        <v>0</v>
      </c>
      <c r="E27" s="7">
        <v>48291174</v>
      </c>
      <c r="F27" s="8">
        <v>48291174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48291174</v>
      </c>
    </row>
    <row r="28" spans="1:27" ht="13.5">
      <c r="A28" s="25" t="s">
        <v>54</v>
      </c>
      <c r="B28" s="24"/>
      <c r="C28" s="6">
        <v>36261364</v>
      </c>
      <c r="D28" s="6">
        <v>0</v>
      </c>
      <c r="E28" s="7">
        <v>45321700</v>
      </c>
      <c r="F28" s="8">
        <v>45321700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45321700</v>
      </c>
    </row>
    <row r="29" spans="1:27" ht="13.5">
      <c r="A29" s="25" t="s">
        <v>55</v>
      </c>
      <c r="B29" s="24"/>
      <c r="C29" s="6">
        <v>7619294</v>
      </c>
      <c r="D29" s="6">
        <v>0</v>
      </c>
      <c r="E29" s="7">
        <v>3511200</v>
      </c>
      <c r="F29" s="8">
        <v>3511200</v>
      </c>
      <c r="G29" s="8">
        <v>0</v>
      </c>
      <c r="H29" s="8">
        <v>0</v>
      </c>
      <c r="I29" s="8">
        <v>87836</v>
      </c>
      <c r="J29" s="8">
        <v>87836</v>
      </c>
      <c r="K29" s="8">
        <v>75330</v>
      </c>
      <c r="L29" s="8">
        <v>0</v>
      </c>
      <c r="M29" s="8">
        <v>0</v>
      </c>
      <c r="N29" s="8">
        <v>75330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163166</v>
      </c>
      <c r="X29" s="8"/>
      <c r="Y29" s="8">
        <v>163166</v>
      </c>
      <c r="Z29" s="2">
        <v>0</v>
      </c>
      <c r="AA29" s="6">
        <v>3511200</v>
      </c>
    </row>
    <row r="30" spans="1:27" ht="13.5">
      <c r="A30" s="25" t="s">
        <v>56</v>
      </c>
      <c r="B30" s="24"/>
      <c r="C30" s="6">
        <v>101246298</v>
      </c>
      <c r="D30" s="6">
        <v>0</v>
      </c>
      <c r="E30" s="7">
        <v>108120330</v>
      </c>
      <c r="F30" s="8">
        <v>108120330</v>
      </c>
      <c r="G30" s="8">
        <v>0</v>
      </c>
      <c r="H30" s="8">
        <v>0</v>
      </c>
      <c r="I30" s="8">
        <v>11532284</v>
      </c>
      <c r="J30" s="8">
        <v>11532284</v>
      </c>
      <c r="K30" s="8">
        <v>8584785</v>
      </c>
      <c r="L30" s="8">
        <v>0</v>
      </c>
      <c r="M30" s="8">
        <v>0</v>
      </c>
      <c r="N30" s="8">
        <v>8584785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20117069</v>
      </c>
      <c r="X30" s="8"/>
      <c r="Y30" s="8">
        <v>20117069</v>
      </c>
      <c r="Z30" s="2">
        <v>0</v>
      </c>
      <c r="AA30" s="6">
        <v>108120330</v>
      </c>
    </row>
    <row r="31" spans="1:27" ht="13.5">
      <c r="A31" s="25" t="s">
        <v>57</v>
      </c>
      <c r="B31" s="24"/>
      <c r="C31" s="6">
        <v>1718699</v>
      </c>
      <c r="D31" s="6">
        <v>0</v>
      </c>
      <c r="E31" s="7">
        <v>22936000</v>
      </c>
      <c r="F31" s="8">
        <v>22936000</v>
      </c>
      <c r="G31" s="8">
        <v>893967</v>
      </c>
      <c r="H31" s="8">
        <v>0</v>
      </c>
      <c r="I31" s="8">
        <v>409925</v>
      </c>
      <c r="J31" s="8">
        <v>1303892</v>
      </c>
      <c r="K31" s="8">
        <v>801769</v>
      </c>
      <c r="L31" s="8">
        <v>0</v>
      </c>
      <c r="M31" s="8">
        <v>854265</v>
      </c>
      <c r="N31" s="8">
        <v>1656034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2959926</v>
      </c>
      <c r="X31" s="8"/>
      <c r="Y31" s="8">
        <v>2959926</v>
      </c>
      <c r="Z31" s="2">
        <v>0</v>
      </c>
      <c r="AA31" s="6">
        <v>22936000</v>
      </c>
    </row>
    <row r="32" spans="1:27" ht="13.5">
      <c r="A32" s="25" t="s">
        <v>58</v>
      </c>
      <c r="B32" s="24"/>
      <c r="C32" s="6">
        <v>40503188</v>
      </c>
      <c r="D32" s="6">
        <v>0</v>
      </c>
      <c r="E32" s="7">
        <v>36811410</v>
      </c>
      <c r="F32" s="8">
        <v>36811410</v>
      </c>
      <c r="G32" s="8">
        <v>3615</v>
      </c>
      <c r="H32" s="8">
        <v>0</v>
      </c>
      <c r="I32" s="8">
        <v>1591863</v>
      </c>
      <c r="J32" s="8">
        <v>1595478</v>
      </c>
      <c r="K32" s="8">
        <v>289906</v>
      </c>
      <c r="L32" s="8">
        <v>0</v>
      </c>
      <c r="M32" s="8">
        <v>1271007</v>
      </c>
      <c r="N32" s="8">
        <v>1560913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3156391</v>
      </c>
      <c r="X32" s="8"/>
      <c r="Y32" s="8">
        <v>3156391</v>
      </c>
      <c r="Z32" s="2">
        <v>0</v>
      </c>
      <c r="AA32" s="6">
        <v>36811410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33295222</v>
      </c>
      <c r="D34" s="6">
        <v>0</v>
      </c>
      <c r="E34" s="7">
        <v>31432327</v>
      </c>
      <c r="F34" s="8">
        <v>31432327</v>
      </c>
      <c r="G34" s="8">
        <v>211808</v>
      </c>
      <c r="H34" s="8">
        <v>0</v>
      </c>
      <c r="I34" s="8">
        <v>1595464</v>
      </c>
      <c r="J34" s="8">
        <v>1807272</v>
      </c>
      <c r="K34" s="8">
        <v>986116</v>
      </c>
      <c r="L34" s="8">
        <v>0</v>
      </c>
      <c r="M34" s="8">
        <v>933838</v>
      </c>
      <c r="N34" s="8">
        <v>1919954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3727226</v>
      </c>
      <c r="X34" s="8"/>
      <c r="Y34" s="8">
        <v>3727226</v>
      </c>
      <c r="Z34" s="2">
        <v>0</v>
      </c>
      <c r="AA34" s="6">
        <v>31432327</v>
      </c>
    </row>
    <row r="35" spans="1:27" ht="13.5">
      <c r="A35" s="23" t="s">
        <v>61</v>
      </c>
      <c r="B35" s="29"/>
      <c r="C35" s="6">
        <v>1496943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453037346</v>
      </c>
      <c r="D36" s="33">
        <f>SUM(D25:D35)</f>
        <v>0</v>
      </c>
      <c r="E36" s="34">
        <f t="shared" si="1"/>
        <v>398309383</v>
      </c>
      <c r="F36" s="35">
        <f t="shared" si="1"/>
        <v>398309383</v>
      </c>
      <c r="G36" s="35">
        <f t="shared" si="1"/>
        <v>7229035</v>
      </c>
      <c r="H36" s="35">
        <f t="shared" si="1"/>
        <v>0</v>
      </c>
      <c r="I36" s="35">
        <f t="shared" si="1"/>
        <v>21593524</v>
      </c>
      <c r="J36" s="35">
        <f t="shared" si="1"/>
        <v>28822559</v>
      </c>
      <c r="K36" s="35">
        <f t="shared" si="1"/>
        <v>17664686</v>
      </c>
      <c r="L36" s="35">
        <f t="shared" si="1"/>
        <v>0</v>
      </c>
      <c r="M36" s="35">
        <f t="shared" si="1"/>
        <v>11296464</v>
      </c>
      <c r="N36" s="35">
        <f t="shared" si="1"/>
        <v>28961150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57783709</v>
      </c>
      <c r="X36" s="35">
        <f t="shared" si="1"/>
        <v>0</v>
      </c>
      <c r="Y36" s="35">
        <f t="shared" si="1"/>
        <v>57783709</v>
      </c>
      <c r="Z36" s="36">
        <f>+IF(X36&lt;&gt;0,+(Y36/X36)*100,0)</f>
        <v>0</v>
      </c>
      <c r="AA36" s="33">
        <f>SUM(AA25:AA35)</f>
        <v>398309383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-48577510</v>
      </c>
      <c r="D38" s="46">
        <f>+D22-D36</f>
        <v>0</v>
      </c>
      <c r="E38" s="47">
        <f t="shared" si="2"/>
        <v>11694769</v>
      </c>
      <c r="F38" s="48">
        <f t="shared" si="2"/>
        <v>11694769</v>
      </c>
      <c r="G38" s="48">
        <f t="shared" si="2"/>
        <v>15225077</v>
      </c>
      <c r="H38" s="48">
        <f t="shared" si="2"/>
        <v>0</v>
      </c>
      <c r="I38" s="48">
        <f t="shared" si="2"/>
        <v>792531</v>
      </c>
      <c r="J38" s="48">
        <f t="shared" si="2"/>
        <v>16017608</v>
      </c>
      <c r="K38" s="48">
        <f t="shared" si="2"/>
        <v>3591564</v>
      </c>
      <c r="L38" s="48">
        <f t="shared" si="2"/>
        <v>0</v>
      </c>
      <c r="M38" s="48">
        <f t="shared" si="2"/>
        <v>49409908</v>
      </c>
      <c r="N38" s="48">
        <f t="shared" si="2"/>
        <v>53001472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69019080</v>
      </c>
      <c r="X38" s="48">
        <f>IF(F22=F36,0,X22-X36)</f>
        <v>0</v>
      </c>
      <c r="Y38" s="48">
        <f t="shared" si="2"/>
        <v>69019080</v>
      </c>
      <c r="Z38" s="49">
        <f>+IF(X38&lt;&gt;0,+(Y38/X38)*100,0)</f>
        <v>0</v>
      </c>
      <c r="AA38" s="46">
        <f>+AA22-AA36</f>
        <v>11694769</v>
      </c>
    </row>
    <row r="39" spans="1:27" ht="13.5">
      <c r="A39" s="23" t="s">
        <v>64</v>
      </c>
      <c r="B39" s="29"/>
      <c r="C39" s="6">
        <v>47409291</v>
      </c>
      <c r="D39" s="6">
        <v>0</v>
      </c>
      <c r="E39" s="7">
        <v>68034519</v>
      </c>
      <c r="F39" s="8">
        <v>68034519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68034519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-1168219</v>
      </c>
      <c r="D42" s="55">
        <f>SUM(D38:D41)</f>
        <v>0</v>
      </c>
      <c r="E42" s="56">
        <f t="shared" si="3"/>
        <v>79729288</v>
      </c>
      <c r="F42" s="57">
        <f t="shared" si="3"/>
        <v>79729288</v>
      </c>
      <c r="G42" s="57">
        <f t="shared" si="3"/>
        <v>15225077</v>
      </c>
      <c r="H42" s="57">
        <f t="shared" si="3"/>
        <v>0</v>
      </c>
      <c r="I42" s="57">
        <f t="shared" si="3"/>
        <v>792531</v>
      </c>
      <c r="J42" s="57">
        <f t="shared" si="3"/>
        <v>16017608</v>
      </c>
      <c r="K42" s="57">
        <f t="shared" si="3"/>
        <v>3591564</v>
      </c>
      <c r="L42" s="57">
        <f t="shared" si="3"/>
        <v>0</v>
      </c>
      <c r="M42" s="57">
        <f t="shared" si="3"/>
        <v>49409908</v>
      </c>
      <c r="N42" s="57">
        <f t="shared" si="3"/>
        <v>53001472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69019080</v>
      </c>
      <c r="X42" s="57">
        <f t="shared" si="3"/>
        <v>0</v>
      </c>
      <c r="Y42" s="57">
        <f t="shared" si="3"/>
        <v>69019080</v>
      </c>
      <c r="Z42" s="58">
        <f>+IF(X42&lt;&gt;0,+(Y42/X42)*100,0)</f>
        <v>0</v>
      </c>
      <c r="AA42" s="55">
        <f>SUM(AA38:AA41)</f>
        <v>79729288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-1168219</v>
      </c>
      <c r="D44" s="63">
        <f>+D42-D43</f>
        <v>0</v>
      </c>
      <c r="E44" s="64">
        <f t="shared" si="4"/>
        <v>79729288</v>
      </c>
      <c r="F44" s="65">
        <f t="shared" si="4"/>
        <v>79729288</v>
      </c>
      <c r="G44" s="65">
        <f t="shared" si="4"/>
        <v>15225077</v>
      </c>
      <c r="H44" s="65">
        <f t="shared" si="4"/>
        <v>0</v>
      </c>
      <c r="I44" s="65">
        <f t="shared" si="4"/>
        <v>792531</v>
      </c>
      <c r="J44" s="65">
        <f t="shared" si="4"/>
        <v>16017608</v>
      </c>
      <c r="K44" s="65">
        <f t="shared" si="4"/>
        <v>3591564</v>
      </c>
      <c r="L44" s="65">
        <f t="shared" si="4"/>
        <v>0</v>
      </c>
      <c r="M44" s="65">
        <f t="shared" si="4"/>
        <v>49409908</v>
      </c>
      <c r="N44" s="65">
        <f t="shared" si="4"/>
        <v>53001472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69019080</v>
      </c>
      <c r="X44" s="65">
        <f t="shared" si="4"/>
        <v>0</v>
      </c>
      <c r="Y44" s="65">
        <f t="shared" si="4"/>
        <v>69019080</v>
      </c>
      <c r="Z44" s="66">
        <f>+IF(X44&lt;&gt;0,+(Y44/X44)*100,0)</f>
        <v>0</v>
      </c>
      <c r="AA44" s="63">
        <f>+AA42-AA43</f>
        <v>79729288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-1168219</v>
      </c>
      <c r="D46" s="55">
        <f>SUM(D44:D45)</f>
        <v>0</v>
      </c>
      <c r="E46" s="56">
        <f t="shared" si="5"/>
        <v>79729288</v>
      </c>
      <c r="F46" s="57">
        <f t="shared" si="5"/>
        <v>79729288</v>
      </c>
      <c r="G46" s="57">
        <f t="shared" si="5"/>
        <v>15225077</v>
      </c>
      <c r="H46" s="57">
        <f t="shared" si="5"/>
        <v>0</v>
      </c>
      <c r="I46" s="57">
        <f t="shared" si="5"/>
        <v>792531</v>
      </c>
      <c r="J46" s="57">
        <f t="shared" si="5"/>
        <v>16017608</v>
      </c>
      <c r="K46" s="57">
        <f t="shared" si="5"/>
        <v>3591564</v>
      </c>
      <c r="L46" s="57">
        <f t="shared" si="5"/>
        <v>0</v>
      </c>
      <c r="M46" s="57">
        <f t="shared" si="5"/>
        <v>49409908</v>
      </c>
      <c r="N46" s="57">
        <f t="shared" si="5"/>
        <v>53001472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69019080</v>
      </c>
      <c r="X46" s="57">
        <f t="shared" si="5"/>
        <v>0</v>
      </c>
      <c r="Y46" s="57">
        <f t="shared" si="5"/>
        <v>69019080</v>
      </c>
      <c r="Z46" s="58">
        <f>+IF(X46&lt;&gt;0,+(Y46/X46)*100,0)</f>
        <v>0</v>
      </c>
      <c r="AA46" s="55">
        <f>SUM(AA44:AA45)</f>
        <v>79729288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-1168219</v>
      </c>
      <c r="D48" s="71">
        <f>SUM(D46:D47)</f>
        <v>0</v>
      </c>
      <c r="E48" s="72">
        <f t="shared" si="6"/>
        <v>79729288</v>
      </c>
      <c r="F48" s="73">
        <f t="shared" si="6"/>
        <v>79729288</v>
      </c>
      <c r="G48" s="73">
        <f t="shared" si="6"/>
        <v>15225077</v>
      </c>
      <c r="H48" s="74">
        <f t="shared" si="6"/>
        <v>0</v>
      </c>
      <c r="I48" s="74">
        <f t="shared" si="6"/>
        <v>792531</v>
      </c>
      <c r="J48" s="74">
        <f t="shared" si="6"/>
        <v>16017608</v>
      </c>
      <c r="K48" s="74">
        <f t="shared" si="6"/>
        <v>3591564</v>
      </c>
      <c r="L48" s="74">
        <f t="shared" si="6"/>
        <v>0</v>
      </c>
      <c r="M48" s="73">
        <f t="shared" si="6"/>
        <v>49409908</v>
      </c>
      <c r="N48" s="73">
        <f t="shared" si="6"/>
        <v>53001472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69019080</v>
      </c>
      <c r="X48" s="74">
        <f t="shared" si="6"/>
        <v>0</v>
      </c>
      <c r="Y48" s="74">
        <f t="shared" si="6"/>
        <v>69019080</v>
      </c>
      <c r="Z48" s="75">
        <f>+IF(X48&lt;&gt;0,+(Y48/X48)*100,0)</f>
        <v>0</v>
      </c>
      <c r="AA48" s="76">
        <f>SUM(AA46:AA47)</f>
        <v>79729288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167226614</v>
      </c>
      <c r="D5" s="6">
        <v>0</v>
      </c>
      <c r="E5" s="7">
        <v>174267678</v>
      </c>
      <c r="F5" s="8">
        <v>174267678</v>
      </c>
      <c r="G5" s="8">
        <v>15323108</v>
      </c>
      <c r="H5" s="8">
        <v>15017446</v>
      </c>
      <c r="I5" s="8">
        <v>14988604</v>
      </c>
      <c r="J5" s="8">
        <v>45329158</v>
      </c>
      <c r="K5" s="8">
        <v>15062255</v>
      </c>
      <c r="L5" s="8">
        <v>14942248</v>
      </c>
      <c r="M5" s="8">
        <v>15428439</v>
      </c>
      <c r="N5" s="8">
        <v>45432942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90762100</v>
      </c>
      <c r="X5" s="8">
        <v>87132000</v>
      </c>
      <c r="Y5" s="8">
        <v>3630100</v>
      </c>
      <c r="Z5" s="2">
        <v>4.17</v>
      </c>
      <c r="AA5" s="6">
        <v>174267678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739877572</v>
      </c>
      <c r="D7" s="6">
        <v>0</v>
      </c>
      <c r="E7" s="7">
        <v>704219268</v>
      </c>
      <c r="F7" s="8">
        <v>704219268</v>
      </c>
      <c r="G7" s="8">
        <v>75581287</v>
      </c>
      <c r="H7" s="8">
        <v>132760773</v>
      </c>
      <c r="I7" s="8">
        <v>16414739</v>
      </c>
      <c r="J7" s="8">
        <v>224756799</v>
      </c>
      <c r="K7" s="8">
        <v>72485968</v>
      </c>
      <c r="L7" s="8">
        <v>96198117</v>
      </c>
      <c r="M7" s="8">
        <v>114150899</v>
      </c>
      <c r="N7" s="8">
        <v>282834984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507591783</v>
      </c>
      <c r="X7" s="8">
        <v>352110000</v>
      </c>
      <c r="Y7" s="8">
        <v>155481783</v>
      </c>
      <c r="Z7" s="2">
        <v>44.16</v>
      </c>
      <c r="AA7" s="6">
        <v>704219268</v>
      </c>
    </row>
    <row r="8" spans="1:27" ht="13.5">
      <c r="A8" s="25" t="s">
        <v>35</v>
      </c>
      <c r="B8" s="24"/>
      <c r="C8" s="6">
        <v>121195876</v>
      </c>
      <c r="D8" s="6">
        <v>0</v>
      </c>
      <c r="E8" s="7">
        <v>108026519</v>
      </c>
      <c r="F8" s="8">
        <v>108026519</v>
      </c>
      <c r="G8" s="8">
        <v>10283543</v>
      </c>
      <c r="H8" s="8">
        <v>11537096</v>
      </c>
      <c r="I8" s="8">
        <v>13642410</v>
      </c>
      <c r="J8" s="8">
        <v>35463049</v>
      </c>
      <c r="K8" s="8">
        <v>4892790</v>
      </c>
      <c r="L8" s="8">
        <v>18532745</v>
      </c>
      <c r="M8" s="8">
        <v>18958194</v>
      </c>
      <c r="N8" s="8">
        <v>42383729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77846778</v>
      </c>
      <c r="X8" s="8">
        <v>54012000</v>
      </c>
      <c r="Y8" s="8">
        <v>23834778</v>
      </c>
      <c r="Z8" s="2">
        <v>44.13</v>
      </c>
      <c r="AA8" s="6">
        <v>108026519</v>
      </c>
    </row>
    <row r="9" spans="1:27" ht="13.5">
      <c r="A9" s="25" t="s">
        <v>36</v>
      </c>
      <c r="B9" s="24"/>
      <c r="C9" s="6">
        <v>72501480</v>
      </c>
      <c r="D9" s="6">
        <v>0</v>
      </c>
      <c r="E9" s="7">
        <v>66559520</v>
      </c>
      <c r="F9" s="8">
        <v>66559520</v>
      </c>
      <c r="G9" s="8">
        <v>6500527</v>
      </c>
      <c r="H9" s="8">
        <v>6480776</v>
      </c>
      <c r="I9" s="8">
        <v>9317147</v>
      </c>
      <c r="J9" s="8">
        <v>22298450</v>
      </c>
      <c r="K9" s="8">
        <v>3933841</v>
      </c>
      <c r="L9" s="8">
        <v>10468199</v>
      </c>
      <c r="M9" s="8">
        <v>10479474</v>
      </c>
      <c r="N9" s="8">
        <v>24881514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47179964</v>
      </c>
      <c r="X9" s="8">
        <v>33282000</v>
      </c>
      <c r="Y9" s="8">
        <v>13897964</v>
      </c>
      <c r="Z9" s="2">
        <v>41.76</v>
      </c>
      <c r="AA9" s="6">
        <v>66559520</v>
      </c>
    </row>
    <row r="10" spans="1:27" ht="13.5">
      <c r="A10" s="25" t="s">
        <v>37</v>
      </c>
      <c r="B10" s="24"/>
      <c r="C10" s="6">
        <v>65969377</v>
      </c>
      <c r="D10" s="6">
        <v>0</v>
      </c>
      <c r="E10" s="7">
        <v>61753192</v>
      </c>
      <c r="F10" s="26">
        <v>61753192</v>
      </c>
      <c r="G10" s="26">
        <v>5769854</v>
      </c>
      <c r="H10" s="26">
        <v>5801847</v>
      </c>
      <c r="I10" s="26">
        <v>5742829</v>
      </c>
      <c r="J10" s="26">
        <v>17314530</v>
      </c>
      <c r="K10" s="26">
        <v>5789216</v>
      </c>
      <c r="L10" s="26">
        <v>5768989</v>
      </c>
      <c r="M10" s="26">
        <v>5795277</v>
      </c>
      <c r="N10" s="26">
        <v>17353482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34668012</v>
      </c>
      <c r="X10" s="26">
        <v>30876000</v>
      </c>
      <c r="Y10" s="26">
        <v>3792012</v>
      </c>
      <c r="Z10" s="27">
        <v>12.28</v>
      </c>
      <c r="AA10" s="28">
        <v>61753192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352</v>
      </c>
      <c r="I11" s="8">
        <v>0</v>
      </c>
      <c r="J11" s="8">
        <v>352</v>
      </c>
      <c r="K11" s="8">
        <v>0</v>
      </c>
      <c r="L11" s="8">
        <v>64</v>
      </c>
      <c r="M11" s="8">
        <v>2530</v>
      </c>
      <c r="N11" s="8">
        <v>2594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2946</v>
      </c>
      <c r="X11" s="8"/>
      <c r="Y11" s="8">
        <v>2946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3595824</v>
      </c>
      <c r="D12" s="6">
        <v>0</v>
      </c>
      <c r="E12" s="7">
        <v>3642130</v>
      </c>
      <c r="F12" s="8">
        <v>3642130</v>
      </c>
      <c r="G12" s="8">
        <v>166730</v>
      </c>
      <c r="H12" s="8">
        <v>361480</v>
      </c>
      <c r="I12" s="8">
        <v>314367</v>
      </c>
      <c r="J12" s="8">
        <v>842577</v>
      </c>
      <c r="K12" s="8">
        <v>359113</v>
      </c>
      <c r="L12" s="8">
        <v>219244</v>
      </c>
      <c r="M12" s="8">
        <v>263347</v>
      </c>
      <c r="N12" s="8">
        <v>841704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1684281</v>
      </c>
      <c r="X12" s="8">
        <v>1824000</v>
      </c>
      <c r="Y12" s="8">
        <v>-139719</v>
      </c>
      <c r="Z12" s="2">
        <v>-7.66</v>
      </c>
      <c r="AA12" s="6">
        <v>3642130</v>
      </c>
    </row>
    <row r="13" spans="1:27" ht="13.5">
      <c r="A13" s="23" t="s">
        <v>40</v>
      </c>
      <c r="B13" s="29"/>
      <c r="C13" s="6">
        <v>21599028</v>
      </c>
      <c r="D13" s="6">
        <v>0</v>
      </c>
      <c r="E13" s="7">
        <v>18176872</v>
      </c>
      <c r="F13" s="8">
        <v>18176872</v>
      </c>
      <c r="G13" s="8">
        <v>2857341</v>
      </c>
      <c r="H13" s="8">
        <v>2850590</v>
      </c>
      <c r="I13" s="8">
        <v>4888224</v>
      </c>
      <c r="J13" s="8">
        <v>10596155</v>
      </c>
      <c r="K13" s="8">
        <v>4369407</v>
      </c>
      <c r="L13" s="8">
        <v>6611678</v>
      </c>
      <c r="M13" s="8">
        <v>5111393</v>
      </c>
      <c r="N13" s="8">
        <v>16092478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26688633</v>
      </c>
      <c r="X13" s="8">
        <v>9090000</v>
      </c>
      <c r="Y13" s="8">
        <v>17598633</v>
      </c>
      <c r="Z13" s="2">
        <v>193.6</v>
      </c>
      <c r="AA13" s="6">
        <v>18176872</v>
      </c>
    </row>
    <row r="14" spans="1:27" ht="13.5">
      <c r="A14" s="23" t="s">
        <v>41</v>
      </c>
      <c r="B14" s="29"/>
      <c r="C14" s="6">
        <v>32938301</v>
      </c>
      <c r="D14" s="6">
        <v>0</v>
      </c>
      <c r="E14" s="7">
        <v>22790000</v>
      </c>
      <c r="F14" s="8">
        <v>22790000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11394000</v>
      </c>
      <c r="Y14" s="8">
        <v>-11394000</v>
      </c>
      <c r="Z14" s="2">
        <v>-100</v>
      </c>
      <c r="AA14" s="6">
        <v>22790000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76961439</v>
      </c>
      <c r="D16" s="6">
        <v>0</v>
      </c>
      <c r="E16" s="7">
        <v>85454847</v>
      </c>
      <c r="F16" s="8">
        <v>85454847</v>
      </c>
      <c r="G16" s="8">
        <v>55600</v>
      </c>
      <c r="H16" s="8">
        <v>355663</v>
      </c>
      <c r="I16" s="8">
        <v>154200</v>
      </c>
      <c r="J16" s="8">
        <v>565463</v>
      </c>
      <c r="K16" s="8">
        <v>314116</v>
      </c>
      <c r="L16" s="8">
        <v>191721</v>
      </c>
      <c r="M16" s="8">
        <v>94325</v>
      </c>
      <c r="N16" s="8">
        <v>600162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1165625</v>
      </c>
      <c r="X16" s="8">
        <v>42726000</v>
      </c>
      <c r="Y16" s="8">
        <v>-41560375</v>
      </c>
      <c r="Z16" s="2">
        <v>-97.27</v>
      </c>
      <c r="AA16" s="6">
        <v>85454847</v>
      </c>
    </row>
    <row r="17" spans="1:27" ht="13.5">
      <c r="A17" s="23" t="s">
        <v>44</v>
      </c>
      <c r="B17" s="29"/>
      <c r="C17" s="6">
        <v>11876195</v>
      </c>
      <c r="D17" s="6">
        <v>0</v>
      </c>
      <c r="E17" s="7">
        <v>14074267</v>
      </c>
      <c r="F17" s="8">
        <v>14074267</v>
      </c>
      <c r="G17" s="8">
        <v>0</v>
      </c>
      <c r="H17" s="8">
        <v>123722</v>
      </c>
      <c r="I17" s="8">
        <v>657842</v>
      </c>
      <c r="J17" s="8">
        <v>781564</v>
      </c>
      <c r="K17" s="8">
        <v>844809</v>
      </c>
      <c r="L17" s="8">
        <v>612788</v>
      </c>
      <c r="M17" s="8">
        <v>5016</v>
      </c>
      <c r="N17" s="8">
        <v>1462613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2244177</v>
      </c>
      <c r="X17" s="8">
        <v>7038000</v>
      </c>
      <c r="Y17" s="8">
        <v>-4793823</v>
      </c>
      <c r="Z17" s="2">
        <v>-68.11</v>
      </c>
      <c r="AA17" s="6">
        <v>14074267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44632</v>
      </c>
      <c r="I18" s="8">
        <v>0</v>
      </c>
      <c r="J18" s="8">
        <v>44632</v>
      </c>
      <c r="K18" s="8">
        <v>0</v>
      </c>
      <c r="L18" s="8">
        <v>0</v>
      </c>
      <c r="M18" s="8">
        <v>85542</v>
      </c>
      <c r="N18" s="8">
        <v>85542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130174</v>
      </c>
      <c r="X18" s="8"/>
      <c r="Y18" s="8">
        <v>130174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256255840</v>
      </c>
      <c r="D19" s="6">
        <v>0</v>
      </c>
      <c r="E19" s="7">
        <v>241906000</v>
      </c>
      <c r="F19" s="8">
        <v>241906000</v>
      </c>
      <c r="G19" s="8">
        <v>97356000</v>
      </c>
      <c r="H19" s="8">
        <v>487000</v>
      </c>
      <c r="I19" s="8">
        <v>0</v>
      </c>
      <c r="J19" s="8">
        <v>97843000</v>
      </c>
      <c r="K19" s="8">
        <v>0</v>
      </c>
      <c r="L19" s="8">
        <v>876000</v>
      </c>
      <c r="M19" s="8">
        <v>68384000</v>
      </c>
      <c r="N19" s="8">
        <v>69260000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167103000</v>
      </c>
      <c r="X19" s="8">
        <v>174900000</v>
      </c>
      <c r="Y19" s="8">
        <v>-7797000</v>
      </c>
      <c r="Z19" s="2">
        <v>-4.46</v>
      </c>
      <c r="AA19" s="6">
        <v>241906000</v>
      </c>
    </row>
    <row r="20" spans="1:27" ht="13.5">
      <c r="A20" s="23" t="s">
        <v>47</v>
      </c>
      <c r="B20" s="29"/>
      <c r="C20" s="6">
        <v>35513005</v>
      </c>
      <c r="D20" s="6">
        <v>0</v>
      </c>
      <c r="E20" s="7">
        <v>11341210</v>
      </c>
      <c r="F20" s="26">
        <v>11341210</v>
      </c>
      <c r="G20" s="26">
        <v>280594</v>
      </c>
      <c r="H20" s="26">
        <v>1155524</v>
      </c>
      <c r="I20" s="26">
        <v>-101453</v>
      </c>
      <c r="J20" s="26">
        <v>1334665</v>
      </c>
      <c r="K20" s="26">
        <v>4483734</v>
      </c>
      <c r="L20" s="26">
        <v>2060698</v>
      </c>
      <c r="M20" s="26">
        <v>1285281</v>
      </c>
      <c r="N20" s="26">
        <v>7829713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9164378</v>
      </c>
      <c r="X20" s="26">
        <v>5670000</v>
      </c>
      <c r="Y20" s="26">
        <v>3494378</v>
      </c>
      <c r="Z20" s="27">
        <v>61.63</v>
      </c>
      <c r="AA20" s="28">
        <v>11341210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560000</v>
      </c>
      <c r="F21" s="8">
        <v>560000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282000</v>
      </c>
      <c r="Y21" s="8">
        <v>-282000</v>
      </c>
      <c r="Z21" s="2">
        <v>-100</v>
      </c>
      <c r="AA21" s="6">
        <v>560000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1605510551</v>
      </c>
      <c r="D22" s="33">
        <f>SUM(D5:D21)</f>
        <v>0</v>
      </c>
      <c r="E22" s="34">
        <f t="shared" si="0"/>
        <v>1512771503</v>
      </c>
      <c r="F22" s="35">
        <f t="shared" si="0"/>
        <v>1512771503</v>
      </c>
      <c r="G22" s="35">
        <f t="shared" si="0"/>
        <v>214174584</v>
      </c>
      <c r="H22" s="35">
        <f t="shared" si="0"/>
        <v>176976901</v>
      </c>
      <c r="I22" s="35">
        <f t="shared" si="0"/>
        <v>66018909</v>
      </c>
      <c r="J22" s="35">
        <f t="shared" si="0"/>
        <v>457170394</v>
      </c>
      <c r="K22" s="35">
        <f t="shared" si="0"/>
        <v>112535249</v>
      </c>
      <c r="L22" s="35">
        <f t="shared" si="0"/>
        <v>156482491</v>
      </c>
      <c r="M22" s="35">
        <f t="shared" si="0"/>
        <v>240043717</v>
      </c>
      <c r="N22" s="35">
        <f t="shared" si="0"/>
        <v>509061457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966231851</v>
      </c>
      <c r="X22" s="35">
        <f t="shared" si="0"/>
        <v>810336000</v>
      </c>
      <c r="Y22" s="35">
        <f t="shared" si="0"/>
        <v>155895851</v>
      </c>
      <c r="Z22" s="36">
        <f>+IF(X22&lt;&gt;0,+(Y22/X22)*100,0)</f>
        <v>19.238420975990206</v>
      </c>
      <c r="AA22" s="33">
        <f>SUM(AA5:AA21)</f>
        <v>1512771503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404559501</v>
      </c>
      <c r="D25" s="6">
        <v>0</v>
      </c>
      <c r="E25" s="7">
        <v>439667857</v>
      </c>
      <c r="F25" s="8">
        <v>439667857</v>
      </c>
      <c r="G25" s="8">
        <v>32003500</v>
      </c>
      <c r="H25" s="8">
        <v>32230468</v>
      </c>
      <c r="I25" s="8">
        <v>38272280</v>
      </c>
      <c r="J25" s="8">
        <v>102506248</v>
      </c>
      <c r="K25" s="8">
        <v>34878299</v>
      </c>
      <c r="L25" s="8">
        <v>35506449</v>
      </c>
      <c r="M25" s="8">
        <v>35618692</v>
      </c>
      <c r="N25" s="8">
        <v>106003440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208509688</v>
      </c>
      <c r="X25" s="8">
        <v>214836000</v>
      </c>
      <c r="Y25" s="8">
        <v>-6326312</v>
      </c>
      <c r="Z25" s="2">
        <v>-2.94</v>
      </c>
      <c r="AA25" s="6">
        <v>439667857</v>
      </c>
    </row>
    <row r="26" spans="1:27" ht="13.5">
      <c r="A26" s="25" t="s">
        <v>52</v>
      </c>
      <c r="B26" s="24"/>
      <c r="C26" s="6">
        <v>21127403</v>
      </c>
      <c r="D26" s="6">
        <v>0</v>
      </c>
      <c r="E26" s="7">
        <v>32551092</v>
      </c>
      <c r="F26" s="8">
        <v>32551092</v>
      </c>
      <c r="G26" s="8">
        <v>2169883</v>
      </c>
      <c r="H26" s="8">
        <v>2173199</v>
      </c>
      <c r="I26" s="8">
        <v>2169882</v>
      </c>
      <c r="J26" s="8">
        <v>6512964</v>
      </c>
      <c r="K26" s="8">
        <v>2225206</v>
      </c>
      <c r="L26" s="8">
        <v>2148127</v>
      </c>
      <c r="M26" s="8">
        <v>2147602</v>
      </c>
      <c r="N26" s="8">
        <v>6520935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13033899</v>
      </c>
      <c r="X26" s="8">
        <v>16278000</v>
      </c>
      <c r="Y26" s="8">
        <v>-3244101</v>
      </c>
      <c r="Z26" s="2">
        <v>-19.93</v>
      </c>
      <c r="AA26" s="6">
        <v>32551092</v>
      </c>
    </row>
    <row r="27" spans="1:27" ht="13.5">
      <c r="A27" s="25" t="s">
        <v>53</v>
      </c>
      <c r="B27" s="24"/>
      <c r="C27" s="6">
        <v>92686037</v>
      </c>
      <c r="D27" s="6">
        <v>0</v>
      </c>
      <c r="E27" s="7">
        <v>95930572</v>
      </c>
      <c r="F27" s="8">
        <v>95930572</v>
      </c>
      <c r="G27" s="8">
        <v>0</v>
      </c>
      <c r="H27" s="8">
        <v>0</v>
      </c>
      <c r="I27" s="8">
        <v>2968000</v>
      </c>
      <c r="J27" s="8">
        <v>2968000</v>
      </c>
      <c r="K27" s="8">
        <v>2968000</v>
      </c>
      <c r="L27" s="8">
        <v>2968000</v>
      </c>
      <c r="M27" s="8">
        <v>2968000</v>
      </c>
      <c r="N27" s="8">
        <v>8904000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11872000</v>
      </c>
      <c r="X27" s="8">
        <v>47964000</v>
      </c>
      <c r="Y27" s="8">
        <v>-36092000</v>
      </c>
      <c r="Z27" s="2">
        <v>-75.25</v>
      </c>
      <c r="AA27" s="6">
        <v>95930572</v>
      </c>
    </row>
    <row r="28" spans="1:27" ht="13.5">
      <c r="A28" s="25" t="s">
        <v>54</v>
      </c>
      <c r="B28" s="24"/>
      <c r="C28" s="6">
        <v>229030090</v>
      </c>
      <c r="D28" s="6">
        <v>0</v>
      </c>
      <c r="E28" s="7">
        <v>238131520</v>
      </c>
      <c r="F28" s="8">
        <v>238131520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119064000</v>
      </c>
      <c r="Y28" s="8">
        <v>-119064000</v>
      </c>
      <c r="Z28" s="2">
        <v>-100</v>
      </c>
      <c r="AA28" s="6">
        <v>238131520</v>
      </c>
    </row>
    <row r="29" spans="1:27" ht="13.5">
      <c r="A29" s="25" t="s">
        <v>55</v>
      </c>
      <c r="B29" s="24"/>
      <c r="C29" s="6">
        <v>4802657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2781</v>
      </c>
      <c r="M29" s="8">
        <v>1115</v>
      </c>
      <c r="N29" s="8">
        <v>3896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3896</v>
      </c>
      <c r="X29" s="8"/>
      <c r="Y29" s="8">
        <v>3896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483993726</v>
      </c>
      <c r="D30" s="6">
        <v>0</v>
      </c>
      <c r="E30" s="7">
        <v>579953000</v>
      </c>
      <c r="F30" s="8">
        <v>579953000</v>
      </c>
      <c r="G30" s="8">
        <v>61302154</v>
      </c>
      <c r="H30" s="8">
        <v>60965837</v>
      </c>
      <c r="I30" s="8">
        <v>58585594</v>
      </c>
      <c r="J30" s="8">
        <v>180853585</v>
      </c>
      <c r="K30" s="8">
        <v>47023288</v>
      </c>
      <c r="L30" s="8">
        <v>34322297</v>
      </c>
      <c r="M30" s="8">
        <v>33322624</v>
      </c>
      <c r="N30" s="8">
        <v>114668209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295521794</v>
      </c>
      <c r="X30" s="8">
        <v>289974000</v>
      </c>
      <c r="Y30" s="8">
        <v>5547794</v>
      </c>
      <c r="Z30" s="2">
        <v>1.91</v>
      </c>
      <c r="AA30" s="6">
        <v>579953000</v>
      </c>
    </row>
    <row r="31" spans="1:27" ht="13.5">
      <c r="A31" s="25" t="s">
        <v>57</v>
      </c>
      <c r="B31" s="24"/>
      <c r="C31" s="6">
        <v>81980855</v>
      </c>
      <c r="D31" s="6">
        <v>0</v>
      </c>
      <c r="E31" s="7">
        <v>9842203</v>
      </c>
      <c r="F31" s="8">
        <v>9842203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4920000</v>
      </c>
      <c r="Y31" s="8">
        <v>-4920000</v>
      </c>
      <c r="Z31" s="2">
        <v>-100</v>
      </c>
      <c r="AA31" s="6">
        <v>9842203</v>
      </c>
    </row>
    <row r="32" spans="1:27" ht="13.5">
      <c r="A32" s="25" t="s">
        <v>58</v>
      </c>
      <c r="B32" s="24"/>
      <c r="C32" s="6">
        <v>96111261</v>
      </c>
      <c r="D32" s="6">
        <v>0</v>
      </c>
      <c r="E32" s="7">
        <v>91540620</v>
      </c>
      <c r="F32" s="8">
        <v>91540620</v>
      </c>
      <c r="G32" s="8">
        <v>4621970</v>
      </c>
      <c r="H32" s="8">
        <v>4945327</v>
      </c>
      <c r="I32" s="8">
        <v>5711006</v>
      </c>
      <c r="J32" s="8">
        <v>15278303</v>
      </c>
      <c r="K32" s="8">
        <v>7229140</v>
      </c>
      <c r="L32" s="8">
        <v>14442603</v>
      </c>
      <c r="M32" s="8">
        <v>10152125</v>
      </c>
      <c r="N32" s="8">
        <v>31823868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47102171</v>
      </c>
      <c r="X32" s="8">
        <v>45768000</v>
      </c>
      <c r="Y32" s="8">
        <v>1334171</v>
      </c>
      <c r="Z32" s="2">
        <v>2.92</v>
      </c>
      <c r="AA32" s="6">
        <v>91540620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74241300</v>
      </c>
      <c r="F33" s="8">
        <v>74241300</v>
      </c>
      <c r="G33" s="8">
        <v>3814127</v>
      </c>
      <c r="H33" s="8">
        <v>10300457</v>
      </c>
      <c r="I33" s="8">
        <v>-2892231</v>
      </c>
      <c r="J33" s="8">
        <v>11222353</v>
      </c>
      <c r="K33" s="8">
        <v>17293142</v>
      </c>
      <c r="L33" s="8">
        <v>5162593</v>
      </c>
      <c r="M33" s="8">
        <v>9803177</v>
      </c>
      <c r="N33" s="8">
        <v>32258912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43481265</v>
      </c>
      <c r="X33" s="8">
        <v>34314000</v>
      </c>
      <c r="Y33" s="8">
        <v>9167265</v>
      </c>
      <c r="Z33" s="2">
        <v>26.72</v>
      </c>
      <c r="AA33" s="6">
        <v>74241300</v>
      </c>
    </row>
    <row r="34" spans="1:27" ht="13.5">
      <c r="A34" s="25" t="s">
        <v>60</v>
      </c>
      <c r="B34" s="24"/>
      <c r="C34" s="6">
        <v>233735943</v>
      </c>
      <c r="D34" s="6">
        <v>0</v>
      </c>
      <c r="E34" s="7">
        <v>250583641</v>
      </c>
      <c r="F34" s="8">
        <v>250583641</v>
      </c>
      <c r="G34" s="8">
        <v>5996363</v>
      </c>
      <c r="H34" s="8">
        <v>3191198</v>
      </c>
      <c r="I34" s="8">
        <v>26171946</v>
      </c>
      <c r="J34" s="8">
        <v>35359507</v>
      </c>
      <c r="K34" s="8">
        <v>13591227</v>
      </c>
      <c r="L34" s="8">
        <v>5967271</v>
      </c>
      <c r="M34" s="8">
        <v>13177104</v>
      </c>
      <c r="N34" s="8">
        <v>32735602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68095109</v>
      </c>
      <c r="X34" s="8">
        <v>125982000</v>
      </c>
      <c r="Y34" s="8">
        <v>-57886891</v>
      </c>
      <c r="Z34" s="2">
        <v>-45.95</v>
      </c>
      <c r="AA34" s="6">
        <v>250583641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1648027473</v>
      </c>
      <c r="D36" s="33">
        <f>SUM(D25:D35)</f>
        <v>0</v>
      </c>
      <c r="E36" s="34">
        <f t="shared" si="1"/>
        <v>1812441805</v>
      </c>
      <c r="F36" s="35">
        <f t="shared" si="1"/>
        <v>1812441805</v>
      </c>
      <c r="G36" s="35">
        <f t="shared" si="1"/>
        <v>109907997</v>
      </c>
      <c r="H36" s="35">
        <f t="shared" si="1"/>
        <v>113806486</v>
      </c>
      <c r="I36" s="35">
        <f t="shared" si="1"/>
        <v>130986477</v>
      </c>
      <c r="J36" s="35">
        <f t="shared" si="1"/>
        <v>354700960</v>
      </c>
      <c r="K36" s="35">
        <f t="shared" si="1"/>
        <v>125208302</v>
      </c>
      <c r="L36" s="35">
        <f t="shared" si="1"/>
        <v>100520121</v>
      </c>
      <c r="M36" s="35">
        <f t="shared" si="1"/>
        <v>107190439</v>
      </c>
      <c r="N36" s="35">
        <f t="shared" si="1"/>
        <v>332918862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687619822</v>
      </c>
      <c r="X36" s="35">
        <f t="shared" si="1"/>
        <v>899100000</v>
      </c>
      <c r="Y36" s="35">
        <f t="shared" si="1"/>
        <v>-211480178</v>
      </c>
      <c r="Z36" s="36">
        <f>+IF(X36&lt;&gt;0,+(Y36/X36)*100,0)</f>
        <v>-23.521318874429987</v>
      </c>
      <c r="AA36" s="33">
        <f>SUM(AA25:AA35)</f>
        <v>1812441805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-42516922</v>
      </c>
      <c r="D38" s="46">
        <f>+D22-D36</f>
        <v>0</v>
      </c>
      <c r="E38" s="47">
        <f t="shared" si="2"/>
        <v>-299670302</v>
      </c>
      <c r="F38" s="48">
        <f t="shared" si="2"/>
        <v>-299670302</v>
      </c>
      <c r="G38" s="48">
        <f t="shared" si="2"/>
        <v>104266587</v>
      </c>
      <c r="H38" s="48">
        <f t="shared" si="2"/>
        <v>63170415</v>
      </c>
      <c r="I38" s="48">
        <f t="shared" si="2"/>
        <v>-64967568</v>
      </c>
      <c r="J38" s="48">
        <f t="shared" si="2"/>
        <v>102469434</v>
      </c>
      <c r="K38" s="48">
        <f t="shared" si="2"/>
        <v>-12673053</v>
      </c>
      <c r="L38" s="48">
        <f t="shared" si="2"/>
        <v>55962370</v>
      </c>
      <c r="M38" s="48">
        <f t="shared" si="2"/>
        <v>132853278</v>
      </c>
      <c r="N38" s="48">
        <f t="shared" si="2"/>
        <v>176142595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278612029</v>
      </c>
      <c r="X38" s="48">
        <f>IF(F22=F36,0,X22-X36)</f>
        <v>-88764000</v>
      </c>
      <c r="Y38" s="48">
        <f t="shared" si="2"/>
        <v>367376029</v>
      </c>
      <c r="Z38" s="49">
        <f>+IF(X38&lt;&gt;0,+(Y38/X38)*100,0)</f>
        <v>-413.879533369384</v>
      </c>
      <c r="AA38" s="46">
        <f>+AA22-AA36</f>
        <v>-299670302</v>
      </c>
    </row>
    <row r="39" spans="1:27" ht="13.5">
      <c r="A39" s="23" t="s">
        <v>64</v>
      </c>
      <c r="B39" s="29"/>
      <c r="C39" s="6">
        <v>90432810</v>
      </c>
      <c r="D39" s="6">
        <v>0</v>
      </c>
      <c r="E39" s="7">
        <v>120647000</v>
      </c>
      <c r="F39" s="8">
        <v>120647000</v>
      </c>
      <c r="G39" s="8">
        <v>35420000</v>
      </c>
      <c r="H39" s="8">
        <v>0</v>
      </c>
      <c r="I39" s="8">
        <v>0</v>
      </c>
      <c r="J39" s="8">
        <v>35420000</v>
      </c>
      <c r="K39" s="8">
        <v>0</v>
      </c>
      <c r="L39" s="8">
        <v>9000000</v>
      </c>
      <c r="M39" s="8">
        <v>31393381</v>
      </c>
      <c r="N39" s="8">
        <v>40393381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75813381</v>
      </c>
      <c r="X39" s="8">
        <v>80200000</v>
      </c>
      <c r="Y39" s="8">
        <v>-4386619</v>
      </c>
      <c r="Z39" s="2">
        <v>-5.47</v>
      </c>
      <c r="AA39" s="6">
        <v>120647000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47915888</v>
      </c>
      <c r="D42" s="55">
        <f>SUM(D38:D41)</f>
        <v>0</v>
      </c>
      <c r="E42" s="56">
        <f t="shared" si="3"/>
        <v>-179023302</v>
      </c>
      <c r="F42" s="57">
        <f t="shared" si="3"/>
        <v>-179023302</v>
      </c>
      <c r="G42" s="57">
        <f t="shared" si="3"/>
        <v>139686587</v>
      </c>
      <c r="H42" s="57">
        <f t="shared" si="3"/>
        <v>63170415</v>
      </c>
      <c r="I42" s="57">
        <f t="shared" si="3"/>
        <v>-64967568</v>
      </c>
      <c r="J42" s="57">
        <f t="shared" si="3"/>
        <v>137889434</v>
      </c>
      <c r="K42" s="57">
        <f t="shared" si="3"/>
        <v>-12673053</v>
      </c>
      <c r="L42" s="57">
        <f t="shared" si="3"/>
        <v>64962370</v>
      </c>
      <c r="M42" s="57">
        <f t="shared" si="3"/>
        <v>164246659</v>
      </c>
      <c r="N42" s="57">
        <f t="shared" si="3"/>
        <v>216535976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354425410</v>
      </c>
      <c r="X42" s="57">
        <f t="shared" si="3"/>
        <v>-8564000</v>
      </c>
      <c r="Y42" s="57">
        <f t="shared" si="3"/>
        <v>362989410</v>
      </c>
      <c r="Z42" s="58">
        <f>+IF(X42&lt;&gt;0,+(Y42/X42)*100,0)</f>
        <v>-4238.549859878562</v>
      </c>
      <c r="AA42" s="55">
        <f>SUM(AA38:AA41)</f>
        <v>-179023302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47915888</v>
      </c>
      <c r="D44" s="63">
        <f>+D42-D43</f>
        <v>0</v>
      </c>
      <c r="E44" s="64">
        <f t="shared" si="4"/>
        <v>-179023302</v>
      </c>
      <c r="F44" s="65">
        <f t="shared" si="4"/>
        <v>-179023302</v>
      </c>
      <c r="G44" s="65">
        <f t="shared" si="4"/>
        <v>139686587</v>
      </c>
      <c r="H44" s="65">
        <f t="shared" si="4"/>
        <v>63170415</v>
      </c>
      <c r="I44" s="65">
        <f t="shared" si="4"/>
        <v>-64967568</v>
      </c>
      <c r="J44" s="65">
        <f t="shared" si="4"/>
        <v>137889434</v>
      </c>
      <c r="K44" s="65">
        <f t="shared" si="4"/>
        <v>-12673053</v>
      </c>
      <c r="L44" s="65">
        <f t="shared" si="4"/>
        <v>64962370</v>
      </c>
      <c r="M44" s="65">
        <f t="shared" si="4"/>
        <v>164246659</v>
      </c>
      <c r="N44" s="65">
        <f t="shared" si="4"/>
        <v>216535976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354425410</v>
      </c>
      <c r="X44" s="65">
        <f t="shared" si="4"/>
        <v>-8564000</v>
      </c>
      <c r="Y44" s="65">
        <f t="shared" si="4"/>
        <v>362989410</v>
      </c>
      <c r="Z44" s="66">
        <f>+IF(X44&lt;&gt;0,+(Y44/X44)*100,0)</f>
        <v>-4238.549859878562</v>
      </c>
      <c r="AA44" s="63">
        <f>+AA42-AA43</f>
        <v>-179023302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47915888</v>
      </c>
      <c r="D46" s="55">
        <f>SUM(D44:D45)</f>
        <v>0</v>
      </c>
      <c r="E46" s="56">
        <f t="shared" si="5"/>
        <v>-179023302</v>
      </c>
      <c r="F46" s="57">
        <f t="shared" si="5"/>
        <v>-179023302</v>
      </c>
      <c r="G46" s="57">
        <f t="shared" si="5"/>
        <v>139686587</v>
      </c>
      <c r="H46" s="57">
        <f t="shared" si="5"/>
        <v>63170415</v>
      </c>
      <c r="I46" s="57">
        <f t="shared" si="5"/>
        <v>-64967568</v>
      </c>
      <c r="J46" s="57">
        <f t="shared" si="5"/>
        <v>137889434</v>
      </c>
      <c r="K46" s="57">
        <f t="shared" si="5"/>
        <v>-12673053</v>
      </c>
      <c r="L46" s="57">
        <f t="shared" si="5"/>
        <v>64962370</v>
      </c>
      <c r="M46" s="57">
        <f t="shared" si="5"/>
        <v>164246659</v>
      </c>
      <c r="N46" s="57">
        <f t="shared" si="5"/>
        <v>216535976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354425410</v>
      </c>
      <c r="X46" s="57">
        <f t="shared" si="5"/>
        <v>-8564000</v>
      </c>
      <c r="Y46" s="57">
        <f t="shared" si="5"/>
        <v>362989410</v>
      </c>
      <c r="Z46" s="58">
        <f>+IF(X46&lt;&gt;0,+(Y46/X46)*100,0)</f>
        <v>-4238.549859878562</v>
      </c>
      <c r="AA46" s="55">
        <f>SUM(AA44:AA45)</f>
        <v>-179023302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47915888</v>
      </c>
      <c r="D48" s="71">
        <f>SUM(D46:D47)</f>
        <v>0</v>
      </c>
      <c r="E48" s="72">
        <f t="shared" si="6"/>
        <v>-179023302</v>
      </c>
      <c r="F48" s="73">
        <f t="shared" si="6"/>
        <v>-179023302</v>
      </c>
      <c r="G48" s="73">
        <f t="shared" si="6"/>
        <v>139686587</v>
      </c>
      <c r="H48" s="74">
        <f t="shared" si="6"/>
        <v>63170415</v>
      </c>
      <c r="I48" s="74">
        <f t="shared" si="6"/>
        <v>-64967568</v>
      </c>
      <c r="J48" s="74">
        <f t="shared" si="6"/>
        <v>137889434</v>
      </c>
      <c r="K48" s="74">
        <f t="shared" si="6"/>
        <v>-12673053</v>
      </c>
      <c r="L48" s="74">
        <f t="shared" si="6"/>
        <v>64962370</v>
      </c>
      <c r="M48" s="73">
        <f t="shared" si="6"/>
        <v>164246659</v>
      </c>
      <c r="N48" s="73">
        <f t="shared" si="6"/>
        <v>216535976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354425410</v>
      </c>
      <c r="X48" s="74">
        <f t="shared" si="6"/>
        <v>-8564000</v>
      </c>
      <c r="Y48" s="74">
        <f t="shared" si="6"/>
        <v>362989410</v>
      </c>
      <c r="Z48" s="75">
        <f>+IF(X48&lt;&gt;0,+(Y48/X48)*100,0)</f>
        <v>-4238.549859878562</v>
      </c>
      <c r="AA48" s="76">
        <f>SUM(AA46:AA47)</f>
        <v>-179023302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2771556</v>
      </c>
      <c r="D13" s="6">
        <v>0</v>
      </c>
      <c r="E13" s="7">
        <v>2380000</v>
      </c>
      <c r="F13" s="8">
        <v>2380000</v>
      </c>
      <c r="G13" s="8">
        <v>0</v>
      </c>
      <c r="H13" s="8">
        <v>215531</v>
      </c>
      <c r="I13" s="8">
        <v>316998</v>
      </c>
      <c r="J13" s="8">
        <v>532529</v>
      </c>
      <c r="K13" s="8">
        <v>420474</v>
      </c>
      <c r="L13" s="8">
        <v>410372</v>
      </c>
      <c r="M13" s="8">
        <v>137207</v>
      </c>
      <c r="N13" s="8">
        <v>968053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1500582</v>
      </c>
      <c r="X13" s="8">
        <v>595000</v>
      </c>
      <c r="Y13" s="8">
        <v>905582</v>
      </c>
      <c r="Z13" s="2">
        <v>152.2</v>
      </c>
      <c r="AA13" s="6">
        <v>2380000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2250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313490</v>
      </c>
      <c r="D17" s="6">
        <v>0</v>
      </c>
      <c r="E17" s="7">
        <v>0</v>
      </c>
      <c r="F17" s="8">
        <v>0</v>
      </c>
      <c r="G17" s="8">
        <v>0</v>
      </c>
      <c r="H17" s="8">
        <v>41895</v>
      </c>
      <c r="I17" s="8">
        <v>53512</v>
      </c>
      <c r="J17" s="8">
        <v>95407</v>
      </c>
      <c r="K17" s="8">
        <v>41915</v>
      </c>
      <c r="L17" s="8">
        <v>21493</v>
      </c>
      <c r="M17" s="8">
        <v>12241</v>
      </c>
      <c r="N17" s="8">
        <v>75649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171056</v>
      </c>
      <c r="X17" s="8"/>
      <c r="Y17" s="8">
        <v>171056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179654322</v>
      </c>
      <c r="D19" s="6">
        <v>0</v>
      </c>
      <c r="E19" s="7">
        <v>184644000</v>
      </c>
      <c r="F19" s="8">
        <v>184644000</v>
      </c>
      <c r="G19" s="8">
        <v>76736000</v>
      </c>
      <c r="H19" s="8">
        <v>1289000</v>
      </c>
      <c r="I19" s="8">
        <v>0</v>
      </c>
      <c r="J19" s="8">
        <v>78025000</v>
      </c>
      <c r="K19" s="8">
        <v>496200</v>
      </c>
      <c r="L19" s="8">
        <v>517000</v>
      </c>
      <c r="M19" s="8">
        <v>60011000</v>
      </c>
      <c r="N19" s="8">
        <v>61024200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139049200</v>
      </c>
      <c r="X19" s="8">
        <v>138612251</v>
      </c>
      <c r="Y19" s="8">
        <v>436949</v>
      </c>
      <c r="Z19" s="2">
        <v>0.32</v>
      </c>
      <c r="AA19" s="6">
        <v>184644000</v>
      </c>
    </row>
    <row r="20" spans="1:27" ht="13.5">
      <c r="A20" s="23" t="s">
        <v>47</v>
      </c>
      <c r="B20" s="29"/>
      <c r="C20" s="6">
        <v>1122399</v>
      </c>
      <c r="D20" s="6">
        <v>0</v>
      </c>
      <c r="E20" s="7">
        <v>108000</v>
      </c>
      <c r="F20" s="26">
        <v>108000</v>
      </c>
      <c r="G20" s="26">
        <v>0</v>
      </c>
      <c r="H20" s="26">
        <v>0</v>
      </c>
      <c r="I20" s="26">
        <v>2500</v>
      </c>
      <c r="J20" s="26">
        <v>2500</v>
      </c>
      <c r="K20" s="26">
        <v>70871</v>
      </c>
      <c r="L20" s="26">
        <v>8270</v>
      </c>
      <c r="M20" s="26">
        <v>0</v>
      </c>
      <c r="N20" s="26">
        <v>79141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81641</v>
      </c>
      <c r="X20" s="26">
        <v>54000</v>
      </c>
      <c r="Y20" s="26">
        <v>27641</v>
      </c>
      <c r="Z20" s="27">
        <v>51.19</v>
      </c>
      <c r="AA20" s="28">
        <v>108000</v>
      </c>
    </row>
    <row r="21" spans="1:27" ht="13.5">
      <c r="A21" s="23" t="s">
        <v>48</v>
      </c>
      <c r="B21" s="29"/>
      <c r="C21" s="6">
        <v>510362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184374379</v>
      </c>
      <c r="D22" s="33">
        <f>SUM(D5:D21)</f>
        <v>0</v>
      </c>
      <c r="E22" s="34">
        <f t="shared" si="0"/>
        <v>187132000</v>
      </c>
      <c r="F22" s="35">
        <f t="shared" si="0"/>
        <v>187132000</v>
      </c>
      <c r="G22" s="35">
        <f t="shared" si="0"/>
        <v>76736000</v>
      </c>
      <c r="H22" s="35">
        <f t="shared" si="0"/>
        <v>1546426</v>
      </c>
      <c r="I22" s="35">
        <f t="shared" si="0"/>
        <v>373010</v>
      </c>
      <c r="J22" s="35">
        <f t="shared" si="0"/>
        <v>78655436</v>
      </c>
      <c r="K22" s="35">
        <f t="shared" si="0"/>
        <v>1029460</v>
      </c>
      <c r="L22" s="35">
        <f t="shared" si="0"/>
        <v>957135</v>
      </c>
      <c r="M22" s="35">
        <f t="shared" si="0"/>
        <v>60160448</v>
      </c>
      <c r="N22" s="35">
        <f t="shared" si="0"/>
        <v>62147043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140802479</v>
      </c>
      <c r="X22" s="35">
        <f t="shared" si="0"/>
        <v>139261251</v>
      </c>
      <c r="Y22" s="35">
        <f t="shared" si="0"/>
        <v>1541228</v>
      </c>
      <c r="Z22" s="36">
        <f>+IF(X22&lt;&gt;0,+(Y22/X22)*100,0)</f>
        <v>1.1067170436376448</v>
      </c>
      <c r="AA22" s="33">
        <f>SUM(AA5:AA21)</f>
        <v>187132000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87581741</v>
      </c>
      <c r="D25" s="6">
        <v>0</v>
      </c>
      <c r="E25" s="7">
        <v>98519010</v>
      </c>
      <c r="F25" s="8">
        <v>98519010</v>
      </c>
      <c r="G25" s="8">
        <v>7161508</v>
      </c>
      <c r="H25" s="8">
        <v>7413480</v>
      </c>
      <c r="I25" s="8">
        <v>7240277</v>
      </c>
      <c r="J25" s="8">
        <v>21815265</v>
      </c>
      <c r="K25" s="8">
        <v>6992723</v>
      </c>
      <c r="L25" s="8">
        <v>7262169</v>
      </c>
      <c r="M25" s="8">
        <v>7389418</v>
      </c>
      <c r="N25" s="8">
        <v>21644310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43459575</v>
      </c>
      <c r="X25" s="8">
        <v>50847366</v>
      </c>
      <c r="Y25" s="8">
        <v>-7387791</v>
      </c>
      <c r="Z25" s="2">
        <v>-14.53</v>
      </c>
      <c r="AA25" s="6">
        <v>98519010</v>
      </c>
    </row>
    <row r="26" spans="1:27" ht="13.5">
      <c r="A26" s="25" t="s">
        <v>52</v>
      </c>
      <c r="B26" s="24"/>
      <c r="C26" s="6">
        <v>9620366</v>
      </c>
      <c r="D26" s="6">
        <v>0</v>
      </c>
      <c r="E26" s="7">
        <v>9372056</v>
      </c>
      <c r="F26" s="8">
        <v>9372056</v>
      </c>
      <c r="G26" s="8">
        <v>763033</v>
      </c>
      <c r="H26" s="8">
        <v>764727</v>
      </c>
      <c r="I26" s="8">
        <v>817051</v>
      </c>
      <c r="J26" s="8">
        <v>2344811</v>
      </c>
      <c r="K26" s="8">
        <v>771818</v>
      </c>
      <c r="L26" s="8">
        <v>750832</v>
      </c>
      <c r="M26" s="8">
        <v>756942</v>
      </c>
      <c r="N26" s="8">
        <v>2279592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4624403</v>
      </c>
      <c r="X26" s="8">
        <v>4686030</v>
      </c>
      <c r="Y26" s="8">
        <v>-61627</v>
      </c>
      <c r="Z26" s="2">
        <v>-1.32</v>
      </c>
      <c r="AA26" s="6">
        <v>9372056</v>
      </c>
    </row>
    <row r="27" spans="1:27" ht="13.5">
      <c r="A27" s="25" t="s">
        <v>53</v>
      </c>
      <c r="B27" s="24"/>
      <c r="C27" s="6">
        <v>121331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8907712</v>
      </c>
      <c r="D28" s="6">
        <v>0</v>
      </c>
      <c r="E28" s="7">
        <v>5013473</v>
      </c>
      <c r="F28" s="8">
        <v>5013473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2506734</v>
      </c>
      <c r="Y28" s="8">
        <v>-2506734</v>
      </c>
      <c r="Z28" s="2">
        <v>-100</v>
      </c>
      <c r="AA28" s="6">
        <v>5013473</v>
      </c>
    </row>
    <row r="29" spans="1:27" ht="13.5">
      <c r="A29" s="25" t="s">
        <v>55</v>
      </c>
      <c r="B29" s="24"/>
      <c r="C29" s="6">
        <v>848701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2432337</v>
      </c>
      <c r="D31" s="6">
        <v>0</v>
      </c>
      <c r="E31" s="7">
        <v>3429000</v>
      </c>
      <c r="F31" s="8">
        <v>3429000</v>
      </c>
      <c r="G31" s="8">
        <v>139109</v>
      </c>
      <c r="H31" s="8">
        <v>111414</v>
      </c>
      <c r="I31" s="8">
        <v>126035</v>
      </c>
      <c r="J31" s="8">
        <v>376558</v>
      </c>
      <c r="K31" s="8">
        <v>140586</v>
      </c>
      <c r="L31" s="8">
        <v>412848</v>
      </c>
      <c r="M31" s="8">
        <v>166776</v>
      </c>
      <c r="N31" s="8">
        <v>720210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1096768</v>
      </c>
      <c r="X31" s="8">
        <v>1714500</v>
      </c>
      <c r="Y31" s="8">
        <v>-617732</v>
      </c>
      <c r="Z31" s="2">
        <v>-36.03</v>
      </c>
      <c r="AA31" s="6">
        <v>3429000</v>
      </c>
    </row>
    <row r="32" spans="1:27" ht="13.5">
      <c r="A32" s="25" t="s">
        <v>58</v>
      </c>
      <c r="B32" s="24"/>
      <c r="C32" s="6">
        <v>43519476</v>
      </c>
      <c r="D32" s="6">
        <v>0</v>
      </c>
      <c r="E32" s="7">
        <v>35663799</v>
      </c>
      <c r="F32" s="8">
        <v>35663799</v>
      </c>
      <c r="G32" s="8">
        <v>1564723</v>
      </c>
      <c r="H32" s="8">
        <v>1345732</v>
      </c>
      <c r="I32" s="8">
        <v>2288355</v>
      </c>
      <c r="J32" s="8">
        <v>5198810</v>
      </c>
      <c r="K32" s="8">
        <v>1672253</v>
      </c>
      <c r="L32" s="8">
        <v>3276950</v>
      </c>
      <c r="M32" s="8">
        <v>2545882</v>
      </c>
      <c r="N32" s="8">
        <v>7495085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12693895</v>
      </c>
      <c r="X32" s="8">
        <v>18025650</v>
      </c>
      <c r="Y32" s="8">
        <v>-5331755</v>
      </c>
      <c r="Z32" s="2">
        <v>-29.58</v>
      </c>
      <c r="AA32" s="6">
        <v>35663799</v>
      </c>
    </row>
    <row r="33" spans="1:27" ht="13.5">
      <c r="A33" s="25" t="s">
        <v>59</v>
      </c>
      <c r="B33" s="24"/>
      <c r="C33" s="6">
        <v>5379990</v>
      </c>
      <c r="D33" s="6">
        <v>0</v>
      </c>
      <c r="E33" s="7">
        <v>5751000</v>
      </c>
      <c r="F33" s="8">
        <v>5751000</v>
      </c>
      <c r="G33" s="8">
        <v>231760</v>
      </c>
      <c r="H33" s="8">
        <v>5555</v>
      </c>
      <c r="I33" s="8">
        <v>92150</v>
      </c>
      <c r="J33" s="8">
        <v>329465</v>
      </c>
      <c r="K33" s="8">
        <v>207850</v>
      </c>
      <c r="L33" s="8">
        <v>358879</v>
      </c>
      <c r="M33" s="8">
        <v>426319</v>
      </c>
      <c r="N33" s="8">
        <v>993048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1322513</v>
      </c>
      <c r="X33" s="8">
        <v>2875500</v>
      </c>
      <c r="Y33" s="8">
        <v>-1552987</v>
      </c>
      <c r="Z33" s="2">
        <v>-54.01</v>
      </c>
      <c r="AA33" s="6">
        <v>5751000</v>
      </c>
    </row>
    <row r="34" spans="1:27" ht="13.5">
      <c r="A34" s="25" t="s">
        <v>60</v>
      </c>
      <c r="B34" s="24"/>
      <c r="C34" s="6">
        <v>26979266</v>
      </c>
      <c r="D34" s="6">
        <v>0</v>
      </c>
      <c r="E34" s="7">
        <v>29894794</v>
      </c>
      <c r="F34" s="8">
        <v>29894794</v>
      </c>
      <c r="G34" s="8">
        <v>1190479</v>
      </c>
      <c r="H34" s="8">
        <v>333855</v>
      </c>
      <c r="I34" s="8">
        <v>2065886</v>
      </c>
      <c r="J34" s="8">
        <v>3590220</v>
      </c>
      <c r="K34" s="8">
        <v>1320440</v>
      </c>
      <c r="L34" s="8">
        <v>717693</v>
      </c>
      <c r="M34" s="8">
        <v>2356012</v>
      </c>
      <c r="N34" s="8">
        <v>4394145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7984365</v>
      </c>
      <c r="X34" s="8">
        <v>13821954</v>
      </c>
      <c r="Y34" s="8">
        <v>-5837589</v>
      </c>
      <c r="Z34" s="2">
        <v>-42.23</v>
      </c>
      <c r="AA34" s="6">
        <v>29894794</v>
      </c>
    </row>
    <row r="35" spans="1:27" ht="13.5">
      <c r="A35" s="23" t="s">
        <v>61</v>
      </c>
      <c r="B35" s="29"/>
      <c r="C35" s="6">
        <v>1433859</v>
      </c>
      <c r="D35" s="6">
        <v>0</v>
      </c>
      <c r="E35" s="7">
        <v>20000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10002</v>
      </c>
      <c r="Y35" s="8">
        <v>-10002</v>
      </c>
      <c r="Z35" s="2">
        <v>-100</v>
      </c>
      <c r="AA35" s="6">
        <v>20000</v>
      </c>
    </row>
    <row r="36" spans="1:27" ht="12.75">
      <c r="A36" s="40" t="s">
        <v>62</v>
      </c>
      <c r="B36" s="32"/>
      <c r="C36" s="33">
        <f aca="true" t="shared" si="1" ref="C36:Y36">SUM(C25:C35)</f>
        <v>186824779</v>
      </c>
      <c r="D36" s="33">
        <f>SUM(D25:D35)</f>
        <v>0</v>
      </c>
      <c r="E36" s="34">
        <f t="shared" si="1"/>
        <v>187663132</v>
      </c>
      <c r="F36" s="35">
        <f t="shared" si="1"/>
        <v>187663132</v>
      </c>
      <c r="G36" s="35">
        <f t="shared" si="1"/>
        <v>11050612</v>
      </c>
      <c r="H36" s="35">
        <f t="shared" si="1"/>
        <v>9974763</v>
      </c>
      <c r="I36" s="35">
        <f t="shared" si="1"/>
        <v>12629754</v>
      </c>
      <c r="J36" s="35">
        <f t="shared" si="1"/>
        <v>33655129</v>
      </c>
      <c r="K36" s="35">
        <f t="shared" si="1"/>
        <v>11105670</v>
      </c>
      <c r="L36" s="35">
        <f t="shared" si="1"/>
        <v>12779371</v>
      </c>
      <c r="M36" s="35">
        <f t="shared" si="1"/>
        <v>13641349</v>
      </c>
      <c r="N36" s="35">
        <f t="shared" si="1"/>
        <v>37526390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71181519</v>
      </c>
      <c r="X36" s="35">
        <f t="shared" si="1"/>
        <v>94487736</v>
      </c>
      <c r="Y36" s="35">
        <f t="shared" si="1"/>
        <v>-23306217</v>
      </c>
      <c r="Z36" s="36">
        <f>+IF(X36&lt;&gt;0,+(Y36/X36)*100,0)</f>
        <v>-24.665864573154764</v>
      </c>
      <c r="AA36" s="33">
        <f>SUM(AA25:AA35)</f>
        <v>187663132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-2450400</v>
      </c>
      <c r="D38" s="46">
        <f>+D22-D36</f>
        <v>0</v>
      </c>
      <c r="E38" s="47">
        <f t="shared" si="2"/>
        <v>-531132</v>
      </c>
      <c r="F38" s="48">
        <f t="shared" si="2"/>
        <v>-531132</v>
      </c>
      <c r="G38" s="48">
        <f t="shared" si="2"/>
        <v>65685388</v>
      </c>
      <c r="H38" s="48">
        <f t="shared" si="2"/>
        <v>-8428337</v>
      </c>
      <c r="I38" s="48">
        <f t="shared" si="2"/>
        <v>-12256744</v>
      </c>
      <c r="J38" s="48">
        <f t="shared" si="2"/>
        <v>45000307</v>
      </c>
      <c r="K38" s="48">
        <f t="shared" si="2"/>
        <v>-10076210</v>
      </c>
      <c r="L38" s="48">
        <f t="shared" si="2"/>
        <v>-11822236</v>
      </c>
      <c r="M38" s="48">
        <f t="shared" si="2"/>
        <v>46519099</v>
      </c>
      <c r="N38" s="48">
        <f t="shared" si="2"/>
        <v>24620653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69620960</v>
      </c>
      <c r="X38" s="48">
        <f>IF(F22=F36,0,X22-X36)</f>
        <v>44773515</v>
      </c>
      <c r="Y38" s="48">
        <f t="shared" si="2"/>
        <v>24847445</v>
      </c>
      <c r="Z38" s="49">
        <f>+IF(X38&lt;&gt;0,+(Y38/X38)*100,0)</f>
        <v>55.49585508307757</v>
      </c>
      <c r="AA38" s="46">
        <f>+AA22-AA36</f>
        <v>-531132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-2450400</v>
      </c>
      <c r="D42" s="55">
        <f>SUM(D38:D41)</f>
        <v>0</v>
      </c>
      <c r="E42" s="56">
        <f t="shared" si="3"/>
        <v>-531132</v>
      </c>
      <c r="F42" s="57">
        <f t="shared" si="3"/>
        <v>-531132</v>
      </c>
      <c r="G42" s="57">
        <f t="shared" si="3"/>
        <v>65685388</v>
      </c>
      <c r="H42" s="57">
        <f t="shared" si="3"/>
        <v>-8428337</v>
      </c>
      <c r="I42" s="57">
        <f t="shared" si="3"/>
        <v>-12256744</v>
      </c>
      <c r="J42" s="57">
        <f t="shared" si="3"/>
        <v>45000307</v>
      </c>
      <c r="K42" s="57">
        <f t="shared" si="3"/>
        <v>-10076210</v>
      </c>
      <c r="L42" s="57">
        <f t="shared" si="3"/>
        <v>-11822236</v>
      </c>
      <c r="M42" s="57">
        <f t="shared" si="3"/>
        <v>46519099</v>
      </c>
      <c r="N42" s="57">
        <f t="shared" si="3"/>
        <v>24620653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69620960</v>
      </c>
      <c r="X42" s="57">
        <f t="shared" si="3"/>
        <v>44773515</v>
      </c>
      <c r="Y42" s="57">
        <f t="shared" si="3"/>
        <v>24847445</v>
      </c>
      <c r="Z42" s="58">
        <f>+IF(X42&lt;&gt;0,+(Y42/X42)*100,0)</f>
        <v>55.49585508307757</v>
      </c>
      <c r="AA42" s="55">
        <f>SUM(AA38:AA41)</f>
        <v>-531132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-2450400</v>
      </c>
      <c r="D44" s="63">
        <f>+D42-D43</f>
        <v>0</v>
      </c>
      <c r="E44" s="64">
        <f t="shared" si="4"/>
        <v>-531132</v>
      </c>
      <c r="F44" s="65">
        <f t="shared" si="4"/>
        <v>-531132</v>
      </c>
      <c r="G44" s="65">
        <f t="shared" si="4"/>
        <v>65685388</v>
      </c>
      <c r="H44" s="65">
        <f t="shared" si="4"/>
        <v>-8428337</v>
      </c>
      <c r="I44" s="65">
        <f t="shared" si="4"/>
        <v>-12256744</v>
      </c>
      <c r="J44" s="65">
        <f t="shared" si="4"/>
        <v>45000307</v>
      </c>
      <c r="K44" s="65">
        <f t="shared" si="4"/>
        <v>-10076210</v>
      </c>
      <c r="L44" s="65">
        <f t="shared" si="4"/>
        <v>-11822236</v>
      </c>
      <c r="M44" s="65">
        <f t="shared" si="4"/>
        <v>46519099</v>
      </c>
      <c r="N44" s="65">
        <f t="shared" si="4"/>
        <v>24620653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69620960</v>
      </c>
      <c r="X44" s="65">
        <f t="shared" si="4"/>
        <v>44773515</v>
      </c>
      <c r="Y44" s="65">
        <f t="shared" si="4"/>
        <v>24847445</v>
      </c>
      <c r="Z44" s="66">
        <f>+IF(X44&lt;&gt;0,+(Y44/X44)*100,0)</f>
        <v>55.49585508307757</v>
      </c>
      <c r="AA44" s="63">
        <f>+AA42-AA43</f>
        <v>-531132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-2450400</v>
      </c>
      <c r="D46" s="55">
        <f>SUM(D44:D45)</f>
        <v>0</v>
      </c>
      <c r="E46" s="56">
        <f t="shared" si="5"/>
        <v>-531132</v>
      </c>
      <c r="F46" s="57">
        <f t="shared" si="5"/>
        <v>-531132</v>
      </c>
      <c r="G46" s="57">
        <f t="shared" si="5"/>
        <v>65685388</v>
      </c>
      <c r="H46" s="57">
        <f t="shared" si="5"/>
        <v>-8428337</v>
      </c>
      <c r="I46" s="57">
        <f t="shared" si="5"/>
        <v>-12256744</v>
      </c>
      <c r="J46" s="57">
        <f t="shared" si="5"/>
        <v>45000307</v>
      </c>
      <c r="K46" s="57">
        <f t="shared" si="5"/>
        <v>-10076210</v>
      </c>
      <c r="L46" s="57">
        <f t="shared" si="5"/>
        <v>-11822236</v>
      </c>
      <c r="M46" s="57">
        <f t="shared" si="5"/>
        <v>46519099</v>
      </c>
      <c r="N46" s="57">
        <f t="shared" si="5"/>
        <v>24620653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69620960</v>
      </c>
      <c r="X46" s="57">
        <f t="shared" si="5"/>
        <v>44773515</v>
      </c>
      <c r="Y46" s="57">
        <f t="shared" si="5"/>
        <v>24847445</v>
      </c>
      <c r="Z46" s="58">
        <f>+IF(X46&lt;&gt;0,+(Y46/X46)*100,0)</f>
        <v>55.49585508307757</v>
      </c>
      <c r="AA46" s="55">
        <f>SUM(AA44:AA45)</f>
        <v>-531132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-2450400</v>
      </c>
      <c r="D48" s="71">
        <f>SUM(D46:D47)</f>
        <v>0</v>
      </c>
      <c r="E48" s="72">
        <f t="shared" si="6"/>
        <v>-531132</v>
      </c>
      <c r="F48" s="73">
        <f t="shared" si="6"/>
        <v>-531132</v>
      </c>
      <c r="G48" s="73">
        <f t="shared" si="6"/>
        <v>65685388</v>
      </c>
      <c r="H48" s="74">
        <f t="shared" si="6"/>
        <v>-8428337</v>
      </c>
      <c r="I48" s="74">
        <f t="shared" si="6"/>
        <v>-12256744</v>
      </c>
      <c r="J48" s="74">
        <f t="shared" si="6"/>
        <v>45000307</v>
      </c>
      <c r="K48" s="74">
        <f t="shared" si="6"/>
        <v>-10076210</v>
      </c>
      <c r="L48" s="74">
        <f t="shared" si="6"/>
        <v>-11822236</v>
      </c>
      <c r="M48" s="73">
        <f t="shared" si="6"/>
        <v>46519099</v>
      </c>
      <c r="N48" s="73">
        <f t="shared" si="6"/>
        <v>24620653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69620960</v>
      </c>
      <c r="X48" s="74">
        <f t="shared" si="6"/>
        <v>44773515</v>
      </c>
      <c r="Y48" s="74">
        <f t="shared" si="6"/>
        <v>24847445</v>
      </c>
      <c r="Z48" s="75">
        <f>+IF(X48&lt;&gt;0,+(Y48/X48)*100,0)</f>
        <v>55.49585508307757</v>
      </c>
      <c r="AA48" s="76">
        <f>SUM(AA46:AA47)</f>
        <v>-531132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1712591809</v>
      </c>
      <c r="D5" s="6">
        <v>0</v>
      </c>
      <c r="E5" s="7">
        <v>2060280000</v>
      </c>
      <c r="F5" s="8">
        <v>2060280000</v>
      </c>
      <c r="G5" s="8">
        <v>256114903</v>
      </c>
      <c r="H5" s="8">
        <v>127050194</v>
      </c>
      <c r="I5" s="8">
        <v>174908734</v>
      </c>
      <c r="J5" s="8">
        <v>558073831</v>
      </c>
      <c r="K5" s="8">
        <v>139901278</v>
      </c>
      <c r="L5" s="8">
        <v>153964299</v>
      </c>
      <c r="M5" s="8">
        <v>144384000</v>
      </c>
      <c r="N5" s="8">
        <v>438249577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996323408</v>
      </c>
      <c r="X5" s="8">
        <v>1056767785</v>
      </c>
      <c r="Y5" s="8">
        <v>-60444377</v>
      </c>
      <c r="Z5" s="2">
        <v>-5.72</v>
      </c>
      <c r="AA5" s="6">
        <v>2060280000</v>
      </c>
    </row>
    <row r="6" spans="1:27" ht="13.5">
      <c r="A6" s="23" t="s">
        <v>33</v>
      </c>
      <c r="B6" s="24"/>
      <c r="C6" s="6">
        <v>4097402</v>
      </c>
      <c r="D6" s="6">
        <v>0</v>
      </c>
      <c r="E6" s="7">
        <v>0</v>
      </c>
      <c r="F6" s="8">
        <v>0</v>
      </c>
      <c r="G6" s="8">
        <v>0</v>
      </c>
      <c r="H6" s="8">
        <v>6474542</v>
      </c>
      <c r="I6" s="8">
        <v>0</v>
      </c>
      <c r="J6" s="8">
        <v>6474542</v>
      </c>
      <c r="K6" s="8">
        <v>3920569</v>
      </c>
      <c r="L6" s="8">
        <v>401684</v>
      </c>
      <c r="M6" s="8">
        <v>405395</v>
      </c>
      <c r="N6" s="8">
        <v>4727648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11202190</v>
      </c>
      <c r="X6" s="8"/>
      <c r="Y6" s="8">
        <v>11202190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4467349030</v>
      </c>
      <c r="D7" s="6">
        <v>0</v>
      </c>
      <c r="E7" s="7">
        <v>4639614968</v>
      </c>
      <c r="F7" s="8">
        <v>4639614968</v>
      </c>
      <c r="G7" s="8">
        <v>413605366</v>
      </c>
      <c r="H7" s="8">
        <v>509291648</v>
      </c>
      <c r="I7" s="8">
        <v>316373207</v>
      </c>
      <c r="J7" s="8">
        <v>1239270221</v>
      </c>
      <c r="K7" s="8">
        <v>453312488</v>
      </c>
      <c r="L7" s="8">
        <v>311237602</v>
      </c>
      <c r="M7" s="8">
        <v>379654807</v>
      </c>
      <c r="N7" s="8">
        <v>1144204897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2383475118</v>
      </c>
      <c r="X7" s="8">
        <v>2265089885</v>
      </c>
      <c r="Y7" s="8">
        <v>118385233</v>
      </c>
      <c r="Z7" s="2">
        <v>5.23</v>
      </c>
      <c r="AA7" s="6">
        <v>4639614968</v>
      </c>
    </row>
    <row r="8" spans="1:27" ht="13.5">
      <c r="A8" s="25" t="s">
        <v>35</v>
      </c>
      <c r="B8" s="24"/>
      <c r="C8" s="6">
        <v>1791430921</v>
      </c>
      <c r="D8" s="6">
        <v>0</v>
      </c>
      <c r="E8" s="7">
        <v>1988826488</v>
      </c>
      <c r="F8" s="8">
        <v>1988826488</v>
      </c>
      <c r="G8" s="8">
        <v>117419834</v>
      </c>
      <c r="H8" s="8">
        <v>137131228</v>
      </c>
      <c r="I8" s="8">
        <v>175265718</v>
      </c>
      <c r="J8" s="8">
        <v>429816780</v>
      </c>
      <c r="K8" s="8">
        <v>137841185</v>
      </c>
      <c r="L8" s="8">
        <v>201715241</v>
      </c>
      <c r="M8" s="8">
        <v>-12005753</v>
      </c>
      <c r="N8" s="8">
        <v>327550673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757367453</v>
      </c>
      <c r="X8" s="8">
        <v>970268342</v>
      </c>
      <c r="Y8" s="8">
        <v>-212900889</v>
      </c>
      <c r="Z8" s="2">
        <v>-21.94</v>
      </c>
      <c r="AA8" s="6">
        <v>1988826488</v>
      </c>
    </row>
    <row r="9" spans="1:27" ht="13.5">
      <c r="A9" s="25" t="s">
        <v>36</v>
      </c>
      <c r="B9" s="24"/>
      <c r="C9" s="6">
        <v>385651224</v>
      </c>
      <c r="D9" s="6">
        <v>0</v>
      </c>
      <c r="E9" s="7">
        <v>729732760</v>
      </c>
      <c r="F9" s="8">
        <v>729732760</v>
      </c>
      <c r="G9" s="8">
        <v>38962610</v>
      </c>
      <c r="H9" s="8">
        <v>35752192</v>
      </c>
      <c r="I9" s="8">
        <v>44516361</v>
      </c>
      <c r="J9" s="8">
        <v>119231163</v>
      </c>
      <c r="K9" s="8">
        <v>37895301</v>
      </c>
      <c r="L9" s="8">
        <v>44869949</v>
      </c>
      <c r="M9" s="8">
        <v>40155593</v>
      </c>
      <c r="N9" s="8">
        <v>122920843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242152006</v>
      </c>
      <c r="X9" s="8">
        <v>425705867</v>
      </c>
      <c r="Y9" s="8">
        <v>-183553861</v>
      </c>
      <c r="Z9" s="2">
        <v>-43.12</v>
      </c>
      <c r="AA9" s="6">
        <v>729732760</v>
      </c>
    </row>
    <row r="10" spans="1:27" ht="13.5">
      <c r="A10" s="25" t="s">
        <v>37</v>
      </c>
      <c r="B10" s="24"/>
      <c r="C10" s="6">
        <v>491259103</v>
      </c>
      <c r="D10" s="6">
        <v>0</v>
      </c>
      <c r="E10" s="7">
        <v>623593258</v>
      </c>
      <c r="F10" s="26">
        <v>623593258</v>
      </c>
      <c r="G10" s="26">
        <v>47673024</v>
      </c>
      <c r="H10" s="26">
        <v>39097729</v>
      </c>
      <c r="I10" s="26">
        <v>44765687</v>
      </c>
      <c r="J10" s="26">
        <v>131536440</v>
      </c>
      <c r="K10" s="26">
        <v>43548910</v>
      </c>
      <c r="L10" s="26">
        <v>53097313</v>
      </c>
      <c r="M10" s="26">
        <v>43752180</v>
      </c>
      <c r="N10" s="26">
        <v>140398403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271934843</v>
      </c>
      <c r="X10" s="26">
        <v>300911521</v>
      </c>
      <c r="Y10" s="26">
        <v>-28976678</v>
      </c>
      <c r="Z10" s="27">
        <v>-9.63</v>
      </c>
      <c r="AA10" s="28">
        <v>623593258</v>
      </c>
    </row>
    <row r="11" spans="1:27" ht="13.5">
      <c r="A11" s="25" t="s">
        <v>38</v>
      </c>
      <c r="B11" s="29"/>
      <c r="C11" s="6">
        <v>5875032</v>
      </c>
      <c r="D11" s="6">
        <v>0</v>
      </c>
      <c r="E11" s="7">
        <v>4572766</v>
      </c>
      <c r="F11" s="8">
        <v>4572766</v>
      </c>
      <c r="G11" s="8">
        <v>11990354</v>
      </c>
      <c r="H11" s="8">
        <v>14665609</v>
      </c>
      <c r="I11" s="8">
        <v>14125638</v>
      </c>
      <c r="J11" s="8">
        <v>40781601</v>
      </c>
      <c r="K11" s="8">
        <v>21830000</v>
      </c>
      <c r="L11" s="8">
        <v>22365898</v>
      </c>
      <c r="M11" s="8">
        <v>12695316</v>
      </c>
      <c r="N11" s="8">
        <v>56891214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97672815</v>
      </c>
      <c r="X11" s="8">
        <v>3298032</v>
      </c>
      <c r="Y11" s="8">
        <v>94374783</v>
      </c>
      <c r="Z11" s="2">
        <v>2861.55</v>
      </c>
      <c r="AA11" s="6">
        <v>4572766</v>
      </c>
    </row>
    <row r="12" spans="1:27" ht="13.5">
      <c r="A12" s="25" t="s">
        <v>39</v>
      </c>
      <c r="B12" s="29"/>
      <c r="C12" s="6">
        <v>38112855</v>
      </c>
      <c r="D12" s="6">
        <v>0</v>
      </c>
      <c r="E12" s="7">
        <v>50199719</v>
      </c>
      <c r="F12" s="8">
        <v>50199719</v>
      </c>
      <c r="G12" s="8">
        <v>4408656</v>
      </c>
      <c r="H12" s="8">
        <v>4518769</v>
      </c>
      <c r="I12" s="8">
        <v>4155613</v>
      </c>
      <c r="J12" s="8">
        <v>13083038</v>
      </c>
      <c r="K12" s="8">
        <v>4723846</v>
      </c>
      <c r="L12" s="8">
        <v>4276526</v>
      </c>
      <c r="M12" s="8">
        <v>4150794</v>
      </c>
      <c r="N12" s="8">
        <v>13151166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26234204</v>
      </c>
      <c r="X12" s="8">
        <v>24701711</v>
      </c>
      <c r="Y12" s="8">
        <v>1532493</v>
      </c>
      <c r="Z12" s="2">
        <v>6.2</v>
      </c>
      <c r="AA12" s="6">
        <v>50199719</v>
      </c>
    </row>
    <row r="13" spans="1:27" ht="13.5">
      <c r="A13" s="23" t="s">
        <v>40</v>
      </c>
      <c r="B13" s="29"/>
      <c r="C13" s="6">
        <v>120770550</v>
      </c>
      <c r="D13" s="6">
        <v>0</v>
      </c>
      <c r="E13" s="7">
        <v>112070819</v>
      </c>
      <c r="F13" s="8">
        <v>112070819</v>
      </c>
      <c r="G13" s="8">
        <v>5248536</v>
      </c>
      <c r="H13" s="8">
        <v>4582673</v>
      </c>
      <c r="I13" s="8">
        <v>9889562</v>
      </c>
      <c r="J13" s="8">
        <v>19720771</v>
      </c>
      <c r="K13" s="8">
        <v>11715165</v>
      </c>
      <c r="L13" s="8">
        <v>9563816</v>
      </c>
      <c r="M13" s="8">
        <v>7571327</v>
      </c>
      <c r="N13" s="8">
        <v>28850308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48571079</v>
      </c>
      <c r="X13" s="8">
        <v>55277892</v>
      </c>
      <c r="Y13" s="8">
        <v>-6706813</v>
      </c>
      <c r="Z13" s="2">
        <v>-12.13</v>
      </c>
      <c r="AA13" s="6">
        <v>112070819</v>
      </c>
    </row>
    <row r="14" spans="1:27" ht="13.5">
      <c r="A14" s="23" t="s">
        <v>41</v>
      </c>
      <c r="B14" s="29"/>
      <c r="C14" s="6">
        <v>661445224</v>
      </c>
      <c r="D14" s="6">
        <v>0</v>
      </c>
      <c r="E14" s="7">
        <v>791705544</v>
      </c>
      <c r="F14" s="8">
        <v>791705544</v>
      </c>
      <c r="G14" s="8">
        <v>55576069</v>
      </c>
      <c r="H14" s="8">
        <v>54989666</v>
      </c>
      <c r="I14" s="8">
        <v>76415490</v>
      </c>
      <c r="J14" s="8">
        <v>186981225</v>
      </c>
      <c r="K14" s="8">
        <v>47439548</v>
      </c>
      <c r="L14" s="8">
        <v>67354042</v>
      </c>
      <c r="M14" s="8">
        <v>79584501</v>
      </c>
      <c r="N14" s="8">
        <v>194378091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381359316</v>
      </c>
      <c r="X14" s="8">
        <v>367229889</v>
      </c>
      <c r="Y14" s="8">
        <v>14129427</v>
      </c>
      <c r="Z14" s="2">
        <v>3.85</v>
      </c>
      <c r="AA14" s="6">
        <v>791705544</v>
      </c>
    </row>
    <row r="15" spans="1:27" ht="13.5">
      <c r="A15" s="23" t="s">
        <v>42</v>
      </c>
      <c r="B15" s="29"/>
      <c r="C15" s="6">
        <v>22250</v>
      </c>
      <c r="D15" s="6">
        <v>0</v>
      </c>
      <c r="E15" s="7">
        <v>22187</v>
      </c>
      <c r="F15" s="8">
        <v>22187</v>
      </c>
      <c r="G15" s="8">
        <v>0</v>
      </c>
      <c r="H15" s="8">
        <v>0</v>
      </c>
      <c r="I15" s="8">
        <v>2112</v>
      </c>
      <c r="J15" s="8">
        <v>2112</v>
      </c>
      <c r="K15" s="8">
        <v>0</v>
      </c>
      <c r="L15" s="8">
        <v>3227</v>
      </c>
      <c r="M15" s="8">
        <v>0</v>
      </c>
      <c r="N15" s="8">
        <v>3227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5339</v>
      </c>
      <c r="X15" s="8">
        <v>10084</v>
      </c>
      <c r="Y15" s="8">
        <v>-4745</v>
      </c>
      <c r="Z15" s="2">
        <v>-47.05</v>
      </c>
      <c r="AA15" s="6">
        <v>22187</v>
      </c>
    </row>
    <row r="16" spans="1:27" ht="13.5">
      <c r="A16" s="23" t="s">
        <v>43</v>
      </c>
      <c r="B16" s="29"/>
      <c r="C16" s="6">
        <v>172360950</v>
      </c>
      <c r="D16" s="6">
        <v>0</v>
      </c>
      <c r="E16" s="7">
        <v>203530723</v>
      </c>
      <c r="F16" s="8">
        <v>203530723</v>
      </c>
      <c r="G16" s="8">
        <v>3008932</v>
      </c>
      <c r="H16" s="8">
        <v>2868571</v>
      </c>
      <c r="I16" s="8">
        <v>689573</v>
      </c>
      <c r="J16" s="8">
        <v>6567076</v>
      </c>
      <c r="K16" s="8">
        <v>2296162</v>
      </c>
      <c r="L16" s="8">
        <v>2502213</v>
      </c>
      <c r="M16" s="8">
        <v>366414</v>
      </c>
      <c r="N16" s="8">
        <v>5164789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11731865</v>
      </c>
      <c r="X16" s="8">
        <v>91495944</v>
      </c>
      <c r="Y16" s="8">
        <v>-79764079</v>
      </c>
      <c r="Z16" s="2">
        <v>-87.18</v>
      </c>
      <c r="AA16" s="6">
        <v>203530723</v>
      </c>
    </row>
    <row r="17" spans="1:27" ht="13.5">
      <c r="A17" s="23" t="s">
        <v>44</v>
      </c>
      <c r="B17" s="29"/>
      <c r="C17" s="6">
        <v>44633034</v>
      </c>
      <c r="D17" s="6">
        <v>0</v>
      </c>
      <c r="E17" s="7">
        <v>54475756</v>
      </c>
      <c r="F17" s="8">
        <v>54475756</v>
      </c>
      <c r="G17" s="8">
        <v>2634349</v>
      </c>
      <c r="H17" s="8">
        <v>1742998</v>
      </c>
      <c r="I17" s="8">
        <v>3644006</v>
      </c>
      <c r="J17" s="8">
        <v>8021353</v>
      </c>
      <c r="K17" s="8">
        <v>3826871</v>
      </c>
      <c r="L17" s="8">
        <v>3168177</v>
      </c>
      <c r="M17" s="8">
        <v>1289552</v>
      </c>
      <c r="N17" s="8">
        <v>8284600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16305953</v>
      </c>
      <c r="X17" s="8">
        <v>29660063</v>
      </c>
      <c r="Y17" s="8">
        <v>-13354110</v>
      </c>
      <c r="Z17" s="2">
        <v>-45.02</v>
      </c>
      <c r="AA17" s="6">
        <v>54475756</v>
      </c>
    </row>
    <row r="18" spans="1:27" ht="13.5">
      <c r="A18" s="25" t="s">
        <v>45</v>
      </c>
      <c r="B18" s="24"/>
      <c r="C18" s="6">
        <v>36281837</v>
      </c>
      <c r="D18" s="6">
        <v>0</v>
      </c>
      <c r="E18" s="7">
        <v>154808523</v>
      </c>
      <c r="F18" s="8">
        <v>154808523</v>
      </c>
      <c r="G18" s="8">
        <v>500224</v>
      </c>
      <c r="H18" s="8">
        <v>95166</v>
      </c>
      <c r="I18" s="8">
        <v>5692050</v>
      </c>
      <c r="J18" s="8">
        <v>6287440</v>
      </c>
      <c r="K18" s="8">
        <v>11793094</v>
      </c>
      <c r="L18" s="8">
        <v>6401361</v>
      </c>
      <c r="M18" s="8">
        <v>11717217</v>
      </c>
      <c r="N18" s="8">
        <v>29911672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36199112</v>
      </c>
      <c r="X18" s="8">
        <v>77107151</v>
      </c>
      <c r="Y18" s="8">
        <v>-40908039</v>
      </c>
      <c r="Z18" s="2">
        <v>-53.05</v>
      </c>
      <c r="AA18" s="6">
        <v>154808523</v>
      </c>
    </row>
    <row r="19" spans="1:27" ht="13.5">
      <c r="A19" s="23" t="s">
        <v>46</v>
      </c>
      <c r="B19" s="29"/>
      <c r="C19" s="6">
        <v>5316612051</v>
      </c>
      <c r="D19" s="6">
        <v>0</v>
      </c>
      <c r="E19" s="7">
        <v>5650534566</v>
      </c>
      <c r="F19" s="8">
        <v>5650534566</v>
      </c>
      <c r="G19" s="8">
        <v>2046578798</v>
      </c>
      <c r="H19" s="8">
        <v>15860078</v>
      </c>
      <c r="I19" s="8">
        <v>282394</v>
      </c>
      <c r="J19" s="8">
        <v>2062721270</v>
      </c>
      <c r="K19" s="8">
        <v>19467262</v>
      </c>
      <c r="L19" s="8">
        <v>25071751</v>
      </c>
      <c r="M19" s="8">
        <v>1346641569</v>
      </c>
      <c r="N19" s="8">
        <v>1391180582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3453901852</v>
      </c>
      <c r="X19" s="8">
        <v>3633265383</v>
      </c>
      <c r="Y19" s="8">
        <v>-179363531</v>
      </c>
      <c r="Z19" s="2">
        <v>-4.94</v>
      </c>
      <c r="AA19" s="6">
        <v>5650534566</v>
      </c>
    </row>
    <row r="20" spans="1:27" ht="13.5">
      <c r="A20" s="23" t="s">
        <v>47</v>
      </c>
      <c r="B20" s="29"/>
      <c r="C20" s="6">
        <v>225918866</v>
      </c>
      <c r="D20" s="6">
        <v>0</v>
      </c>
      <c r="E20" s="7">
        <v>262347966</v>
      </c>
      <c r="F20" s="26">
        <v>262347966</v>
      </c>
      <c r="G20" s="26">
        <v>3382618</v>
      </c>
      <c r="H20" s="26">
        <v>4148505</v>
      </c>
      <c r="I20" s="26">
        <v>3954238</v>
      </c>
      <c r="J20" s="26">
        <v>11485361</v>
      </c>
      <c r="K20" s="26">
        <v>12587414</v>
      </c>
      <c r="L20" s="26">
        <v>7719991</v>
      </c>
      <c r="M20" s="26">
        <v>4782450</v>
      </c>
      <c r="N20" s="26">
        <v>25089855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36575216</v>
      </c>
      <c r="X20" s="26">
        <v>125749772</v>
      </c>
      <c r="Y20" s="26">
        <v>-89174556</v>
      </c>
      <c r="Z20" s="27">
        <v>-70.91</v>
      </c>
      <c r="AA20" s="28">
        <v>262347966</v>
      </c>
    </row>
    <row r="21" spans="1:27" ht="13.5">
      <c r="A21" s="23" t="s">
        <v>48</v>
      </c>
      <c r="B21" s="29"/>
      <c r="C21" s="6">
        <v>4611552</v>
      </c>
      <c r="D21" s="6">
        <v>0</v>
      </c>
      <c r="E21" s="7">
        <v>125415351</v>
      </c>
      <c r="F21" s="8">
        <v>125415351</v>
      </c>
      <c r="G21" s="8">
        <v>164500</v>
      </c>
      <c r="H21" s="8">
        <v>141696</v>
      </c>
      <c r="I21" s="30">
        <v>58200</v>
      </c>
      <c r="J21" s="8">
        <v>364396</v>
      </c>
      <c r="K21" s="8">
        <v>11698</v>
      </c>
      <c r="L21" s="8">
        <v>70509</v>
      </c>
      <c r="M21" s="8">
        <v>11954</v>
      </c>
      <c r="N21" s="8">
        <v>94161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458557</v>
      </c>
      <c r="X21" s="8">
        <v>63980477</v>
      </c>
      <c r="Y21" s="8">
        <v>-63521920</v>
      </c>
      <c r="Z21" s="2">
        <v>-99.28</v>
      </c>
      <c r="AA21" s="6">
        <v>125415351</v>
      </c>
    </row>
    <row r="22" spans="1:27" ht="24.75" customHeight="1">
      <c r="A22" s="31" t="s">
        <v>49</v>
      </c>
      <c r="B22" s="32"/>
      <c r="C22" s="33">
        <f aca="true" t="shared" si="0" ref="C22:Y22">SUM(C5:C21)</f>
        <v>15479023690</v>
      </c>
      <c r="D22" s="33">
        <f>SUM(D5:D21)</f>
        <v>0</v>
      </c>
      <c r="E22" s="34">
        <f t="shared" si="0"/>
        <v>17451731394</v>
      </c>
      <c r="F22" s="35">
        <f t="shared" si="0"/>
        <v>17451731394</v>
      </c>
      <c r="G22" s="35">
        <f t="shared" si="0"/>
        <v>3007268773</v>
      </c>
      <c r="H22" s="35">
        <f t="shared" si="0"/>
        <v>958411264</v>
      </c>
      <c r="I22" s="35">
        <f t="shared" si="0"/>
        <v>874738583</v>
      </c>
      <c r="J22" s="35">
        <f t="shared" si="0"/>
        <v>4840418620</v>
      </c>
      <c r="K22" s="35">
        <f t="shared" si="0"/>
        <v>952110791</v>
      </c>
      <c r="L22" s="35">
        <f t="shared" si="0"/>
        <v>913783599</v>
      </c>
      <c r="M22" s="35">
        <f t="shared" si="0"/>
        <v>2065157316</v>
      </c>
      <c r="N22" s="35">
        <f t="shared" si="0"/>
        <v>3931051706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8771470326</v>
      </c>
      <c r="X22" s="35">
        <f t="shared" si="0"/>
        <v>9490519798</v>
      </c>
      <c r="Y22" s="35">
        <f t="shared" si="0"/>
        <v>-719049472</v>
      </c>
      <c r="Z22" s="36">
        <f>+IF(X22&lt;&gt;0,+(Y22/X22)*100,0)</f>
        <v>-7.576502523618675</v>
      </c>
      <c r="AA22" s="33">
        <f>SUM(AA5:AA21)</f>
        <v>17451731394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4068460322</v>
      </c>
      <c r="D25" s="6">
        <v>0</v>
      </c>
      <c r="E25" s="7">
        <v>4557731229</v>
      </c>
      <c r="F25" s="8">
        <v>4557731229</v>
      </c>
      <c r="G25" s="8">
        <v>330174290</v>
      </c>
      <c r="H25" s="8">
        <v>310709151</v>
      </c>
      <c r="I25" s="8">
        <v>327448159</v>
      </c>
      <c r="J25" s="8">
        <v>968331600</v>
      </c>
      <c r="K25" s="8">
        <v>388460016</v>
      </c>
      <c r="L25" s="8">
        <v>383758099</v>
      </c>
      <c r="M25" s="8">
        <v>327987435</v>
      </c>
      <c r="N25" s="8">
        <v>1100205550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2068537150</v>
      </c>
      <c r="X25" s="8">
        <v>2280118718</v>
      </c>
      <c r="Y25" s="8">
        <v>-211581568</v>
      </c>
      <c r="Z25" s="2">
        <v>-9.28</v>
      </c>
      <c r="AA25" s="6">
        <v>4557731229</v>
      </c>
    </row>
    <row r="26" spans="1:27" ht="13.5">
      <c r="A26" s="25" t="s">
        <v>52</v>
      </c>
      <c r="B26" s="24"/>
      <c r="C26" s="6">
        <v>322088715</v>
      </c>
      <c r="D26" s="6">
        <v>0</v>
      </c>
      <c r="E26" s="7">
        <v>396089899</v>
      </c>
      <c r="F26" s="8">
        <v>396089899</v>
      </c>
      <c r="G26" s="8">
        <v>30288726</v>
      </c>
      <c r="H26" s="8">
        <v>23778943</v>
      </c>
      <c r="I26" s="8">
        <v>27130881</v>
      </c>
      <c r="J26" s="8">
        <v>81198550</v>
      </c>
      <c r="K26" s="8">
        <v>28380713</v>
      </c>
      <c r="L26" s="8">
        <v>30088925</v>
      </c>
      <c r="M26" s="8">
        <v>26580860</v>
      </c>
      <c r="N26" s="8">
        <v>85050498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166249048</v>
      </c>
      <c r="X26" s="8">
        <v>192661847</v>
      </c>
      <c r="Y26" s="8">
        <v>-26412799</v>
      </c>
      <c r="Z26" s="2">
        <v>-13.71</v>
      </c>
      <c r="AA26" s="6">
        <v>396089899</v>
      </c>
    </row>
    <row r="27" spans="1:27" ht="13.5">
      <c r="A27" s="25" t="s">
        <v>53</v>
      </c>
      <c r="B27" s="24"/>
      <c r="C27" s="6">
        <v>1975323553</v>
      </c>
      <c r="D27" s="6">
        <v>0</v>
      </c>
      <c r="E27" s="7">
        <v>2002848006</v>
      </c>
      <c r="F27" s="8">
        <v>2002848006</v>
      </c>
      <c r="G27" s="8">
        <v>89427305</v>
      </c>
      <c r="H27" s="8">
        <v>8641465</v>
      </c>
      <c r="I27" s="8">
        <v>18168841</v>
      </c>
      <c r="J27" s="8">
        <v>116237611</v>
      </c>
      <c r="K27" s="8">
        <v>15772996</v>
      </c>
      <c r="L27" s="8">
        <v>25499343</v>
      </c>
      <c r="M27" s="8">
        <v>32465688</v>
      </c>
      <c r="N27" s="8">
        <v>73738027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189975638</v>
      </c>
      <c r="X27" s="8">
        <v>656764955</v>
      </c>
      <c r="Y27" s="8">
        <v>-466789317</v>
      </c>
      <c r="Z27" s="2">
        <v>-71.07</v>
      </c>
      <c r="AA27" s="6">
        <v>2002848006</v>
      </c>
    </row>
    <row r="28" spans="1:27" ht="13.5">
      <c r="A28" s="25" t="s">
        <v>54</v>
      </c>
      <c r="B28" s="24"/>
      <c r="C28" s="6">
        <v>2531492080</v>
      </c>
      <c r="D28" s="6">
        <v>0</v>
      </c>
      <c r="E28" s="7">
        <v>2707100679</v>
      </c>
      <c r="F28" s="8">
        <v>2707100679</v>
      </c>
      <c r="G28" s="8">
        <v>43063309</v>
      </c>
      <c r="H28" s="8">
        <v>42303491</v>
      </c>
      <c r="I28" s="8">
        <v>41670905</v>
      </c>
      <c r="J28" s="8">
        <v>127037705</v>
      </c>
      <c r="K28" s="8">
        <v>41753828</v>
      </c>
      <c r="L28" s="8">
        <v>41753828</v>
      </c>
      <c r="M28" s="8">
        <v>247625120</v>
      </c>
      <c r="N28" s="8">
        <v>331132776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458170481</v>
      </c>
      <c r="X28" s="8">
        <v>1046514751</v>
      </c>
      <c r="Y28" s="8">
        <v>-588344270</v>
      </c>
      <c r="Z28" s="2">
        <v>-56.22</v>
      </c>
      <c r="AA28" s="6">
        <v>2707100679</v>
      </c>
    </row>
    <row r="29" spans="1:27" ht="13.5">
      <c r="A29" s="25" t="s">
        <v>55</v>
      </c>
      <c r="B29" s="24"/>
      <c r="C29" s="6">
        <v>403225777</v>
      </c>
      <c r="D29" s="6">
        <v>0</v>
      </c>
      <c r="E29" s="7">
        <v>250901420</v>
      </c>
      <c r="F29" s="8">
        <v>250901420</v>
      </c>
      <c r="G29" s="8">
        <v>13328193</v>
      </c>
      <c r="H29" s="8">
        <v>20338294</v>
      </c>
      <c r="I29" s="8">
        <v>7369933</v>
      </c>
      <c r="J29" s="8">
        <v>41036420</v>
      </c>
      <c r="K29" s="8">
        <v>6344161</v>
      </c>
      <c r="L29" s="8">
        <v>4393748</v>
      </c>
      <c r="M29" s="8">
        <v>28643270</v>
      </c>
      <c r="N29" s="8">
        <v>39381179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80417599</v>
      </c>
      <c r="X29" s="8">
        <v>175041466</v>
      </c>
      <c r="Y29" s="8">
        <v>-94623867</v>
      </c>
      <c r="Z29" s="2">
        <v>-54.06</v>
      </c>
      <c r="AA29" s="6">
        <v>250901420</v>
      </c>
    </row>
    <row r="30" spans="1:27" ht="13.5">
      <c r="A30" s="25" t="s">
        <v>56</v>
      </c>
      <c r="B30" s="24"/>
      <c r="C30" s="6">
        <v>4255067528</v>
      </c>
      <c r="D30" s="6">
        <v>0</v>
      </c>
      <c r="E30" s="7">
        <v>4890489953</v>
      </c>
      <c r="F30" s="8">
        <v>4890489953</v>
      </c>
      <c r="G30" s="8">
        <v>290932201</v>
      </c>
      <c r="H30" s="8">
        <v>407138806</v>
      </c>
      <c r="I30" s="8">
        <v>389587906</v>
      </c>
      <c r="J30" s="8">
        <v>1087658913</v>
      </c>
      <c r="K30" s="8">
        <v>316220497</v>
      </c>
      <c r="L30" s="8">
        <v>425546929</v>
      </c>
      <c r="M30" s="8">
        <v>362525339</v>
      </c>
      <c r="N30" s="8">
        <v>1104292765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2191951678</v>
      </c>
      <c r="X30" s="8">
        <v>2332151350</v>
      </c>
      <c r="Y30" s="8">
        <v>-140199672</v>
      </c>
      <c r="Z30" s="2">
        <v>-6.01</v>
      </c>
      <c r="AA30" s="6">
        <v>4890489953</v>
      </c>
    </row>
    <row r="31" spans="1:27" ht="13.5">
      <c r="A31" s="25" t="s">
        <v>57</v>
      </c>
      <c r="B31" s="24"/>
      <c r="C31" s="6">
        <v>381889614</v>
      </c>
      <c r="D31" s="6">
        <v>0</v>
      </c>
      <c r="E31" s="7">
        <v>681994791</v>
      </c>
      <c r="F31" s="8">
        <v>681994791</v>
      </c>
      <c r="G31" s="8">
        <v>7151104</v>
      </c>
      <c r="H31" s="8">
        <v>12156547</v>
      </c>
      <c r="I31" s="8">
        <v>22991863</v>
      </c>
      <c r="J31" s="8">
        <v>42299514</v>
      </c>
      <c r="K31" s="8">
        <v>8689333</v>
      </c>
      <c r="L31" s="8">
        <v>15739235</v>
      </c>
      <c r="M31" s="8">
        <v>22659273</v>
      </c>
      <c r="N31" s="8">
        <v>47087841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89387355</v>
      </c>
      <c r="X31" s="8">
        <v>341498693</v>
      </c>
      <c r="Y31" s="8">
        <v>-252111338</v>
      </c>
      <c r="Z31" s="2">
        <v>-73.82</v>
      </c>
      <c r="AA31" s="6">
        <v>681994791</v>
      </c>
    </row>
    <row r="32" spans="1:27" ht="13.5">
      <c r="A32" s="25" t="s">
        <v>58</v>
      </c>
      <c r="B32" s="24"/>
      <c r="C32" s="6">
        <v>1116248761</v>
      </c>
      <c r="D32" s="6">
        <v>0</v>
      </c>
      <c r="E32" s="7">
        <v>1442453290</v>
      </c>
      <c r="F32" s="8">
        <v>1442453290</v>
      </c>
      <c r="G32" s="8">
        <v>47913651</v>
      </c>
      <c r="H32" s="8">
        <v>72927376</v>
      </c>
      <c r="I32" s="8">
        <v>100516846</v>
      </c>
      <c r="J32" s="8">
        <v>221357873</v>
      </c>
      <c r="K32" s="8">
        <v>97535478</v>
      </c>
      <c r="L32" s="8">
        <v>139797840</v>
      </c>
      <c r="M32" s="8">
        <v>176218041</v>
      </c>
      <c r="N32" s="8">
        <v>413551359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634909232</v>
      </c>
      <c r="X32" s="8">
        <v>723111017</v>
      </c>
      <c r="Y32" s="8">
        <v>-88201785</v>
      </c>
      <c r="Z32" s="2">
        <v>-12.2</v>
      </c>
      <c r="AA32" s="6">
        <v>1442453290</v>
      </c>
    </row>
    <row r="33" spans="1:27" ht="13.5">
      <c r="A33" s="25" t="s">
        <v>59</v>
      </c>
      <c r="B33" s="24"/>
      <c r="C33" s="6">
        <v>122556857</v>
      </c>
      <c r="D33" s="6">
        <v>0</v>
      </c>
      <c r="E33" s="7">
        <v>186594168</v>
      </c>
      <c r="F33" s="8">
        <v>186594168</v>
      </c>
      <c r="G33" s="8">
        <v>5359855</v>
      </c>
      <c r="H33" s="8">
        <v>16272511</v>
      </c>
      <c r="I33" s="8">
        <v>7134666</v>
      </c>
      <c r="J33" s="8">
        <v>28767032</v>
      </c>
      <c r="K33" s="8">
        <v>29476501</v>
      </c>
      <c r="L33" s="8">
        <v>16076449</v>
      </c>
      <c r="M33" s="8">
        <v>11814287</v>
      </c>
      <c r="N33" s="8">
        <v>57367237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86134269</v>
      </c>
      <c r="X33" s="8">
        <v>85611118</v>
      </c>
      <c r="Y33" s="8">
        <v>523151</v>
      </c>
      <c r="Z33" s="2">
        <v>0.61</v>
      </c>
      <c r="AA33" s="6">
        <v>186594168</v>
      </c>
    </row>
    <row r="34" spans="1:27" ht="13.5">
      <c r="A34" s="25" t="s">
        <v>60</v>
      </c>
      <c r="B34" s="24"/>
      <c r="C34" s="6">
        <v>2307764547</v>
      </c>
      <c r="D34" s="6">
        <v>0</v>
      </c>
      <c r="E34" s="7">
        <v>1864472366</v>
      </c>
      <c r="F34" s="8">
        <v>1864472366</v>
      </c>
      <c r="G34" s="8">
        <v>141676350</v>
      </c>
      <c r="H34" s="8">
        <v>85146606</v>
      </c>
      <c r="I34" s="8">
        <v>142123755</v>
      </c>
      <c r="J34" s="8">
        <v>368946711</v>
      </c>
      <c r="K34" s="8">
        <v>121423131</v>
      </c>
      <c r="L34" s="8">
        <v>146655967</v>
      </c>
      <c r="M34" s="8">
        <v>176374583</v>
      </c>
      <c r="N34" s="8">
        <v>444453681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813400392</v>
      </c>
      <c r="X34" s="8">
        <v>923838757</v>
      </c>
      <c r="Y34" s="8">
        <v>-110438365</v>
      </c>
      <c r="Z34" s="2">
        <v>-11.95</v>
      </c>
      <c r="AA34" s="6">
        <v>1864472366</v>
      </c>
    </row>
    <row r="35" spans="1:27" ht="13.5">
      <c r="A35" s="23" t="s">
        <v>61</v>
      </c>
      <c r="B35" s="29"/>
      <c r="C35" s="6">
        <v>9979216</v>
      </c>
      <c r="D35" s="6">
        <v>0</v>
      </c>
      <c r="E35" s="7">
        <v>20000</v>
      </c>
      <c r="F35" s="8">
        <v>20000</v>
      </c>
      <c r="G35" s="8">
        <v>18057</v>
      </c>
      <c r="H35" s="8">
        <v>0</v>
      </c>
      <c r="I35" s="8">
        <v>4772</v>
      </c>
      <c r="J35" s="8">
        <v>22829</v>
      </c>
      <c r="K35" s="8">
        <v>0</v>
      </c>
      <c r="L35" s="8">
        <v>0</v>
      </c>
      <c r="M35" s="8">
        <v>182270</v>
      </c>
      <c r="N35" s="8">
        <v>182270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205099</v>
      </c>
      <c r="X35" s="8">
        <v>10002</v>
      </c>
      <c r="Y35" s="8">
        <v>195097</v>
      </c>
      <c r="Z35" s="2">
        <v>1950.58</v>
      </c>
      <c r="AA35" s="6">
        <v>20000</v>
      </c>
    </row>
    <row r="36" spans="1:27" ht="12.75">
      <c r="A36" s="40" t="s">
        <v>62</v>
      </c>
      <c r="B36" s="32"/>
      <c r="C36" s="33">
        <f aca="true" t="shared" si="1" ref="C36:Y36">SUM(C25:C35)</f>
        <v>17494096970</v>
      </c>
      <c r="D36" s="33">
        <f>SUM(D25:D35)</f>
        <v>0</v>
      </c>
      <c r="E36" s="34">
        <f t="shared" si="1"/>
        <v>18980695801</v>
      </c>
      <c r="F36" s="35">
        <f t="shared" si="1"/>
        <v>18980695801</v>
      </c>
      <c r="G36" s="35">
        <f t="shared" si="1"/>
        <v>999333041</v>
      </c>
      <c r="H36" s="35">
        <f t="shared" si="1"/>
        <v>999413190</v>
      </c>
      <c r="I36" s="35">
        <f t="shared" si="1"/>
        <v>1084148527</v>
      </c>
      <c r="J36" s="35">
        <f t="shared" si="1"/>
        <v>3082894758</v>
      </c>
      <c r="K36" s="35">
        <f t="shared" si="1"/>
        <v>1054056654</v>
      </c>
      <c r="L36" s="35">
        <f t="shared" si="1"/>
        <v>1229310363</v>
      </c>
      <c r="M36" s="35">
        <f t="shared" si="1"/>
        <v>1413076166</v>
      </c>
      <c r="N36" s="35">
        <f t="shared" si="1"/>
        <v>3696443183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6779337941</v>
      </c>
      <c r="X36" s="35">
        <f t="shared" si="1"/>
        <v>8757322674</v>
      </c>
      <c r="Y36" s="35">
        <f t="shared" si="1"/>
        <v>-1977984733</v>
      </c>
      <c r="Z36" s="36">
        <f>+IF(X36&lt;&gt;0,+(Y36/X36)*100,0)</f>
        <v>-22.58663756758131</v>
      </c>
      <c r="AA36" s="33">
        <f>SUM(AA25:AA35)</f>
        <v>18980695801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-2015073280</v>
      </c>
      <c r="D38" s="46">
        <f>+D22-D36</f>
        <v>0</v>
      </c>
      <c r="E38" s="47">
        <f t="shared" si="2"/>
        <v>-1528964407</v>
      </c>
      <c r="F38" s="48">
        <f t="shared" si="2"/>
        <v>-1528964407</v>
      </c>
      <c r="G38" s="48">
        <f t="shared" si="2"/>
        <v>2007935732</v>
      </c>
      <c r="H38" s="48">
        <f t="shared" si="2"/>
        <v>-41001926</v>
      </c>
      <c r="I38" s="48">
        <f t="shared" si="2"/>
        <v>-209409944</v>
      </c>
      <c r="J38" s="48">
        <f t="shared" si="2"/>
        <v>1757523862</v>
      </c>
      <c r="K38" s="48">
        <f t="shared" si="2"/>
        <v>-101945863</v>
      </c>
      <c r="L38" s="48">
        <f t="shared" si="2"/>
        <v>-315526764</v>
      </c>
      <c r="M38" s="48">
        <f t="shared" si="2"/>
        <v>652081150</v>
      </c>
      <c r="N38" s="48">
        <f t="shared" si="2"/>
        <v>234608523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1992132385</v>
      </c>
      <c r="X38" s="48">
        <f>IF(F22=F36,0,X22-X36)</f>
        <v>733197124</v>
      </c>
      <c r="Y38" s="48">
        <f t="shared" si="2"/>
        <v>1258935261</v>
      </c>
      <c r="Z38" s="49">
        <f>+IF(X38&lt;&gt;0,+(Y38/X38)*100,0)</f>
        <v>171.704882601258</v>
      </c>
      <c r="AA38" s="46">
        <f>+AA22-AA36</f>
        <v>-1528964407</v>
      </c>
    </row>
    <row r="39" spans="1:27" ht="13.5">
      <c r="A39" s="23" t="s">
        <v>64</v>
      </c>
      <c r="B39" s="29"/>
      <c r="C39" s="6">
        <v>2312072014</v>
      </c>
      <c r="D39" s="6">
        <v>0</v>
      </c>
      <c r="E39" s="7">
        <v>2640464720</v>
      </c>
      <c r="F39" s="8">
        <v>2640464720</v>
      </c>
      <c r="G39" s="8">
        <v>158569110</v>
      </c>
      <c r="H39" s="8">
        <v>12581444</v>
      </c>
      <c r="I39" s="8">
        <v>23172945</v>
      </c>
      <c r="J39" s="8">
        <v>194323499</v>
      </c>
      <c r="K39" s="8">
        <v>39201770</v>
      </c>
      <c r="L39" s="8">
        <v>38638848</v>
      </c>
      <c r="M39" s="8">
        <v>232575069</v>
      </c>
      <c r="N39" s="8">
        <v>310415687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504739186</v>
      </c>
      <c r="X39" s="8">
        <v>1484229769</v>
      </c>
      <c r="Y39" s="8">
        <v>-979490583</v>
      </c>
      <c r="Z39" s="2">
        <v>-65.99</v>
      </c>
      <c r="AA39" s="6">
        <v>2640464720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7502</v>
      </c>
      <c r="H41" s="51">
        <v>1511048</v>
      </c>
      <c r="I41" s="51">
        <v>9421</v>
      </c>
      <c r="J41" s="8">
        <v>1527971</v>
      </c>
      <c r="K41" s="51">
        <v>719232</v>
      </c>
      <c r="L41" s="51">
        <v>719232</v>
      </c>
      <c r="M41" s="8">
        <v>0</v>
      </c>
      <c r="N41" s="51">
        <v>1438464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2966435</v>
      </c>
      <c r="X41" s="8"/>
      <c r="Y41" s="51">
        <v>2966435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296998734</v>
      </c>
      <c r="D42" s="55">
        <f>SUM(D38:D41)</f>
        <v>0</v>
      </c>
      <c r="E42" s="56">
        <f t="shared" si="3"/>
        <v>1111500313</v>
      </c>
      <c r="F42" s="57">
        <f t="shared" si="3"/>
        <v>1111500313</v>
      </c>
      <c r="G42" s="57">
        <f t="shared" si="3"/>
        <v>2166512344</v>
      </c>
      <c r="H42" s="57">
        <f t="shared" si="3"/>
        <v>-26909434</v>
      </c>
      <c r="I42" s="57">
        <f t="shared" si="3"/>
        <v>-186227578</v>
      </c>
      <c r="J42" s="57">
        <f t="shared" si="3"/>
        <v>1953375332</v>
      </c>
      <c r="K42" s="57">
        <f t="shared" si="3"/>
        <v>-62024861</v>
      </c>
      <c r="L42" s="57">
        <f t="shared" si="3"/>
        <v>-276168684</v>
      </c>
      <c r="M42" s="57">
        <f t="shared" si="3"/>
        <v>884656219</v>
      </c>
      <c r="N42" s="57">
        <f t="shared" si="3"/>
        <v>546462674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2499838006</v>
      </c>
      <c r="X42" s="57">
        <f t="shared" si="3"/>
        <v>2217426893</v>
      </c>
      <c r="Y42" s="57">
        <f t="shared" si="3"/>
        <v>282411113</v>
      </c>
      <c r="Z42" s="58">
        <f>+IF(X42&lt;&gt;0,+(Y42/X42)*100,0)</f>
        <v>12.735983039238805</v>
      </c>
      <c r="AA42" s="55">
        <f>SUM(AA38:AA41)</f>
        <v>1111500313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296998734</v>
      </c>
      <c r="D44" s="63">
        <f>+D42-D43</f>
        <v>0</v>
      </c>
      <c r="E44" s="64">
        <f t="shared" si="4"/>
        <v>1111500313</v>
      </c>
      <c r="F44" s="65">
        <f t="shared" si="4"/>
        <v>1111500313</v>
      </c>
      <c r="G44" s="65">
        <f t="shared" si="4"/>
        <v>2166512344</v>
      </c>
      <c r="H44" s="65">
        <f t="shared" si="4"/>
        <v>-26909434</v>
      </c>
      <c r="I44" s="65">
        <f t="shared" si="4"/>
        <v>-186227578</v>
      </c>
      <c r="J44" s="65">
        <f t="shared" si="4"/>
        <v>1953375332</v>
      </c>
      <c r="K44" s="65">
        <f t="shared" si="4"/>
        <v>-62024861</v>
      </c>
      <c r="L44" s="65">
        <f t="shared" si="4"/>
        <v>-276168684</v>
      </c>
      <c r="M44" s="65">
        <f t="shared" si="4"/>
        <v>884656219</v>
      </c>
      <c r="N44" s="65">
        <f t="shared" si="4"/>
        <v>546462674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2499838006</v>
      </c>
      <c r="X44" s="65">
        <f t="shared" si="4"/>
        <v>2217426893</v>
      </c>
      <c r="Y44" s="65">
        <f t="shared" si="4"/>
        <v>282411113</v>
      </c>
      <c r="Z44" s="66">
        <f>+IF(X44&lt;&gt;0,+(Y44/X44)*100,0)</f>
        <v>12.735983039238805</v>
      </c>
      <c r="AA44" s="63">
        <f>+AA42-AA43</f>
        <v>1111500313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296998734</v>
      </c>
      <c r="D46" s="55">
        <f>SUM(D44:D45)</f>
        <v>0</v>
      </c>
      <c r="E46" s="56">
        <f t="shared" si="5"/>
        <v>1111500313</v>
      </c>
      <c r="F46" s="57">
        <f t="shared" si="5"/>
        <v>1111500313</v>
      </c>
      <c r="G46" s="57">
        <f t="shared" si="5"/>
        <v>2166512344</v>
      </c>
      <c r="H46" s="57">
        <f t="shared" si="5"/>
        <v>-26909434</v>
      </c>
      <c r="I46" s="57">
        <f t="shared" si="5"/>
        <v>-186227578</v>
      </c>
      <c r="J46" s="57">
        <f t="shared" si="5"/>
        <v>1953375332</v>
      </c>
      <c r="K46" s="57">
        <f t="shared" si="5"/>
        <v>-62024861</v>
      </c>
      <c r="L46" s="57">
        <f t="shared" si="5"/>
        <v>-276168684</v>
      </c>
      <c r="M46" s="57">
        <f t="shared" si="5"/>
        <v>884656219</v>
      </c>
      <c r="N46" s="57">
        <f t="shared" si="5"/>
        <v>546462674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2499838006</v>
      </c>
      <c r="X46" s="57">
        <f t="shared" si="5"/>
        <v>2217426893</v>
      </c>
      <c r="Y46" s="57">
        <f t="shared" si="5"/>
        <v>282411113</v>
      </c>
      <c r="Z46" s="58">
        <f>+IF(X46&lt;&gt;0,+(Y46/X46)*100,0)</f>
        <v>12.735983039238805</v>
      </c>
      <c r="AA46" s="55">
        <f>SUM(AA44:AA45)</f>
        <v>1111500313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296998734</v>
      </c>
      <c r="D48" s="71">
        <f>SUM(D46:D47)</f>
        <v>0</v>
      </c>
      <c r="E48" s="72">
        <f t="shared" si="6"/>
        <v>1111500313</v>
      </c>
      <c r="F48" s="73">
        <f t="shared" si="6"/>
        <v>1111500313</v>
      </c>
      <c r="G48" s="73">
        <f t="shared" si="6"/>
        <v>2166512344</v>
      </c>
      <c r="H48" s="74">
        <f t="shared" si="6"/>
        <v>-26909434</v>
      </c>
      <c r="I48" s="74">
        <f t="shared" si="6"/>
        <v>-186227578</v>
      </c>
      <c r="J48" s="74">
        <f t="shared" si="6"/>
        <v>1953375332</v>
      </c>
      <c r="K48" s="74">
        <f t="shared" si="6"/>
        <v>-62024861</v>
      </c>
      <c r="L48" s="74">
        <f t="shared" si="6"/>
        <v>-276168684</v>
      </c>
      <c r="M48" s="73">
        <f t="shared" si="6"/>
        <v>884656219</v>
      </c>
      <c r="N48" s="73">
        <f t="shared" si="6"/>
        <v>546462674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2499838006</v>
      </c>
      <c r="X48" s="74">
        <f t="shared" si="6"/>
        <v>2217426893</v>
      </c>
      <c r="Y48" s="74">
        <f t="shared" si="6"/>
        <v>282411113</v>
      </c>
      <c r="Z48" s="75">
        <f>+IF(X48&lt;&gt;0,+(Y48/X48)*100,0)</f>
        <v>12.735983039238805</v>
      </c>
      <c r="AA48" s="76">
        <f>SUM(AA46:AA47)</f>
        <v>1111500313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288593206</v>
      </c>
      <c r="D5" s="6">
        <v>0</v>
      </c>
      <c r="E5" s="7">
        <v>340074773</v>
      </c>
      <c r="F5" s="8">
        <v>340074773</v>
      </c>
      <c r="G5" s="8">
        <v>28301613</v>
      </c>
      <c r="H5" s="8">
        <v>28207954</v>
      </c>
      <c r="I5" s="8">
        <v>35321202</v>
      </c>
      <c r="J5" s="8">
        <v>91830769</v>
      </c>
      <c r="K5" s="8">
        <v>29207963</v>
      </c>
      <c r="L5" s="8">
        <v>28440167</v>
      </c>
      <c r="M5" s="8">
        <v>28501840</v>
      </c>
      <c r="N5" s="8">
        <v>86149970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177980739</v>
      </c>
      <c r="X5" s="8">
        <v>173639016</v>
      </c>
      <c r="Y5" s="8">
        <v>4341723</v>
      </c>
      <c r="Z5" s="2">
        <v>2.5</v>
      </c>
      <c r="AA5" s="6">
        <v>340074773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2068848821</v>
      </c>
      <c r="D7" s="6">
        <v>0</v>
      </c>
      <c r="E7" s="7">
        <v>1976896997</v>
      </c>
      <c r="F7" s="8">
        <v>1976896997</v>
      </c>
      <c r="G7" s="8">
        <v>202906265</v>
      </c>
      <c r="H7" s="8">
        <v>232381820</v>
      </c>
      <c r="I7" s="8">
        <v>153077624</v>
      </c>
      <c r="J7" s="8">
        <v>588365709</v>
      </c>
      <c r="K7" s="8">
        <v>249354142</v>
      </c>
      <c r="L7" s="8">
        <v>77706438</v>
      </c>
      <c r="M7" s="8">
        <v>158868201</v>
      </c>
      <c r="N7" s="8">
        <v>485928781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1074294490</v>
      </c>
      <c r="X7" s="8">
        <v>984564250</v>
      </c>
      <c r="Y7" s="8">
        <v>89730240</v>
      </c>
      <c r="Z7" s="2">
        <v>9.11</v>
      </c>
      <c r="AA7" s="6">
        <v>1976896997</v>
      </c>
    </row>
    <row r="8" spans="1:27" ht="13.5">
      <c r="A8" s="25" t="s">
        <v>35</v>
      </c>
      <c r="B8" s="24"/>
      <c r="C8" s="6">
        <v>470778884</v>
      </c>
      <c r="D8" s="6">
        <v>0</v>
      </c>
      <c r="E8" s="7">
        <v>581946497</v>
      </c>
      <c r="F8" s="8">
        <v>581946497</v>
      </c>
      <c r="G8" s="8">
        <v>31658666</v>
      </c>
      <c r="H8" s="8">
        <v>49856445</v>
      </c>
      <c r="I8" s="8">
        <v>53334385</v>
      </c>
      <c r="J8" s="8">
        <v>134849496</v>
      </c>
      <c r="K8" s="8">
        <v>39093254</v>
      </c>
      <c r="L8" s="8">
        <v>63293068</v>
      </c>
      <c r="M8" s="8">
        <v>10401164</v>
      </c>
      <c r="N8" s="8">
        <v>112787486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247636982</v>
      </c>
      <c r="X8" s="8">
        <v>307072487</v>
      </c>
      <c r="Y8" s="8">
        <v>-59435505</v>
      </c>
      <c r="Z8" s="2">
        <v>-19.36</v>
      </c>
      <c r="AA8" s="6">
        <v>581946497</v>
      </c>
    </row>
    <row r="9" spans="1:27" ht="13.5">
      <c r="A9" s="25" t="s">
        <v>36</v>
      </c>
      <c r="B9" s="24"/>
      <c r="C9" s="6">
        <v>122041741</v>
      </c>
      <c r="D9" s="6">
        <v>0</v>
      </c>
      <c r="E9" s="7">
        <v>314413566</v>
      </c>
      <c r="F9" s="8">
        <v>314413566</v>
      </c>
      <c r="G9" s="8">
        <v>10348496</v>
      </c>
      <c r="H9" s="8">
        <v>11045729</v>
      </c>
      <c r="I9" s="8">
        <v>11077883</v>
      </c>
      <c r="J9" s="8">
        <v>32472108</v>
      </c>
      <c r="K9" s="8">
        <v>11095318</v>
      </c>
      <c r="L9" s="8">
        <v>9749650</v>
      </c>
      <c r="M9" s="8">
        <v>11003203</v>
      </c>
      <c r="N9" s="8">
        <v>31848171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64320279</v>
      </c>
      <c r="X9" s="8">
        <v>153143810</v>
      </c>
      <c r="Y9" s="8">
        <v>-88823531</v>
      </c>
      <c r="Z9" s="2">
        <v>-58</v>
      </c>
      <c r="AA9" s="6">
        <v>314413566</v>
      </c>
    </row>
    <row r="10" spans="1:27" ht="13.5">
      <c r="A10" s="25" t="s">
        <v>37</v>
      </c>
      <c r="B10" s="24"/>
      <c r="C10" s="6">
        <v>121709208</v>
      </c>
      <c r="D10" s="6">
        <v>0</v>
      </c>
      <c r="E10" s="7">
        <v>157729530</v>
      </c>
      <c r="F10" s="26">
        <v>157729530</v>
      </c>
      <c r="G10" s="26">
        <v>8669057</v>
      </c>
      <c r="H10" s="26">
        <v>8722417</v>
      </c>
      <c r="I10" s="26">
        <v>8791439</v>
      </c>
      <c r="J10" s="26">
        <v>26182913</v>
      </c>
      <c r="K10" s="26">
        <v>9205740</v>
      </c>
      <c r="L10" s="26">
        <v>9163909</v>
      </c>
      <c r="M10" s="26">
        <v>9237393</v>
      </c>
      <c r="N10" s="26">
        <v>27607042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53789955</v>
      </c>
      <c r="X10" s="26">
        <v>78858101</v>
      </c>
      <c r="Y10" s="26">
        <v>-25068146</v>
      </c>
      <c r="Z10" s="27">
        <v>-31.79</v>
      </c>
      <c r="AA10" s="28">
        <v>157729530</v>
      </c>
    </row>
    <row r="11" spans="1:27" ht="13.5">
      <c r="A11" s="25" t="s">
        <v>38</v>
      </c>
      <c r="B11" s="29"/>
      <c r="C11" s="6">
        <v>31140</v>
      </c>
      <c r="D11" s="6">
        <v>0</v>
      </c>
      <c r="E11" s="7">
        <v>253545</v>
      </c>
      <c r="F11" s="8">
        <v>253545</v>
      </c>
      <c r="G11" s="8">
        <v>0</v>
      </c>
      <c r="H11" s="8">
        <v>0</v>
      </c>
      <c r="I11" s="8">
        <v>0</v>
      </c>
      <c r="J11" s="8">
        <v>0</v>
      </c>
      <c r="K11" s="8">
        <v>2874</v>
      </c>
      <c r="L11" s="8">
        <v>0</v>
      </c>
      <c r="M11" s="8">
        <v>0</v>
      </c>
      <c r="N11" s="8">
        <v>2874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2874</v>
      </c>
      <c r="X11" s="8">
        <v>107604</v>
      </c>
      <c r="Y11" s="8">
        <v>-104730</v>
      </c>
      <c r="Z11" s="2">
        <v>-97.33</v>
      </c>
      <c r="AA11" s="6">
        <v>253545</v>
      </c>
    </row>
    <row r="12" spans="1:27" ht="13.5">
      <c r="A12" s="25" t="s">
        <v>39</v>
      </c>
      <c r="B12" s="29"/>
      <c r="C12" s="6">
        <v>12474099</v>
      </c>
      <c r="D12" s="6">
        <v>0</v>
      </c>
      <c r="E12" s="7">
        <v>16581302</v>
      </c>
      <c r="F12" s="8">
        <v>16581302</v>
      </c>
      <c r="G12" s="8">
        <v>2611760</v>
      </c>
      <c r="H12" s="8">
        <v>2490627</v>
      </c>
      <c r="I12" s="8">
        <v>2573773</v>
      </c>
      <c r="J12" s="8">
        <v>7676160</v>
      </c>
      <c r="K12" s="8">
        <v>2949279</v>
      </c>
      <c r="L12" s="8">
        <v>2238472</v>
      </c>
      <c r="M12" s="8">
        <v>2209105</v>
      </c>
      <c r="N12" s="8">
        <v>7396856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15073016</v>
      </c>
      <c r="X12" s="8">
        <v>8315580</v>
      </c>
      <c r="Y12" s="8">
        <v>6757436</v>
      </c>
      <c r="Z12" s="2">
        <v>81.26</v>
      </c>
      <c r="AA12" s="6">
        <v>16581302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19568855</v>
      </c>
      <c r="F13" s="8">
        <v>19568855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9936525</v>
      </c>
      <c r="Y13" s="8">
        <v>-9936525</v>
      </c>
      <c r="Z13" s="2">
        <v>-100</v>
      </c>
      <c r="AA13" s="6">
        <v>19568855</v>
      </c>
    </row>
    <row r="14" spans="1:27" ht="13.5">
      <c r="A14" s="23" t="s">
        <v>41</v>
      </c>
      <c r="B14" s="29"/>
      <c r="C14" s="6">
        <v>22181000</v>
      </c>
      <c r="D14" s="6">
        <v>0</v>
      </c>
      <c r="E14" s="7">
        <v>250278278</v>
      </c>
      <c r="F14" s="8">
        <v>250278278</v>
      </c>
      <c r="G14" s="8">
        <v>3568641</v>
      </c>
      <c r="H14" s="8">
        <v>23754318</v>
      </c>
      <c r="I14" s="8">
        <v>23265012</v>
      </c>
      <c r="J14" s="8">
        <v>50587971</v>
      </c>
      <c r="K14" s="8">
        <v>2784903</v>
      </c>
      <c r="L14" s="8">
        <v>1086407</v>
      </c>
      <c r="M14" s="8">
        <v>26546427</v>
      </c>
      <c r="N14" s="8">
        <v>30417737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81005708</v>
      </c>
      <c r="X14" s="8">
        <v>125047943</v>
      </c>
      <c r="Y14" s="8">
        <v>-44042235</v>
      </c>
      <c r="Z14" s="2">
        <v>-35.22</v>
      </c>
      <c r="AA14" s="6">
        <v>250278278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14580000</v>
      </c>
      <c r="D16" s="6">
        <v>0</v>
      </c>
      <c r="E16" s="7">
        <v>17748313</v>
      </c>
      <c r="F16" s="8">
        <v>17748313</v>
      </c>
      <c r="G16" s="8">
        <v>146276</v>
      </c>
      <c r="H16" s="8">
        <v>150639</v>
      </c>
      <c r="I16" s="8">
        <v>264598</v>
      </c>
      <c r="J16" s="8">
        <v>561513</v>
      </c>
      <c r="K16" s="8">
        <v>603076</v>
      </c>
      <c r="L16" s="8">
        <v>363762</v>
      </c>
      <c r="M16" s="8">
        <v>28382</v>
      </c>
      <c r="N16" s="8">
        <v>995220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1556733</v>
      </c>
      <c r="X16" s="8">
        <v>8839298</v>
      </c>
      <c r="Y16" s="8">
        <v>-7282565</v>
      </c>
      <c r="Z16" s="2">
        <v>-82.39</v>
      </c>
      <c r="AA16" s="6">
        <v>17748313</v>
      </c>
    </row>
    <row r="17" spans="1:27" ht="13.5">
      <c r="A17" s="23" t="s">
        <v>44</v>
      </c>
      <c r="B17" s="29"/>
      <c r="C17" s="6">
        <v>10397775</v>
      </c>
      <c r="D17" s="6">
        <v>0</v>
      </c>
      <c r="E17" s="7">
        <v>9653060</v>
      </c>
      <c r="F17" s="8">
        <v>9653060</v>
      </c>
      <c r="G17" s="8">
        <v>109594</v>
      </c>
      <c r="H17" s="8">
        <v>5569</v>
      </c>
      <c r="I17" s="8">
        <v>936885</v>
      </c>
      <c r="J17" s="8">
        <v>1052048</v>
      </c>
      <c r="K17" s="8">
        <v>1141193</v>
      </c>
      <c r="L17" s="8">
        <v>626556</v>
      </c>
      <c r="M17" s="8">
        <v>1204594</v>
      </c>
      <c r="N17" s="8">
        <v>2972343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4024391</v>
      </c>
      <c r="X17" s="8">
        <v>4813805</v>
      </c>
      <c r="Y17" s="8">
        <v>-789414</v>
      </c>
      <c r="Z17" s="2">
        <v>-16.4</v>
      </c>
      <c r="AA17" s="6">
        <v>9653060</v>
      </c>
    </row>
    <row r="18" spans="1:27" ht="13.5">
      <c r="A18" s="25" t="s">
        <v>45</v>
      </c>
      <c r="B18" s="24"/>
      <c r="C18" s="6">
        <v>19934280</v>
      </c>
      <c r="D18" s="6">
        <v>0</v>
      </c>
      <c r="E18" s="7">
        <v>131943940</v>
      </c>
      <c r="F18" s="8">
        <v>131943940</v>
      </c>
      <c r="G18" s="8">
        <v>441264</v>
      </c>
      <c r="H18" s="8">
        <v>0</v>
      </c>
      <c r="I18" s="8">
        <v>5685660</v>
      </c>
      <c r="J18" s="8">
        <v>6126924</v>
      </c>
      <c r="K18" s="8">
        <v>11793094</v>
      </c>
      <c r="L18" s="8">
        <v>6288910</v>
      </c>
      <c r="M18" s="8">
        <v>12936246</v>
      </c>
      <c r="N18" s="8">
        <v>31018250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37145174</v>
      </c>
      <c r="X18" s="8">
        <v>65723009</v>
      </c>
      <c r="Y18" s="8">
        <v>-28577835</v>
      </c>
      <c r="Z18" s="2">
        <v>-43.48</v>
      </c>
      <c r="AA18" s="6">
        <v>131943940</v>
      </c>
    </row>
    <row r="19" spans="1:27" ht="13.5">
      <c r="A19" s="23" t="s">
        <v>46</v>
      </c>
      <c r="B19" s="29"/>
      <c r="C19" s="6">
        <v>532021000</v>
      </c>
      <c r="D19" s="6">
        <v>0</v>
      </c>
      <c r="E19" s="7">
        <v>703273602</v>
      </c>
      <c r="F19" s="8">
        <v>703273602</v>
      </c>
      <c r="G19" s="8">
        <v>252085000</v>
      </c>
      <c r="H19" s="8">
        <v>0</v>
      </c>
      <c r="I19" s="8">
        <v>-513395</v>
      </c>
      <c r="J19" s="8">
        <v>251571605</v>
      </c>
      <c r="K19" s="8">
        <v>0</v>
      </c>
      <c r="L19" s="8">
        <v>1595000</v>
      </c>
      <c r="M19" s="8">
        <v>0</v>
      </c>
      <c r="N19" s="8">
        <v>1595000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253166605</v>
      </c>
      <c r="X19" s="8">
        <v>351156900</v>
      </c>
      <c r="Y19" s="8">
        <v>-97990295</v>
      </c>
      <c r="Z19" s="2">
        <v>-27.9</v>
      </c>
      <c r="AA19" s="6">
        <v>703273602</v>
      </c>
    </row>
    <row r="20" spans="1:27" ht="13.5">
      <c r="A20" s="23" t="s">
        <v>47</v>
      </c>
      <c r="B20" s="29"/>
      <c r="C20" s="6">
        <v>31456839</v>
      </c>
      <c r="D20" s="6">
        <v>0</v>
      </c>
      <c r="E20" s="7">
        <v>141844675</v>
      </c>
      <c r="F20" s="26">
        <v>141844675</v>
      </c>
      <c r="G20" s="26">
        <v>771509</v>
      </c>
      <c r="H20" s="26">
        <v>751587</v>
      </c>
      <c r="I20" s="26">
        <v>482762</v>
      </c>
      <c r="J20" s="26">
        <v>2005858</v>
      </c>
      <c r="K20" s="26">
        <v>431306</v>
      </c>
      <c r="L20" s="26">
        <v>881540</v>
      </c>
      <c r="M20" s="26">
        <v>1141514</v>
      </c>
      <c r="N20" s="26">
        <v>2454360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4460218</v>
      </c>
      <c r="X20" s="26">
        <v>70867773</v>
      </c>
      <c r="Y20" s="26">
        <v>-66407555</v>
      </c>
      <c r="Z20" s="27">
        <v>-93.71</v>
      </c>
      <c r="AA20" s="28">
        <v>141844675</v>
      </c>
    </row>
    <row r="21" spans="1:27" ht="13.5">
      <c r="A21" s="23" t="s">
        <v>48</v>
      </c>
      <c r="B21" s="29"/>
      <c r="C21" s="6">
        <v>4101190</v>
      </c>
      <c r="D21" s="6">
        <v>0</v>
      </c>
      <c r="E21" s="7">
        <v>117080000</v>
      </c>
      <c r="F21" s="8">
        <v>117080000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62148477</v>
      </c>
      <c r="Y21" s="8">
        <v>-62148477</v>
      </c>
      <c r="Z21" s="2">
        <v>-100</v>
      </c>
      <c r="AA21" s="6">
        <v>117080000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3719149183</v>
      </c>
      <c r="D22" s="33">
        <f>SUM(D5:D21)</f>
        <v>0</v>
      </c>
      <c r="E22" s="34">
        <f t="shared" si="0"/>
        <v>4779286933</v>
      </c>
      <c r="F22" s="35">
        <f t="shared" si="0"/>
        <v>4779286933</v>
      </c>
      <c r="G22" s="35">
        <f t="shared" si="0"/>
        <v>541618141</v>
      </c>
      <c r="H22" s="35">
        <f t="shared" si="0"/>
        <v>357367105</v>
      </c>
      <c r="I22" s="35">
        <f t="shared" si="0"/>
        <v>294297828</v>
      </c>
      <c r="J22" s="35">
        <f t="shared" si="0"/>
        <v>1193283074</v>
      </c>
      <c r="K22" s="35">
        <f t="shared" si="0"/>
        <v>357662142</v>
      </c>
      <c r="L22" s="35">
        <f t="shared" si="0"/>
        <v>201433879</v>
      </c>
      <c r="M22" s="35">
        <f t="shared" si="0"/>
        <v>262078069</v>
      </c>
      <c r="N22" s="35">
        <f t="shared" si="0"/>
        <v>821174090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2014457164</v>
      </c>
      <c r="X22" s="35">
        <f t="shared" si="0"/>
        <v>2404234578</v>
      </c>
      <c r="Y22" s="35">
        <f t="shared" si="0"/>
        <v>-389777414</v>
      </c>
      <c r="Z22" s="36">
        <f>+IF(X22&lt;&gt;0,+(Y22/X22)*100,0)</f>
        <v>-16.2121207958103</v>
      </c>
      <c r="AA22" s="33">
        <f>SUM(AA5:AA21)</f>
        <v>4779286933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621170420</v>
      </c>
      <c r="D25" s="6">
        <v>0</v>
      </c>
      <c r="E25" s="7">
        <v>689646004</v>
      </c>
      <c r="F25" s="8">
        <v>689646004</v>
      </c>
      <c r="G25" s="8">
        <v>52250013</v>
      </c>
      <c r="H25" s="8">
        <v>74447982</v>
      </c>
      <c r="I25" s="8">
        <v>61421021</v>
      </c>
      <c r="J25" s="8">
        <v>188119016</v>
      </c>
      <c r="K25" s="8">
        <v>58008455</v>
      </c>
      <c r="L25" s="8">
        <v>56104591</v>
      </c>
      <c r="M25" s="8">
        <v>54176659</v>
      </c>
      <c r="N25" s="8">
        <v>168289705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356408721</v>
      </c>
      <c r="X25" s="8">
        <v>344635173</v>
      </c>
      <c r="Y25" s="8">
        <v>11773548</v>
      </c>
      <c r="Z25" s="2">
        <v>3.42</v>
      </c>
      <c r="AA25" s="6">
        <v>689646004</v>
      </c>
    </row>
    <row r="26" spans="1:27" ht="13.5">
      <c r="A26" s="25" t="s">
        <v>52</v>
      </c>
      <c r="B26" s="24"/>
      <c r="C26" s="6">
        <v>38650145</v>
      </c>
      <c r="D26" s="6">
        <v>0</v>
      </c>
      <c r="E26" s="7">
        <v>56614062</v>
      </c>
      <c r="F26" s="8">
        <v>56614062</v>
      </c>
      <c r="G26" s="8">
        <v>4554829</v>
      </c>
      <c r="H26" s="8">
        <v>5055496</v>
      </c>
      <c r="I26" s="8">
        <v>4531361</v>
      </c>
      <c r="J26" s="8">
        <v>14141686</v>
      </c>
      <c r="K26" s="8">
        <v>4504877</v>
      </c>
      <c r="L26" s="8">
        <v>4577069</v>
      </c>
      <c r="M26" s="8">
        <v>4566140</v>
      </c>
      <c r="N26" s="8">
        <v>13648086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27789772</v>
      </c>
      <c r="X26" s="8">
        <v>28282219</v>
      </c>
      <c r="Y26" s="8">
        <v>-492447</v>
      </c>
      <c r="Z26" s="2">
        <v>-1.74</v>
      </c>
      <c r="AA26" s="6">
        <v>56614062</v>
      </c>
    </row>
    <row r="27" spans="1:27" ht="13.5">
      <c r="A27" s="25" t="s">
        <v>53</v>
      </c>
      <c r="B27" s="24"/>
      <c r="C27" s="6">
        <v>550717000</v>
      </c>
      <c r="D27" s="6">
        <v>0</v>
      </c>
      <c r="E27" s="7">
        <v>539436041</v>
      </c>
      <c r="F27" s="8">
        <v>539436041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539436041</v>
      </c>
    </row>
    <row r="28" spans="1:27" ht="13.5">
      <c r="A28" s="25" t="s">
        <v>54</v>
      </c>
      <c r="B28" s="24"/>
      <c r="C28" s="6">
        <v>422667372</v>
      </c>
      <c r="D28" s="6">
        <v>0</v>
      </c>
      <c r="E28" s="7">
        <v>446983709</v>
      </c>
      <c r="F28" s="8">
        <v>446983709</v>
      </c>
      <c r="G28" s="8">
        <v>30463814</v>
      </c>
      <c r="H28" s="8">
        <v>30821288</v>
      </c>
      <c r="I28" s="8">
        <v>30826053</v>
      </c>
      <c r="J28" s="8">
        <v>92111155</v>
      </c>
      <c r="K28" s="8">
        <v>30908976</v>
      </c>
      <c r="L28" s="8">
        <v>30908976</v>
      </c>
      <c r="M28" s="8">
        <v>28103325</v>
      </c>
      <c r="N28" s="8">
        <v>89921277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182032432</v>
      </c>
      <c r="X28" s="8">
        <v>223098394</v>
      </c>
      <c r="Y28" s="8">
        <v>-41065962</v>
      </c>
      <c r="Z28" s="2">
        <v>-18.41</v>
      </c>
      <c r="AA28" s="6">
        <v>446983709</v>
      </c>
    </row>
    <row r="29" spans="1:27" ht="13.5">
      <c r="A29" s="25" t="s">
        <v>55</v>
      </c>
      <c r="B29" s="24"/>
      <c r="C29" s="6">
        <v>87432000</v>
      </c>
      <c r="D29" s="6">
        <v>0</v>
      </c>
      <c r="E29" s="7">
        <v>100026392</v>
      </c>
      <c r="F29" s="8">
        <v>100026392</v>
      </c>
      <c r="G29" s="8">
        <v>286279</v>
      </c>
      <c r="H29" s="8">
        <v>3129845</v>
      </c>
      <c r="I29" s="8">
        <v>482347</v>
      </c>
      <c r="J29" s="8">
        <v>3898471</v>
      </c>
      <c r="K29" s="8">
        <v>129092</v>
      </c>
      <c r="L29" s="8">
        <v>299041</v>
      </c>
      <c r="M29" s="8">
        <v>17749624</v>
      </c>
      <c r="N29" s="8">
        <v>18177757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22076228</v>
      </c>
      <c r="X29" s="8">
        <v>48669999</v>
      </c>
      <c r="Y29" s="8">
        <v>-26593771</v>
      </c>
      <c r="Z29" s="2">
        <v>-54.64</v>
      </c>
      <c r="AA29" s="6">
        <v>100026392</v>
      </c>
    </row>
    <row r="30" spans="1:27" ht="13.5">
      <c r="A30" s="25" t="s">
        <v>56</v>
      </c>
      <c r="B30" s="24"/>
      <c r="C30" s="6">
        <v>1781264421</v>
      </c>
      <c r="D30" s="6">
        <v>0</v>
      </c>
      <c r="E30" s="7">
        <v>2008834831</v>
      </c>
      <c r="F30" s="8">
        <v>2008834831</v>
      </c>
      <c r="G30" s="8">
        <v>219281254</v>
      </c>
      <c r="H30" s="8">
        <v>225869548</v>
      </c>
      <c r="I30" s="8">
        <v>219180409</v>
      </c>
      <c r="J30" s="8">
        <v>664331211</v>
      </c>
      <c r="K30" s="8">
        <v>165862939</v>
      </c>
      <c r="L30" s="8">
        <v>188287405</v>
      </c>
      <c r="M30" s="8">
        <v>172630767</v>
      </c>
      <c r="N30" s="8">
        <v>526781111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1191112322</v>
      </c>
      <c r="X30" s="8">
        <v>1003098394</v>
      </c>
      <c r="Y30" s="8">
        <v>188013928</v>
      </c>
      <c r="Z30" s="2">
        <v>18.74</v>
      </c>
      <c r="AA30" s="6">
        <v>2008834831</v>
      </c>
    </row>
    <row r="31" spans="1:27" ht="13.5">
      <c r="A31" s="25" t="s">
        <v>57</v>
      </c>
      <c r="B31" s="24"/>
      <c r="C31" s="6">
        <v>108460000</v>
      </c>
      <c r="D31" s="6">
        <v>0</v>
      </c>
      <c r="E31" s="7">
        <v>244626857</v>
      </c>
      <c r="F31" s="8">
        <v>244626857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3070886</v>
      </c>
      <c r="N31" s="8">
        <v>3070886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3070886</v>
      </c>
      <c r="X31" s="8">
        <v>123160859</v>
      </c>
      <c r="Y31" s="8">
        <v>-120089973</v>
      </c>
      <c r="Z31" s="2">
        <v>-97.51</v>
      </c>
      <c r="AA31" s="6">
        <v>244626857</v>
      </c>
    </row>
    <row r="32" spans="1:27" ht="13.5">
      <c r="A32" s="25" t="s">
        <v>58</v>
      </c>
      <c r="B32" s="24"/>
      <c r="C32" s="6">
        <v>207915000</v>
      </c>
      <c r="D32" s="6">
        <v>0</v>
      </c>
      <c r="E32" s="7">
        <v>315324546</v>
      </c>
      <c r="F32" s="8">
        <v>315324546</v>
      </c>
      <c r="G32" s="8">
        <v>14710584</v>
      </c>
      <c r="H32" s="8">
        <v>19051730</v>
      </c>
      <c r="I32" s="8">
        <v>13358251</v>
      </c>
      <c r="J32" s="8">
        <v>47120565</v>
      </c>
      <c r="K32" s="8">
        <v>17113351</v>
      </c>
      <c r="L32" s="8">
        <v>22422075</v>
      </c>
      <c r="M32" s="8">
        <v>30387165</v>
      </c>
      <c r="N32" s="8">
        <v>69922591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117043156</v>
      </c>
      <c r="X32" s="8">
        <v>158352446</v>
      </c>
      <c r="Y32" s="8">
        <v>-41309290</v>
      </c>
      <c r="Z32" s="2">
        <v>-26.09</v>
      </c>
      <c r="AA32" s="6">
        <v>315324546</v>
      </c>
    </row>
    <row r="33" spans="1:27" ht="13.5">
      <c r="A33" s="25" t="s">
        <v>59</v>
      </c>
      <c r="B33" s="24"/>
      <c r="C33" s="6">
        <v>71051000</v>
      </c>
      <c r="D33" s="6">
        <v>0</v>
      </c>
      <c r="E33" s="7">
        <v>16937606</v>
      </c>
      <c r="F33" s="8">
        <v>16937606</v>
      </c>
      <c r="G33" s="8">
        <v>192500</v>
      </c>
      <c r="H33" s="8">
        <v>18869</v>
      </c>
      <c r="I33" s="8">
        <v>16900</v>
      </c>
      <c r="J33" s="8">
        <v>228269</v>
      </c>
      <c r="K33" s="8">
        <v>47881</v>
      </c>
      <c r="L33" s="8">
        <v>200563</v>
      </c>
      <c r="M33" s="8">
        <v>36698</v>
      </c>
      <c r="N33" s="8">
        <v>285142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513411</v>
      </c>
      <c r="X33" s="8">
        <v>8421041</v>
      </c>
      <c r="Y33" s="8">
        <v>-7907630</v>
      </c>
      <c r="Z33" s="2">
        <v>-93.9</v>
      </c>
      <c r="AA33" s="6">
        <v>16937606</v>
      </c>
    </row>
    <row r="34" spans="1:27" ht="13.5">
      <c r="A34" s="25" t="s">
        <v>60</v>
      </c>
      <c r="B34" s="24"/>
      <c r="C34" s="6">
        <v>216187741</v>
      </c>
      <c r="D34" s="6">
        <v>0</v>
      </c>
      <c r="E34" s="7">
        <v>354102018</v>
      </c>
      <c r="F34" s="8">
        <v>354102018</v>
      </c>
      <c r="G34" s="8">
        <v>33450001</v>
      </c>
      <c r="H34" s="8">
        <v>16186304</v>
      </c>
      <c r="I34" s="8">
        <v>13696025</v>
      </c>
      <c r="J34" s="8">
        <v>63332330</v>
      </c>
      <c r="K34" s="8">
        <v>18472159</v>
      </c>
      <c r="L34" s="8">
        <v>17321841</v>
      </c>
      <c r="M34" s="8">
        <v>18747462</v>
      </c>
      <c r="N34" s="8">
        <v>54541462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117873792</v>
      </c>
      <c r="X34" s="8">
        <v>174372412</v>
      </c>
      <c r="Y34" s="8">
        <v>-56498620</v>
      </c>
      <c r="Z34" s="2">
        <v>-32.4</v>
      </c>
      <c r="AA34" s="6">
        <v>354102018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4105515099</v>
      </c>
      <c r="D36" s="33">
        <f>SUM(D25:D35)</f>
        <v>0</v>
      </c>
      <c r="E36" s="34">
        <f t="shared" si="1"/>
        <v>4772532066</v>
      </c>
      <c r="F36" s="35">
        <f t="shared" si="1"/>
        <v>4772532066</v>
      </c>
      <c r="G36" s="35">
        <f t="shared" si="1"/>
        <v>355189274</v>
      </c>
      <c r="H36" s="35">
        <f t="shared" si="1"/>
        <v>374581062</v>
      </c>
      <c r="I36" s="35">
        <f t="shared" si="1"/>
        <v>343512367</v>
      </c>
      <c r="J36" s="35">
        <f t="shared" si="1"/>
        <v>1073282703</v>
      </c>
      <c r="K36" s="35">
        <f t="shared" si="1"/>
        <v>295047730</v>
      </c>
      <c r="L36" s="35">
        <f t="shared" si="1"/>
        <v>320121561</v>
      </c>
      <c r="M36" s="35">
        <f t="shared" si="1"/>
        <v>329468726</v>
      </c>
      <c r="N36" s="35">
        <f t="shared" si="1"/>
        <v>944638017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2017920720</v>
      </c>
      <c r="X36" s="35">
        <f t="shared" si="1"/>
        <v>2112090937</v>
      </c>
      <c r="Y36" s="35">
        <f t="shared" si="1"/>
        <v>-94170217</v>
      </c>
      <c r="Z36" s="36">
        <f>+IF(X36&lt;&gt;0,+(Y36/X36)*100,0)</f>
        <v>-4.458625116480958</v>
      </c>
      <c r="AA36" s="33">
        <f>SUM(AA25:AA35)</f>
        <v>4772532066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-386365916</v>
      </c>
      <c r="D38" s="46">
        <f>+D22-D36</f>
        <v>0</v>
      </c>
      <c r="E38" s="47">
        <f t="shared" si="2"/>
        <v>6754867</v>
      </c>
      <c r="F38" s="48">
        <f t="shared" si="2"/>
        <v>6754867</v>
      </c>
      <c r="G38" s="48">
        <f t="shared" si="2"/>
        <v>186428867</v>
      </c>
      <c r="H38" s="48">
        <f t="shared" si="2"/>
        <v>-17213957</v>
      </c>
      <c r="I38" s="48">
        <f t="shared" si="2"/>
        <v>-49214539</v>
      </c>
      <c r="J38" s="48">
        <f t="shared" si="2"/>
        <v>120000371</v>
      </c>
      <c r="K38" s="48">
        <f t="shared" si="2"/>
        <v>62614412</v>
      </c>
      <c r="L38" s="48">
        <f t="shared" si="2"/>
        <v>-118687682</v>
      </c>
      <c r="M38" s="48">
        <f t="shared" si="2"/>
        <v>-67390657</v>
      </c>
      <c r="N38" s="48">
        <f t="shared" si="2"/>
        <v>-123463927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-3463556</v>
      </c>
      <c r="X38" s="48">
        <f>IF(F22=F36,0,X22-X36)</f>
        <v>292143641</v>
      </c>
      <c r="Y38" s="48">
        <f t="shared" si="2"/>
        <v>-295607197</v>
      </c>
      <c r="Z38" s="49">
        <f>+IF(X38&lt;&gt;0,+(Y38/X38)*100,0)</f>
        <v>-101.18556610992604</v>
      </c>
      <c r="AA38" s="46">
        <f>+AA22-AA36</f>
        <v>6754867</v>
      </c>
    </row>
    <row r="39" spans="1:27" ht="13.5">
      <c r="A39" s="23" t="s">
        <v>64</v>
      </c>
      <c r="B39" s="29"/>
      <c r="C39" s="6">
        <v>626545000</v>
      </c>
      <c r="D39" s="6">
        <v>0</v>
      </c>
      <c r="E39" s="7">
        <v>506885000</v>
      </c>
      <c r="F39" s="8">
        <v>506885000</v>
      </c>
      <c r="G39" s="8">
        <v>0</v>
      </c>
      <c r="H39" s="8">
        <v>34783</v>
      </c>
      <c r="I39" s="8">
        <v>0</v>
      </c>
      <c r="J39" s="8">
        <v>34783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34783</v>
      </c>
      <c r="X39" s="8">
        <v>249609080</v>
      </c>
      <c r="Y39" s="8">
        <v>-249574297</v>
      </c>
      <c r="Z39" s="2">
        <v>-99.99</v>
      </c>
      <c r="AA39" s="6">
        <v>506885000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7502</v>
      </c>
      <c r="H41" s="51">
        <v>1511048</v>
      </c>
      <c r="I41" s="51">
        <v>9421</v>
      </c>
      <c r="J41" s="8">
        <v>1527971</v>
      </c>
      <c r="K41" s="51">
        <v>719232</v>
      </c>
      <c r="L41" s="51">
        <v>719232</v>
      </c>
      <c r="M41" s="8">
        <v>0</v>
      </c>
      <c r="N41" s="51">
        <v>1438464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2966435</v>
      </c>
      <c r="X41" s="8"/>
      <c r="Y41" s="51">
        <v>2966435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240179084</v>
      </c>
      <c r="D42" s="55">
        <f>SUM(D38:D41)</f>
        <v>0</v>
      </c>
      <c r="E42" s="56">
        <f t="shared" si="3"/>
        <v>513639867</v>
      </c>
      <c r="F42" s="57">
        <f t="shared" si="3"/>
        <v>513639867</v>
      </c>
      <c r="G42" s="57">
        <f t="shared" si="3"/>
        <v>186436369</v>
      </c>
      <c r="H42" s="57">
        <f t="shared" si="3"/>
        <v>-15668126</v>
      </c>
      <c r="I42" s="57">
        <f t="shared" si="3"/>
        <v>-49205118</v>
      </c>
      <c r="J42" s="57">
        <f t="shared" si="3"/>
        <v>121563125</v>
      </c>
      <c r="K42" s="57">
        <f t="shared" si="3"/>
        <v>63333644</v>
      </c>
      <c r="L42" s="57">
        <f t="shared" si="3"/>
        <v>-117968450</v>
      </c>
      <c r="M42" s="57">
        <f t="shared" si="3"/>
        <v>-67390657</v>
      </c>
      <c r="N42" s="57">
        <f t="shared" si="3"/>
        <v>-122025463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-462338</v>
      </c>
      <c r="X42" s="57">
        <f t="shared" si="3"/>
        <v>541752721</v>
      </c>
      <c r="Y42" s="57">
        <f t="shared" si="3"/>
        <v>-542215059</v>
      </c>
      <c r="Z42" s="58">
        <f>+IF(X42&lt;&gt;0,+(Y42/X42)*100,0)</f>
        <v>-100.08534114958326</v>
      </c>
      <c r="AA42" s="55">
        <f>SUM(AA38:AA41)</f>
        <v>513639867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240179084</v>
      </c>
      <c r="D44" s="63">
        <f>+D42-D43</f>
        <v>0</v>
      </c>
      <c r="E44" s="64">
        <f t="shared" si="4"/>
        <v>513639867</v>
      </c>
      <c r="F44" s="65">
        <f t="shared" si="4"/>
        <v>513639867</v>
      </c>
      <c r="G44" s="65">
        <f t="shared" si="4"/>
        <v>186436369</v>
      </c>
      <c r="H44" s="65">
        <f t="shared" si="4"/>
        <v>-15668126</v>
      </c>
      <c r="I44" s="65">
        <f t="shared" si="4"/>
        <v>-49205118</v>
      </c>
      <c r="J44" s="65">
        <f t="shared" si="4"/>
        <v>121563125</v>
      </c>
      <c r="K44" s="65">
        <f t="shared" si="4"/>
        <v>63333644</v>
      </c>
      <c r="L44" s="65">
        <f t="shared" si="4"/>
        <v>-117968450</v>
      </c>
      <c r="M44" s="65">
        <f t="shared" si="4"/>
        <v>-67390657</v>
      </c>
      <c r="N44" s="65">
        <f t="shared" si="4"/>
        <v>-122025463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-462338</v>
      </c>
      <c r="X44" s="65">
        <f t="shared" si="4"/>
        <v>541752721</v>
      </c>
      <c r="Y44" s="65">
        <f t="shared" si="4"/>
        <v>-542215059</v>
      </c>
      <c r="Z44" s="66">
        <f>+IF(X44&lt;&gt;0,+(Y44/X44)*100,0)</f>
        <v>-100.08534114958326</v>
      </c>
      <c r="AA44" s="63">
        <f>+AA42-AA43</f>
        <v>513639867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240179084</v>
      </c>
      <c r="D46" s="55">
        <f>SUM(D44:D45)</f>
        <v>0</v>
      </c>
      <c r="E46" s="56">
        <f t="shared" si="5"/>
        <v>513639867</v>
      </c>
      <c r="F46" s="57">
        <f t="shared" si="5"/>
        <v>513639867</v>
      </c>
      <c r="G46" s="57">
        <f t="shared" si="5"/>
        <v>186436369</v>
      </c>
      <c r="H46" s="57">
        <f t="shared" si="5"/>
        <v>-15668126</v>
      </c>
      <c r="I46" s="57">
        <f t="shared" si="5"/>
        <v>-49205118</v>
      </c>
      <c r="J46" s="57">
        <f t="shared" si="5"/>
        <v>121563125</v>
      </c>
      <c r="K46" s="57">
        <f t="shared" si="5"/>
        <v>63333644</v>
      </c>
      <c r="L46" s="57">
        <f t="shared" si="5"/>
        <v>-117968450</v>
      </c>
      <c r="M46" s="57">
        <f t="shared" si="5"/>
        <v>-67390657</v>
      </c>
      <c r="N46" s="57">
        <f t="shared" si="5"/>
        <v>-122025463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-462338</v>
      </c>
      <c r="X46" s="57">
        <f t="shared" si="5"/>
        <v>541752721</v>
      </c>
      <c r="Y46" s="57">
        <f t="shared" si="5"/>
        <v>-542215059</v>
      </c>
      <c r="Z46" s="58">
        <f>+IF(X46&lt;&gt;0,+(Y46/X46)*100,0)</f>
        <v>-100.08534114958326</v>
      </c>
      <c r="AA46" s="55">
        <f>SUM(AA44:AA45)</f>
        <v>513639867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240179084</v>
      </c>
      <c r="D48" s="71">
        <f>SUM(D46:D47)</f>
        <v>0</v>
      </c>
      <c r="E48" s="72">
        <f t="shared" si="6"/>
        <v>513639867</v>
      </c>
      <c r="F48" s="73">
        <f t="shared" si="6"/>
        <v>513639867</v>
      </c>
      <c r="G48" s="73">
        <f t="shared" si="6"/>
        <v>186436369</v>
      </c>
      <c r="H48" s="74">
        <f t="shared" si="6"/>
        <v>-15668126</v>
      </c>
      <c r="I48" s="74">
        <f t="shared" si="6"/>
        <v>-49205118</v>
      </c>
      <c r="J48" s="74">
        <f t="shared" si="6"/>
        <v>121563125</v>
      </c>
      <c r="K48" s="74">
        <f t="shared" si="6"/>
        <v>63333644</v>
      </c>
      <c r="L48" s="74">
        <f t="shared" si="6"/>
        <v>-117968450</v>
      </c>
      <c r="M48" s="73">
        <f t="shared" si="6"/>
        <v>-67390657</v>
      </c>
      <c r="N48" s="73">
        <f t="shared" si="6"/>
        <v>-122025463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-462338</v>
      </c>
      <c r="X48" s="74">
        <f t="shared" si="6"/>
        <v>541752721</v>
      </c>
      <c r="Y48" s="74">
        <f t="shared" si="6"/>
        <v>-542215059</v>
      </c>
      <c r="Z48" s="75">
        <f>+IF(X48&lt;&gt;0,+(Y48/X48)*100,0)</f>
        <v>-100.08534114958326</v>
      </c>
      <c r="AA48" s="76">
        <f>SUM(AA46:AA47)</f>
        <v>513639867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7578732</v>
      </c>
      <c r="D5" s="6">
        <v>0</v>
      </c>
      <c r="E5" s="7">
        <v>8000000</v>
      </c>
      <c r="F5" s="8">
        <v>8000000</v>
      </c>
      <c r="G5" s="8">
        <v>639038</v>
      </c>
      <c r="H5" s="8">
        <v>639038</v>
      </c>
      <c r="I5" s="8">
        <v>639038</v>
      </c>
      <c r="J5" s="8">
        <v>1917114</v>
      </c>
      <c r="K5" s="8">
        <v>637782</v>
      </c>
      <c r="L5" s="8">
        <v>638606</v>
      </c>
      <c r="M5" s="8">
        <v>0</v>
      </c>
      <c r="N5" s="8">
        <v>1276388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3193502</v>
      </c>
      <c r="X5" s="8">
        <v>4000002</v>
      </c>
      <c r="Y5" s="8">
        <v>-806500</v>
      </c>
      <c r="Z5" s="2">
        <v>-20.16</v>
      </c>
      <c r="AA5" s="6">
        <v>8000000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24354566</v>
      </c>
      <c r="D7" s="6">
        <v>0</v>
      </c>
      <c r="E7" s="7">
        <v>43936230</v>
      </c>
      <c r="F7" s="8">
        <v>43936230</v>
      </c>
      <c r="G7" s="8">
        <v>541088</v>
      </c>
      <c r="H7" s="8">
        <v>168510</v>
      </c>
      <c r="I7" s="8">
        <v>414530</v>
      </c>
      <c r="J7" s="8">
        <v>1124128</v>
      </c>
      <c r="K7" s="8">
        <v>104156</v>
      </c>
      <c r="L7" s="8">
        <v>24757</v>
      </c>
      <c r="M7" s="8">
        <v>0</v>
      </c>
      <c r="N7" s="8">
        <v>128913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1253041</v>
      </c>
      <c r="X7" s="8">
        <v>20583750</v>
      </c>
      <c r="Y7" s="8">
        <v>-19330709</v>
      </c>
      <c r="Z7" s="2">
        <v>-93.91</v>
      </c>
      <c r="AA7" s="6">
        <v>43936230</v>
      </c>
    </row>
    <row r="8" spans="1:27" ht="13.5">
      <c r="A8" s="25" t="s">
        <v>35</v>
      </c>
      <c r="B8" s="24"/>
      <c r="C8" s="6">
        <v>1356834</v>
      </c>
      <c r="D8" s="6">
        <v>0</v>
      </c>
      <c r="E8" s="7">
        <v>10194354</v>
      </c>
      <c r="F8" s="8">
        <v>10194354</v>
      </c>
      <c r="G8" s="8">
        <v>-27638953</v>
      </c>
      <c r="H8" s="8">
        <v>646614</v>
      </c>
      <c r="I8" s="8">
        <v>422852</v>
      </c>
      <c r="J8" s="8">
        <v>-26569487</v>
      </c>
      <c r="K8" s="8">
        <v>676730</v>
      </c>
      <c r="L8" s="8">
        <v>622321</v>
      </c>
      <c r="M8" s="8">
        <v>0</v>
      </c>
      <c r="N8" s="8">
        <v>1299051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-25270436</v>
      </c>
      <c r="X8" s="8">
        <v>5097180</v>
      </c>
      <c r="Y8" s="8">
        <v>-30367616</v>
      </c>
      <c r="Z8" s="2">
        <v>-595.77</v>
      </c>
      <c r="AA8" s="6">
        <v>10194354</v>
      </c>
    </row>
    <row r="9" spans="1:27" ht="13.5">
      <c r="A9" s="25" t="s">
        <v>36</v>
      </c>
      <c r="B9" s="24"/>
      <c r="C9" s="6">
        <v>3002723</v>
      </c>
      <c r="D9" s="6">
        <v>0</v>
      </c>
      <c r="E9" s="7">
        <v>4598761</v>
      </c>
      <c r="F9" s="8">
        <v>4598761</v>
      </c>
      <c r="G9" s="8">
        <v>265339</v>
      </c>
      <c r="H9" s="8">
        <v>266209</v>
      </c>
      <c r="I9" s="8">
        <v>266202</v>
      </c>
      <c r="J9" s="8">
        <v>797750</v>
      </c>
      <c r="K9" s="8">
        <v>264384</v>
      </c>
      <c r="L9" s="8">
        <v>266000</v>
      </c>
      <c r="M9" s="8">
        <v>0</v>
      </c>
      <c r="N9" s="8">
        <v>530384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1328134</v>
      </c>
      <c r="X9" s="8">
        <v>2299380</v>
      </c>
      <c r="Y9" s="8">
        <v>-971246</v>
      </c>
      <c r="Z9" s="2">
        <v>-42.24</v>
      </c>
      <c r="AA9" s="6">
        <v>4598761</v>
      </c>
    </row>
    <row r="10" spans="1:27" ht="13.5">
      <c r="A10" s="25" t="s">
        <v>37</v>
      </c>
      <c r="B10" s="24"/>
      <c r="C10" s="6">
        <v>2297304</v>
      </c>
      <c r="D10" s="6">
        <v>0</v>
      </c>
      <c r="E10" s="7">
        <v>2297569</v>
      </c>
      <c r="F10" s="26">
        <v>2297569</v>
      </c>
      <c r="G10" s="26">
        <v>201547</v>
      </c>
      <c r="H10" s="26">
        <v>201650</v>
      </c>
      <c r="I10" s="26">
        <v>201595</v>
      </c>
      <c r="J10" s="26">
        <v>604792</v>
      </c>
      <c r="K10" s="26">
        <v>199843</v>
      </c>
      <c r="L10" s="26">
        <v>200490</v>
      </c>
      <c r="M10" s="26">
        <v>0</v>
      </c>
      <c r="N10" s="26">
        <v>400333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1005125</v>
      </c>
      <c r="X10" s="26">
        <v>1148784</v>
      </c>
      <c r="Y10" s="26">
        <v>-143659</v>
      </c>
      <c r="Z10" s="27">
        <v>-12.51</v>
      </c>
      <c r="AA10" s="28">
        <v>2297569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87917</v>
      </c>
      <c r="D12" s="6">
        <v>0</v>
      </c>
      <c r="E12" s="7">
        <v>190296</v>
      </c>
      <c r="F12" s="8">
        <v>190296</v>
      </c>
      <c r="G12" s="8">
        <v>1299</v>
      </c>
      <c r="H12" s="8">
        <v>2663</v>
      </c>
      <c r="I12" s="8">
        <v>328</v>
      </c>
      <c r="J12" s="8">
        <v>4290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4290</v>
      </c>
      <c r="X12" s="8">
        <v>99165</v>
      </c>
      <c r="Y12" s="8">
        <v>-94875</v>
      </c>
      <c r="Z12" s="2">
        <v>-95.67</v>
      </c>
      <c r="AA12" s="6">
        <v>190296</v>
      </c>
    </row>
    <row r="13" spans="1:27" ht="13.5">
      <c r="A13" s="23" t="s">
        <v>40</v>
      </c>
      <c r="B13" s="29"/>
      <c r="C13" s="6">
        <v>98496</v>
      </c>
      <c r="D13" s="6">
        <v>0</v>
      </c>
      <c r="E13" s="7">
        <v>50000</v>
      </c>
      <c r="F13" s="8">
        <v>50000</v>
      </c>
      <c r="G13" s="8">
        <v>0</v>
      </c>
      <c r="H13" s="8">
        <v>0</v>
      </c>
      <c r="I13" s="8">
        <v>2573</v>
      </c>
      <c r="J13" s="8">
        <v>2573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2573</v>
      </c>
      <c r="X13" s="8">
        <v>25002</v>
      </c>
      <c r="Y13" s="8">
        <v>-22429</v>
      </c>
      <c r="Z13" s="2">
        <v>-89.71</v>
      </c>
      <c r="AA13" s="6">
        <v>50000</v>
      </c>
    </row>
    <row r="14" spans="1:27" ht="13.5">
      <c r="A14" s="23" t="s">
        <v>41</v>
      </c>
      <c r="B14" s="29"/>
      <c r="C14" s="6">
        <v>15093421</v>
      </c>
      <c r="D14" s="6">
        <v>0</v>
      </c>
      <c r="E14" s="7">
        <v>18000000</v>
      </c>
      <c r="F14" s="8">
        <v>18000000</v>
      </c>
      <c r="G14" s="8">
        <v>0</v>
      </c>
      <c r="H14" s="8">
        <v>0</v>
      </c>
      <c r="I14" s="8">
        <v>1564376</v>
      </c>
      <c r="J14" s="8">
        <v>1564376</v>
      </c>
      <c r="K14" s="8">
        <v>1572869</v>
      </c>
      <c r="L14" s="8">
        <v>1584528</v>
      </c>
      <c r="M14" s="8">
        <v>0</v>
      </c>
      <c r="N14" s="8">
        <v>3157397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4721773</v>
      </c>
      <c r="X14" s="8">
        <v>9000000</v>
      </c>
      <c r="Y14" s="8">
        <v>-4278227</v>
      </c>
      <c r="Z14" s="2">
        <v>-47.54</v>
      </c>
      <c r="AA14" s="6">
        <v>18000000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32777599</v>
      </c>
      <c r="D16" s="6">
        <v>0</v>
      </c>
      <c r="E16" s="7">
        <v>35000000</v>
      </c>
      <c r="F16" s="8">
        <v>35000000</v>
      </c>
      <c r="G16" s="8">
        <v>1426303</v>
      </c>
      <c r="H16" s="8">
        <v>1524876</v>
      </c>
      <c r="I16" s="8">
        <v>0</v>
      </c>
      <c r="J16" s="8">
        <v>2951179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2951179</v>
      </c>
      <c r="X16" s="8">
        <v>17500002</v>
      </c>
      <c r="Y16" s="8">
        <v>-14548823</v>
      </c>
      <c r="Z16" s="2">
        <v>-83.14</v>
      </c>
      <c r="AA16" s="6">
        <v>35000000</v>
      </c>
    </row>
    <row r="17" spans="1:27" ht="13.5">
      <c r="A17" s="23" t="s">
        <v>44</v>
      </c>
      <c r="B17" s="29"/>
      <c r="C17" s="6">
        <v>5388317</v>
      </c>
      <c r="D17" s="6">
        <v>0</v>
      </c>
      <c r="E17" s="7">
        <v>9249565</v>
      </c>
      <c r="F17" s="8">
        <v>9249565</v>
      </c>
      <c r="G17" s="8">
        <v>1955772</v>
      </c>
      <c r="H17" s="8">
        <v>1410304</v>
      </c>
      <c r="I17" s="8">
        <v>1435624</v>
      </c>
      <c r="J17" s="8">
        <v>4801700</v>
      </c>
      <c r="K17" s="8">
        <v>1321842</v>
      </c>
      <c r="L17" s="8">
        <v>942060</v>
      </c>
      <c r="M17" s="8">
        <v>0</v>
      </c>
      <c r="N17" s="8">
        <v>2263902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7065602</v>
      </c>
      <c r="X17" s="8">
        <v>4624782</v>
      </c>
      <c r="Y17" s="8">
        <v>2440820</v>
      </c>
      <c r="Z17" s="2">
        <v>52.78</v>
      </c>
      <c r="AA17" s="6">
        <v>9249565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102147639</v>
      </c>
      <c r="D19" s="6">
        <v>0</v>
      </c>
      <c r="E19" s="7">
        <v>86349600</v>
      </c>
      <c r="F19" s="8">
        <v>86349600</v>
      </c>
      <c r="G19" s="8">
        <v>33960000</v>
      </c>
      <c r="H19" s="8">
        <v>2706000</v>
      </c>
      <c r="I19" s="8">
        <v>0</v>
      </c>
      <c r="J19" s="8">
        <v>36666000</v>
      </c>
      <c r="K19" s="8">
        <v>0</v>
      </c>
      <c r="L19" s="8">
        <v>770000</v>
      </c>
      <c r="M19" s="8">
        <v>0</v>
      </c>
      <c r="N19" s="8">
        <v>770000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37436000</v>
      </c>
      <c r="X19" s="8">
        <v>44749800</v>
      </c>
      <c r="Y19" s="8">
        <v>-7313800</v>
      </c>
      <c r="Z19" s="2">
        <v>-16.34</v>
      </c>
      <c r="AA19" s="6">
        <v>86349600</v>
      </c>
    </row>
    <row r="20" spans="1:27" ht="13.5">
      <c r="A20" s="23" t="s">
        <v>47</v>
      </c>
      <c r="B20" s="29"/>
      <c r="C20" s="6">
        <v>221647</v>
      </c>
      <c r="D20" s="6">
        <v>0</v>
      </c>
      <c r="E20" s="7">
        <v>16986337</v>
      </c>
      <c r="F20" s="26">
        <v>16986337</v>
      </c>
      <c r="G20" s="26">
        <v>47333</v>
      </c>
      <c r="H20" s="26">
        <v>29583</v>
      </c>
      <c r="I20" s="26">
        <v>37156</v>
      </c>
      <c r="J20" s="26">
        <v>114072</v>
      </c>
      <c r="K20" s="26">
        <v>25387</v>
      </c>
      <c r="L20" s="26">
        <v>30973</v>
      </c>
      <c r="M20" s="26">
        <v>0</v>
      </c>
      <c r="N20" s="26">
        <v>56360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170432</v>
      </c>
      <c r="X20" s="26">
        <v>8444472</v>
      </c>
      <c r="Y20" s="26">
        <v>-8274040</v>
      </c>
      <c r="Z20" s="27">
        <v>-97.98</v>
      </c>
      <c r="AA20" s="28">
        <v>16986337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4675351</v>
      </c>
      <c r="F21" s="8">
        <v>4675351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4675351</v>
      </c>
    </row>
    <row r="22" spans="1:27" ht="24.75" customHeight="1">
      <c r="A22" s="31" t="s">
        <v>49</v>
      </c>
      <c r="B22" s="32"/>
      <c r="C22" s="33">
        <f aca="true" t="shared" si="0" ref="C22:Y22">SUM(C5:C21)</f>
        <v>194405195</v>
      </c>
      <c r="D22" s="33">
        <f>SUM(D5:D21)</f>
        <v>0</v>
      </c>
      <c r="E22" s="34">
        <f t="shared" si="0"/>
        <v>239528063</v>
      </c>
      <c r="F22" s="35">
        <f t="shared" si="0"/>
        <v>239528063</v>
      </c>
      <c r="G22" s="35">
        <f t="shared" si="0"/>
        <v>11398766</v>
      </c>
      <c r="H22" s="35">
        <f t="shared" si="0"/>
        <v>7595447</v>
      </c>
      <c r="I22" s="35">
        <f t="shared" si="0"/>
        <v>4984274</v>
      </c>
      <c r="J22" s="35">
        <f t="shared" si="0"/>
        <v>23978487</v>
      </c>
      <c r="K22" s="35">
        <f t="shared" si="0"/>
        <v>4802993</v>
      </c>
      <c r="L22" s="35">
        <f t="shared" si="0"/>
        <v>5079735</v>
      </c>
      <c r="M22" s="35">
        <f t="shared" si="0"/>
        <v>0</v>
      </c>
      <c r="N22" s="35">
        <f t="shared" si="0"/>
        <v>9882728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33861215</v>
      </c>
      <c r="X22" s="35">
        <f t="shared" si="0"/>
        <v>117572319</v>
      </c>
      <c r="Y22" s="35">
        <f t="shared" si="0"/>
        <v>-83711104</v>
      </c>
      <c r="Z22" s="36">
        <f>+IF(X22&lt;&gt;0,+(Y22/X22)*100,0)</f>
        <v>-71.19967073201984</v>
      </c>
      <c r="AA22" s="33">
        <f>SUM(AA5:AA21)</f>
        <v>239528063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55353579</v>
      </c>
      <c r="D25" s="6">
        <v>0</v>
      </c>
      <c r="E25" s="7">
        <v>50787041</v>
      </c>
      <c r="F25" s="8">
        <v>50787041</v>
      </c>
      <c r="G25" s="8">
        <v>5019629</v>
      </c>
      <c r="H25" s="8">
        <v>5077464</v>
      </c>
      <c r="I25" s="8">
        <v>4859407</v>
      </c>
      <c r="J25" s="8">
        <v>14956500</v>
      </c>
      <c r="K25" s="8">
        <v>4774201</v>
      </c>
      <c r="L25" s="8">
        <v>5056512</v>
      </c>
      <c r="M25" s="8">
        <v>0</v>
      </c>
      <c r="N25" s="8">
        <v>9830713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24787213</v>
      </c>
      <c r="X25" s="8">
        <v>21371622</v>
      </c>
      <c r="Y25" s="8">
        <v>3415591</v>
      </c>
      <c r="Z25" s="2">
        <v>15.98</v>
      </c>
      <c r="AA25" s="6">
        <v>50787041</v>
      </c>
    </row>
    <row r="26" spans="1:27" ht="13.5">
      <c r="A26" s="25" t="s">
        <v>52</v>
      </c>
      <c r="B26" s="24"/>
      <c r="C26" s="6">
        <v>7054868</v>
      </c>
      <c r="D26" s="6">
        <v>0</v>
      </c>
      <c r="E26" s="7">
        <v>5549648</v>
      </c>
      <c r="F26" s="8">
        <v>5549648</v>
      </c>
      <c r="G26" s="8">
        <v>439765</v>
      </c>
      <c r="H26" s="8">
        <v>439765</v>
      </c>
      <c r="I26" s="8">
        <v>439765</v>
      </c>
      <c r="J26" s="8">
        <v>1319295</v>
      </c>
      <c r="K26" s="8">
        <v>373326</v>
      </c>
      <c r="L26" s="8">
        <v>372323</v>
      </c>
      <c r="M26" s="8">
        <v>0</v>
      </c>
      <c r="N26" s="8">
        <v>745649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2064944</v>
      </c>
      <c r="X26" s="8">
        <v>2774826</v>
      </c>
      <c r="Y26" s="8">
        <v>-709882</v>
      </c>
      <c r="Z26" s="2">
        <v>-25.58</v>
      </c>
      <c r="AA26" s="6">
        <v>5549648</v>
      </c>
    </row>
    <row r="27" spans="1:27" ht="13.5">
      <c r="A27" s="25" t="s">
        <v>53</v>
      </c>
      <c r="B27" s="24"/>
      <c r="C27" s="6">
        <v>27436200</v>
      </c>
      <c r="D27" s="6">
        <v>0</v>
      </c>
      <c r="E27" s="7">
        <v>18000000</v>
      </c>
      <c r="F27" s="8">
        <v>18000000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18000000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45003914</v>
      </c>
      <c r="F28" s="8">
        <v>45003914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45003914</v>
      </c>
    </row>
    <row r="29" spans="1:27" ht="13.5">
      <c r="A29" s="25" t="s">
        <v>55</v>
      </c>
      <c r="B29" s="24"/>
      <c r="C29" s="6">
        <v>4332462</v>
      </c>
      <c r="D29" s="6">
        <v>0</v>
      </c>
      <c r="E29" s="7">
        <v>1000000</v>
      </c>
      <c r="F29" s="8">
        <v>1000000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499998</v>
      </c>
      <c r="Y29" s="8">
        <v>-499998</v>
      </c>
      <c r="Z29" s="2">
        <v>-100</v>
      </c>
      <c r="AA29" s="6">
        <v>1000000</v>
      </c>
    </row>
    <row r="30" spans="1:27" ht="13.5">
      <c r="A30" s="25" t="s">
        <v>56</v>
      </c>
      <c r="B30" s="24"/>
      <c r="C30" s="6">
        <v>28961211</v>
      </c>
      <c r="D30" s="6">
        <v>0</v>
      </c>
      <c r="E30" s="7">
        <v>29050516</v>
      </c>
      <c r="F30" s="8">
        <v>29050516</v>
      </c>
      <c r="G30" s="8">
        <v>0</v>
      </c>
      <c r="H30" s="8">
        <v>0</v>
      </c>
      <c r="I30" s="8">
        <v>0</v>
      </c>
      <c r="J30" s="8">
        <v>0</v>
      </c>
      <c r="K30" s="8">
        <v>3747658</v>
      </c>
      <c r="L30" s="8">
        <v>19428</v>
      </c>
      <c r="M30" s="8">
        <v>0</v>
      </c>
      <c r="N30" s="8">
        <v>3767086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3767086</v>
      </c>
      <c r="X30" s="8">
        <v>18585948</v>
      </c>
      <c r="Y30" s="8">
        <v>-14818862</v>
      </c>
      <c r="Z30" s="2">
        <v>-79.73</v>
      </c>
      <c r="AA30" s="6">
        <v>29050516</v>
      </c>
    </row>
    <row r="31" spans="1:27" ht="13.5">
      <c r="A31" s="25" t="s">
        <v>57</v>
      </c>
      <c r="B31" s="24"/>
      <c r="C31" s="6">
        <v>21804898</v>
      </c>
      <c r="D31" s="6">
        <v>0</v>
      </c>
      <c r="E31" s="7">
        <v>24662286</v>
      </c>
      <c r="F31" s="8">
        <v>24662286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13331142</v>
      </c>
      <c r="Y31" s="8">
        <v>-13331142</v>
      </c>
      <c r="Z31" s="2">
        <v>-100</v>
      </c>
      <c r="AA31" s="6">
        <v>24662286</v>
      </c>
    </row>
    <row r="32" spans="1:27" ht="13.5">
      <c r="A32" s="25" t="s">
        <v>58</v>
      </c>
      <c r="B32" s="24"/>
      <c r="C32" s="6">
        <v>9929114</v>
      </c>
      <c r="D32" s="6">
        <v>0</v>
      </c>
      <c r="E32" s="7">
        <v>6386558</v>
      </c>
      <c r="F32" s="8">
        <v>6386558</v>
      </c>
      <c r="G32" s="8">
        <v>37239</v>
      </c>
      <c r="H32" s="8">
        <v>152</v>
      </c>
      <c r="I32" s="8">
        <v>0</v>
      </c>
      <c r="J32" s="8">
        <v>37391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37391</v>
      </c>
      <c r="X32" s="8">
        <v>3193278</v>
      </c>
      <c r="Y32" s="8">
        <v>-3155887</v>
      </c>
      <c r="Z32" s="2">
        <v>-98.83</v>
      </c>
      <c r="AA32" s="6">
        <v>6386558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34927930</v>
      </c>
      <c r="D34" s="6">
        <v>0</v>
      </c>
      <c r="E34" s="7">
        <v>48552651</v>
      </c>
      <c r="F34" s="8">
        <v>48552651</v>
      </c>
      <c r="G34" s="8">
        <v>2749561</v>
      </c>
      <c r="H34" s="8">
        <v>311269</v>
      </c>
      <c r="I34" s="8">
        <v>892307</v>
      </c>
      <c r="J34" s="8">
        <v>3953137</v>
      </c>
      <c r="K34" s="8">
        <v>836010</v>
      </c>
      <c r="L34" s="8">
        <v>3856511</v>
      </c>
      <c r="M34" s="8">
        <v>0</v>
      </c>
      <c r="N34" s="8">
        <v>4692521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8645658</v>
      </c>
      <c r="X34" s="8">
        <v>23715642</v>
      </c>
      <c r="Y34" s="8">
        <v>-15069984</v>
      </c>
      <c r="Z34" s="2">
        <v>-63.54</v>
      </c>
      <c r="AA34" s="6">
        <v>48552651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189800262</v>
      </c>
      <c r="D36" s="33">
        <f>SUM(D25:D35)</f>
        <v>0</v>
      </c>
      <c r="E36" s="34">
        <f t="shared" si="1"/>
        <v>228992614</v>
      </c>
      <c r="F36" s="35">
        <f t="shared" si="1"/>
        <v>228992614</v>
      </c>
      <c r="G36" s="35">
        <f t="shared" si="1"/>
        <v>8246194</v>
      </c>
      <c r="H36" s="35">
        <f t="shared" si="1"/>
        <v>5828650</v>
      </c>
      <c r="I36" s="35">
        <f t="shared" si="1"/>
        <v>6191479</v>
      </c>
      <c r="J36" s="35">
        <f t="shared" si="1"/>
        <v>20266323</v>
      </c>
      <c r="K36" s="35">
        <f t="shared" si="1"/>
        <v>9731195</v>
      </c>
      <c r="L36" s="35">
        <f t="shared" si="1"/>
        <v>9304774</v>
      </c>
      <c r="M36" s="35">
        <f t="shared" si="1"/>
        <v>0</v>
      </c>
      <c r="N36" s="35">
        <f t="shared" si="1"/>
        <v>19035969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39302292</v>
      </c>
      <c r="X36" s="35">
        <f t="shared" si="1"/>
        <v>83472456</v>
      </c>
      <c r="Y36" s="35">
        <f t="shared" si="1"/>
        <v>-44170164</v>
      </c>
      <c r="Z36" s="36">
        <f>+IF(X36&lt;&gt;0,+(Y36/X36)*100,0)</f>
        <v>-52.91585526128523</v>
      </c>
      <c r="AA36" s="33">
        <f>SUM(AA25:AA35)</f>
        <v>228992614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4604933</v>
      </c>
      <c r="D38" s="46">
        <f>+D22-D36</f>
        <v>0</v>
      </c>
      <c r="E38" s="47">
        <f t="shared" si="2"/>
        <v>10535449</v>
      </c>
      <c r="F38" s="48">
        <f t="shared" si="2"/>
        <v>10535449</v>
      </c>
      <c r="G38" s="48">
        <f t="shared" si="2"/>
        <v>3152572</v>
      </c>
      <c r="H38" s="48">
        <f t="shared" si="2"/>
        <v>1766797</v>
      </c>
      <c r="I38" s="48">
        <f t="shared" si="2"/>
        <v>-1207205</v>
      </c>
      <c r="J38" s="48">
        <f t="shared" si="2"/>
        <v>3712164</v>
      </c>
      <c r="K38" s="48">
        <f t="shared" si="2"/>
        <v>-4928202</v>
      </c>
      <c r="L38" s="48">
        <f t="shared" si="2"/>
        <v>-4225039</v>
      </c>
      <c r="M38" s="48">
        <f t="shared" si="2"/>
        <v>0</v>
      </c>
      <c r="N38" s="48">
        <f t="shared" si="2"/>
        <v>-9153241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-5441077</v>
      </c>
      <c r="X38" s="48">
        <f>IF(F22=F36,0,X22-X36)</f>
        <v>34099863</v>
      </c>
      <c r="Y38" s="48">
        <f t="shared" si="2"/>
        <v>-39540940</v>
      </c>
      <c r="Z38" s="49">
        <f>+IF(X38&lt;&gt;0,+(Y38/X38)*100,0)</f>
        <v>-115.9563016426195</v>
      </c>
      <c r="AA38" s="46">
        <f>+AA22-AA36</f>
        <v>10535449</v>
      </c>
    </row>
    <row r="39" spans="1:27" ht="13.5">
      <c r="A39" s="23" t="s">
        <v>64</v>
      </c>
      <c r="B39" s="29"/>
      <c r="C39" s="6">
        <v>11143463</v>
      </c>
      <c r="D39" s="6">
        <v>0</v>
      </c>
      <c r="E39" s="7">
        <v>59122400</v>
      </c>
      <c r="F39" s="8">
        <v>59122400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30196000</v>
      </c>
      <c r="Y39" s="8">
        <v>-30196000</v>
      </c>
      <c r="Z39" s="2">
        <v>-100</v>
      </c>
      <c r="AA39" s="6">
        <v>59122400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15748396</v>
      </c>
      <c r="D42" s="55">
        <f>SUM(D38:D41)</f>
        <v>0</v>
      </c>
      <c r="E42" s="56">
        <f t="shared" si="3"/>
        <v>69657849</v>
      </c>
      <c r="F42" s="57">
        <f t="shared" si="3"/>
        <v>69657849</v>
      </c>
      <c r="G42" s="57">
        <f t="shared" si="3"/>
        <v>3152572</v>
      </c>
      <c r="H42" s="57">
        <f t="shared" si="3"/>
        <v>1766797</v>
      </c>
      <c r="I42" s="57">
        <f t="shared" si="3"/>
        <v>-1207205</v>
      </c>
      <c r="J42" s="57">
        <f t="shared" si="3"/>
        <v>3712164</v>
      </c>
      <c r="K42" s="57">
        <f t="shared" si="3"/>
        <v>-4928202</v>
      </c>
      <c r="L42" s="57">
        <f t="shared" si="3"/>
        <v>-4225039</v>
      </c>
      <c r="M42" s="57">
        <f t="shared" si="3"/>
        <v>0</v>
      </c>
      <c r="N42" s="57">
        <f t="shared" si="3"/>
        <v>-9153241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-5441077</v>
      </c>
      <c r="X42" s="57">
        <f t="shared" si="3"/>
        <v>64295863</v>
      </c>
      <c r="Y42" s="57">
        <f t="shared" si="3"/>
        <v>-69736940</v>
      </c>
      <c r="Z42" s="58">
        <f>+IF(X42&lt;&gt;0,+(Y42/X42)*100,0)</f>
        <v>-108.46256158036172</v>
      </c>
      <c r="AA42" s="55">
        <f>SUM(AA38:AA41)</f>
        <v>69657849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15748396</v>
      </c>
      <c r="D44" s="63">
        <f>+D42-D43</f>
        <v>0</v>
      </c>
      <c r="E44" s="64">
        <f t="shared" si="4"/>
        <v>69657849</v>
      </c>
      <c r="F44" s="65">
        <f t="shared" si="4"/>
        <v>69657849</v>
      </c>
      <c r="G44" s="65">
        <f t="shared" si="4"/>
        <v>3152572</v>
      </c>
      <c r="H44" s="65">
        <f t="shared" si="4"/>
        <v>1766797</v>
      </c>
      <c r="I44" s="65">
        <f t="shared" si="4"/>
        <v>-1207205</v>
      </c>
      <c r="J44" s="65">
        <f t="shared" si="4"/>
        <v>3712164</v>
      </c>
      <c r="K44" s="65">
        <f t="shared" si="4"/>
        <v>-4928202</v>
      </c>
      <c r="L44" s="65">
        <f t="shared" si="4"/>
        <v>-4225039</v>
      </c>
      <c r="M44" s="65">
        <f t="shared" si="4"/>
        <v>0</v>
      </c>
      <c r="N44" s="65">
        <f t="shared" si="4"/>
        <v>-9153241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-5441077</v>
      </c>
      <c r="X44" s="65">
        <f t="shared" si="4"/>
        <v>64295863</v>
      </c>
      <c r="Y44" s="65">
        <f t="shared" si="4"/>
        <v>-69736940</v>
      </c>
      <c r="Z44" s="66">
        <f>+IF(X44&lt;&gt;0,+(Y44/X44)*100,0)</f>
        <v>-108.46256158036172</v>
      </c>
      <c r="AA44" s="63">
        <f>+AA42-AA43</f>
        <v>69657849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15748396</v>
      </c>
      <c r="D46" s="55">
        <f>SUM(D44:D45)</f>
        <v>0</v>
      </c>
      <c r="E46" s="56">
        <f t="shared" si="5"/>
        <v>69657849</v>
      </c>
      <c r="F46" s="57">
        <f t="shared" si="5"/>
        <v>69657849</v>
      </c>
      <c r="G46" s="57">
        <f t="shared" si="5"/>
        <v>3152572</v>
      </c>
      <c r="H46" s="57">
        <f t="shared" si="5"/>
        <v>1766797</v>
      </c>
      <c r="I46" s="57">
        <f t="shared" si="5"/>
        <v>-1207205</v>
      </c>
      <c r="J46" s="57">
        <f t="shared" si="5"/>
        <v>3712164</v>
      </c>
      <c r="K46" s="57">
        <f t="shared" si="5"/>
        <v>-4928202</v>
      </c>
      <c r="L46" s="57">
        <f t="shared" si="5"/>
        <v>-4225039</v>
      </c>
      <c r="M46" s="57">
        <f t="shared" si="5"/>
        <v>0</v>
      </c>
      <c r="N46" s="57">
        <f t="shared" si="5"/>
        <v>-9153241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-5441077</v>
      </c>
      <c r="X46" s="57">
        <f t="shared" si="5"/>
        <v>64295863</v>
      </c>
      <c r="Y46" s="57">
        <f t="shared" si="5"/>
        <v>-69736940</v>
      </c>
      <c r="Z46" s="58">
        <f>+IF(X46&lt;&gt;0,+(Y46/X46)*100,0)</f>
        <v>-108.46256158036172</v>
      </c>
      <c r="AA46" s="55">
        <f>SUM(AA44:AA45)</f>
        <v>69657849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15748396</v>
      </c>
      <c r="D48" s="71">
        <f>SUM(D46:D47)</f>
        <v>0</v>
      </c>
      <c r="E48" s="72">
        <f t="shared" si="6"/>
        <v>69657849</v>
      </c>
      <c r="F48" s="73">
        <f t="shared" si="6"/>
        <v>69657849</v>
      </c>
      <c r="G48" s="73">
        <f t="shared" si="6"/>
        <v>3152572</v>
      </c>
      <c r="H48" s="74">
        <f t="shared" si="6"/>
        <v>1766797</v>
      </c>
      <c r="I48" s="74">
        <f t="shared" si="6"/>
        <v>-1207205</v>
      </c>
      <c r="J48" s="74">
        <f t="shared" si="6"/>
        <v>3712164</v>
      </c>
      <c r="K48" s="74">
        <f t="shared" si="6"/>
        <v>-4928202</v>
      </c>
      <c r="L48" s="74">
        <f t="shared" si="6"/>
        <v>-4225039</v>
      </c>
      <c r="M48" s="73">
        <f t="shared" si="6"/>
        <v>0</v>
      </c>
      <c r="N48" s="73">
        <f t="shared" si="6"/>
        <v>-9153241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-5441077</v>
      </c>
      <c r="X48" s="74">
        <f t="shared" si="6"/>
        <v>64295863</v>
      </c>
      <c r="Y48" s="74">
        <f t="shared" si="6"/>
        <v>-69736940</v>
      </c>
      <c r="Z48" s="75">
        <f>+IF(X48&lt;&gt;0,+(Y48/X48)*100,0)</f>
        <v>-108.46256158036172</v>
      </c>
      <c r="AA48" s="76">
        <f>SUM(AA46:AA47)</f>
        <v>69657849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122556702</v>
      </c>
      <c r="D5" s="6">
        <v>0</v>
      </c>
      <c r="E5" s="7">
        <v>124692062</v>
      </c>
      <c r="F5" s="8">
        <v>124692062</v>
      </c>
      <c r="G5" s="8">
        <v>11578005</v>
      </c>
      <c r="H5" s="8">
        <v>3143306</v>
      </c>
      <c r="I5" s="8">
        <v>22679878</v>
      </c>
      <c r="J5" s="8">
        <v>37401189</v>
      </c>
      <c r="K5" s="8">
        <v>11340955</v>
      </c>
      <c r="L5" s="8">
        <v>11065753</v>
      </c>
      <c r="M5" s="8">
        <v>11105873</v>
      </c>
      <c r="N5" s="8">
        <v>33512581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70913770</v>
      </c>
      <c r="X5" s="8">
        <v>62346000</v>
      </c>
      <c r="Y5" s="8">
        <v>8567770</v>
      </c>
      <c r="Z5" s="2">
        <v>13.74</v>
      </c>
      <c r="AA5" s="6">
        <v>124692062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123283679</v>
      </c>
      <c r="D8" s="6">
        <v>0</v>
      </c>
      <c r="E8" s="7">
        <v>130716493</v>
      </c>
      <c r="F8" s="8">
        <v>130716493</v>
      </c>
      <c r="G8" s="8">
        <v>9628482</v>
      </c>
      <c r="H8" s="8">
        <v>12528175</v>
      </c>
      <c r="I8" s="8">
        <v>25550826</v>
      </c>
      <c r="J8" s="8">
        <v>47707483</v>
      </c>
      <c r="K8" s="8">
        <v>13489782</v>
      </c>
      <c r="L8" s="8">
        <v>13443021</v>
      </c>
      <c r="M8" s="8">
        <v>12022091</v>
      </c>
      <c r="N8" s="8">
        <v>38954894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86662377</v>
      </c>
      <c r="X8" s="8">
        <v>65358000</v>
      </c>
      <c r="Y8" s="8">
        <v>21304377</v>
      </c>
      <c r="Z8" s="2">
        <v>32.6</v>
      </c>
      <c r="AA8" s="6">
        <v>130716493</v>
      </c>
    </row>
    <row r="9" spans="1:27" ht="13.5">
      <c r="A9" s="25" t="s">
        <v>36</v>
      </c>
      <c r="B9" s="24"/>
      <c r="C9" s="6">
        <v>2254605</v>
      </c>
      <c r="D9" s="6">
        <v>0</v>
      </c>
      <c r="E9" s="7">
        <v>3194644</v>
      </c>
      <c r="F9" s="8">
        <v>3194644</v>
      </c>
      <c r="G9" s="8">
        <v>196986</v>
      </c>
      <c r="H9" s="8">
        <v>177336</v>
      </c>
      <c r="I9" s="8">
        <v>362858</v>
      </c>
      <c r="J9" s="8">
        <v>737180</v>
      </c>
      <c r="K9" s="8">
        <v>174839</v>
      </c>
      <c r="L9" s="8">
        <v>248911</v>
      </c>
      <c r="M9" s="8">
        <v>186262</v>
      </c>
      <c r="N9" s="8">
        <v>610012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1347192</v>
      </c>
      <c r="X9" s="8">
        <v>1597500</v>
      </c>
      <c r="Y9" s="8">
        <v>-250308</v>
      </c>
      <c r="Z9" s="2">
        <v>-15.67</v>
      </c>
      <c r="AA9" s="6">
        <v>3194644</v>
      </c>
    </row>
    <row r="10" spans="1:27" ht="13.5">
      <c r="A10" s="25" t="s">
        <v>37</v>
      </c>
      <c r="B10" s="24"/>
      <c r="C10" s="6">
        <v>10461793</v>
      </c>
      <c r="D10" s="6">
        <v>0</v>
      </c>
      <c r="E10" s="7">
        <v>11114463</v>
      </c>
      <c r="F10" s="26">
        <v>11114463</v>
      </c>
      <c r="G10" s="26">
        <v>750816</v>
      </c>
      <c r="H10" s="26">
        <v>750637</v>
      </c>
      <c r="I10" s="26">
        <v>1496747</v>
      </c>
      <c r="J10" s="26">
        <v>2998200</v>
      </c>
      <c r="K10" s="26">
        <v>747126</v>
      </c>
      <c r="L10" s="26">
        <v>746338</v>
      </c>
      <c r="M10" s="26">
        <v>746159</v>
      </c>
      <c r="N10" s="26">
        <v>2239623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5237823</v>
      </c>
      <c r="X10" s="26">
        <v>5557002</v>
      </c>
      <c r="Y10" s="26">
        <v>-319179</v>
      </c>
      <c r="Z10" s="27">
        <v>-5.74</v>
      </c>
      <c r="AA10" s="28">
        <v>11114463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-6713</v>
      </c>
      <c r="H11" s="8">
        <v>0</v>
      </c>
      <c r="I11" s="8">
        <v>-1629567</v>
      </c>
      <c r="J11" s="8">
        <v>-1636280</v>
      </c>
      <c r="K11" s="8">
        <v>0</v>
      </c>
      <c r="L11" s="8">
        <v>0</v>
      </c>
      <c r="M11" s="8">
        <v>-129822</v>
      </c>
      <c r="N11" s="8">
        <v>-129822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-1766102</v>
      </c>
      <c r="X11" s="8"/>
      <c r="Y11" s="8">
        <v>-1766102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553</v>
      </c>
      <c r="H12" s="8">
        <v>0</v>
      </c>
      <c r="I12" s="8">
        <v>0</v>
      </c>
      <c r="J12" s="8">
        <v>553</v>
      </c>
      <c r="K12" s="8">
        <v>0</v>
      </c>
      <c r="L12" s="8">
        <v>0</v>
      </c>
      <c r="M12" s="8">
        <v>34088</v>
      </c>
      <c r="N12" s="8">
        <v>34088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34641</v>
      </c>
      <c r="X12" s="8"/>
      <c r="Y12" s="8">
        <v>34641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3558072</v>
      </c>
      <c r="D13" s="6">
        <v>0</v>
      </c>
      <c r="E13" s="7">
        <v>6900000</v>
      </c>
      <c r="F13" s="8">
        <v>6900000</v>
      </c>
      <c r="G13" s="8">
        <v>461609</v>
      </c>
      <c r="H13" s="8">
        <v>-593958</v>
      </c>
      <c r="I13" s="8">
        <v>45338</v>
      </c>
      <c r="J13" s="8">
        <v>-87011</v>
      </c>
      <c r="K13" s="8">
        <v>45578</v>
      </c>
      <c r="L13" s="8">
        <v>100900</v>
      </c>
      <c r="M13" s="8">
        <v>23201</v>
      </c>
      <c r="N13" s="8">
        <v>169679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82668</v>
      </c>
      <c r="X13" s="8">
        <v>3450000</v>
      </c>
      <c r="Y13" s="8">
        <v>-3367332</v>
      </c>
      <c r="Z13" s="2">
        <v>-97.6</v>
      </c>
      <c r="AA13" s="6">
        <v>6900000</v>
      </c>
    </row>
    <row r="14" spans="1:27" ht="13.5">
      <c r="A14" s="23" t="s">
        <v>41</v>
      </c>
      <c r="B14" s="29"/>
      <c r="C14" s="6">
        <v>62479862</v>
      </c>
      <c r="D14" s="6">
        <v>0</v>
      </c>
      <c r="E14" s="7">
        <v>64000000</v>
      </c>
      <c r="F14" s="8">
        <v>64000000</v>
      </c>
      <c r="G14" s="8">
        <v>3746133</v>
      </c>
      <c r="H14" s="8">
        <v>0</v>
      </c>
      <c r="I14" s="8">
        <v>7910155</v>
      </c>
      <c r="J14" s="8">
        <v>11656288</v>
      </c>
      <c r="K14" s="8">
        <v>3956648</v>
      </c>
      <c r="L14" s="8">
        <v>4010235</v>
      </c>
      <c r="M14" s="8">
        <v>4134539</v>
      </c>
      <c r="N14" s="8">
        <v>12101422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23757710</v>
      </c>
      <c r="X14" s="8">
        <v>31800000</v>
      </c>
      <c r="Y14" s="8">
        <v>-8042290</v>
      </c>
      <c r="Z14" s="2">
        <v>-25.29</v>
      </c>
      <c r="AA14" s="6">
        <v>64000000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5315890</v>
      </c>
      <c r="D16" s="6">
        <v>0</v>
      </c>
      <c r="E16" s="7">
        <v>5000000</v>
      </c>
      <c r="F16" s="8">
        <v>5000000</v>
      </c>
      <c r="G16" s="8">
        <v>0</v>
      </c>
      <c r="H16" s="8">
        <v>0</v>
      </c>
      <c r="I16" s="8">
        <v>0</v>
      </c>
      <c r="J16" s="8">
        <v>0</v>
      </c>
      <c r="K16" s="8">
        <v>649750</v>
      </c>
      <c r="L16" s="8">
        <v>659600</v>
      </c>
      <c r="M16" s="8">
        <v>0</v>
      </c>
      <c r="N16" s="8">
        <v>1309350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1309350</v>
      </c>
      <c r="X16" s="8">
        <v>2502000</v>
      </c>
      <c r="Y16" s="8">
        <v>-1192650</v>
      </c>
      <c r="Z16" s="2">
        <v>-47.67</v>
      </c>
      <c r="AA16" s="6">
        <v>5000000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600000</v>
      </c>
      <c r="F17" s="8">
        <v>600000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600000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555082376</v>
      </c>
      <c r="D19" s="6">
        <v>0</v>
      </c>
      <c r="E19" s="7">
        <v>393081713</v>
      </c>
      <c r="F19" s="8">
        <v>393081713</v>
      </c>
      <c r="G19" s="8">
        <v>161137000</v>
      </c>
      <c r="H19" s="8">
        <v>0</v>
      </c>
      <c r="I19" s="8">
        <v>0</v>
      </c>
      <c r="J19" s="8">
        <v>161137000</v>
      </c>
      <c r="K19" s="8">
        <v>0</v>
      </c>
      <c r="L19" s="8">
        <v>0</v>
      </c>
      <c r="M19" s="8">
        <v>118765419</v>
      </c>
      <c r="N19" s="8">
        <v>118765419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279902419</v>
      </c>
      <c r="X19" s="8">
        <v>270053000</v>
      </c>
      <c r="Y19" s="8">
        <v>9849419</v>
      </c>
      <c r="Z19" s="2">
        <v>3.65</v>
      </c>
      <c r="AA19" s="6">
        <v>393081713</v>
      </c>
    </row>
    <row r="20" spans="1:27" ht="13.5">
      <c r="A20" s="23" t="s">
        <v>47</v>
      </c>
      <c r="B20" s="29"/>
      <c r="C20" s="6">
        <v>1638801</v>
      </c>
      <c r="D20" s="6">
        <v>0</v>
      </c>
      <c r="E20" s="7">
        <v>2699938</v>
      </c>
      <c r="F20" s="26">
        <v>2699938</v>
      </c>
      <c r="G20" s="26">
        <v>-62528</v>
      </c>
      <c r="H20" s="26">
        <v>-229669</v>
      </c>
      <c r="I20" s="26">
        <v>-128758</v>
      </c>
      <c r="J20" s="26">
        <v>-420955</v>
      </c>
      <c r="K20" s="26">
        <v>364312</v>
      </c>
      <c r="L20" s="26">
        <v>799028</v>
      </c>
      <c r="M20" s="26">
        <v>231500</v>
      </c>
      <c r="N20" s="26">
        <v>1394840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973885</v>
      </c>
      <c r="X20" s="26">
        <v>1350000</v>
      </c>
      <c r="Y20" s="26">
        <v>-376115</v>
      </c>
      <c r="Z20" s="27">
        <v>-27.86</v>
      </c>
      <c r="AA20" s="28">
        <v>2699938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886631780</v>
      </c>
      <c r="D22" s="33">
        <f>SUM(D5:D21)</f>
        <v>0</v>
      </c>
      <c r="E22" s="34">
        <f t="shared" si="0"/>
        <v>741999313</v>
      </c>
      <c r="F22" s="35">
        <f t="shared" si="0"/>
        <v>741999313</v>
      </c>
      <c r="G22" s="35">
        <f t="shared" si="0"/>
        <v>187430343</v>
      </c>
      <c r="H22" s="35">
        <f t="shared" si="0"/>
        <v>15775827</v>
      </c>
      <c r="I22" s="35">
        <f t="shared" si="0"/>
        <v>56287477</v>
      </c>
      <c r="J22" s="35">
        <f t="shared" si="0"/>
        <v>259493647</v>
      </c>
      <c r="K22" s="35">
        <f t="shared" si="0"/>
        <v>30768990</v>
      </c>
      <c r="L22" s="35">
        <f t="shared" si="0"/>
        <v>31073786</v>
      </c>
      <c r="M22" s="35">
        <f t="shared" si="0"/>
        <v>147119310</v>
      </c>
      <c r="N22" s="35">
        <f t="shared" si="0"/>
        <v>208962086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468455733</v>
      </c>
      <c r="X22" s="35">
        <f t="shared" si="0"/>
        <v>444013502</v>
      </c>
      <c r="Y22" s="35">
        <f t="shared" si="0"/>
        <v>24442231</v>
      </c>
      <c r="Z22" s="36">
        <f>+IF(X22&lt;&gt;0,+(Y22/X22)*100,0)</f>
        <v>5.504839580306276</v>
      </c>
      <c r="AA22" s="33">
        <f>SUM(AA5:AA21)</f>
        <v>741999313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180634674</v>
      </c>
      <c r="D25" s="6">
        <v>0</v>
      </c>
      <c r="E25" s="7">
        <v>233217586</v>
      </c>
      <c r="F25" s="8">
        <v>233217586</v>
      </c>
      <c r="G25" s="8">
        <v>15261606</v>
      </c>
      <c r="H25" s="8">
        <v>14917033</v>
      </c>
      <c r="I25" s="8">
        <v>18549213</v>
      </c>
      <c r="J25" s="8">
        <v>48727852</v>
      </c>
      <c r="K25" s="8">
        <v>15903884</v>
      </c>
      <c r="L25" s="8">
        <v>15837155</v>
      </c>
      <c r="M25" s="8">
        <v>17595712</v>
      </c>
      <c r="N25" s="8">
        <v>49336751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98064603</v>
      </c>
      <c r="X25" s="8">
        <v>133410020</v>
      </c>
      <c r="Y25" s="8">
        <v>-35345417</v>
      </c>
      <c r="Z25" s="2">
        <v>-26.49</v>
      </c>
      <c r="AA25" s="6">
        <v>233217586</v>
      </c>
    </row>
    <row r="26" spans="1:27" ht="13.5">
      <c r="A26" s="25" t="s">
        <v>52</v>
      </c>
      <c r="B26" s="24"/>
      <c r="C26" s="6">
        <v>24202403</v>
      </c>
      <c r="D26" s="6">
        <v>0</v>
      </c>
      <c r="E26" s="7">
        <v>28852380</v>
      </c>
      <c r="F26" s="8">
        <v>28852380</v>
      </c>
      <c r="G26" s="8">
        <v>1539162</v>
      </c>
      <c r="H26" s="8">
        <v>1539162</v>
      </c>
      <c r="I26" s="8">
        <v>1569939</v>
      </c>
      <c r="J26" s="8">
        <v>4648263</v>
      </c>
      <c r="K26" s="8">
        <v>1558114</v>
      </c>
      <c r="L26" s="8">
        <v>1558114</v>
      </c>
      <c r="M26" s="8">
        <v>1557007</v>
      </c>
      <c r="N26" s="8">
        <v>4673235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9321498</v>
      </c>
      <c r="X26" s="8">
        <v>14425998</v>
      </c>
      <c r="Y26" s="8">
        <v>-5104500</v>
      </c>
      <c r="Z26" s="2">
        <v>-35.38</v>
      </c>
      <c r="AA26" s="6">
        <v>28852380</v>
      </c>
    </row>
    <row r="27" spans="1:27" ht="13.5">
      <c r="A27" s="25" t="s">
        <v>53</v>
      </c>
      <c r="B27" s="24"/>
      <c r="C27" s="6">
        <v>123838876</v>
      </c>
      <c r="D27" s="6">
        <v>0</v>
      </c>
      <c r="E27" s="7">
        <v>106186000</v>
      </c>
      <c r="F27" s="8">
        <v>106186000</v>
      </c>
      <c r="G27" s="8">
        <v>8482165</v>
      </c>
      <c r="H27" s="8">
        <v>8482165</v>
      </c>
      <c r="I27" s="8">
        <v>8482165</v>
      </c>
      <c r="J27" s="8">
        <v>25446495</v>
      </c>
      <c r="K27" s="8">
        <v>8482165</v>
      </c>
      <c r="L27" s="8">
        <v>8482165</v>
      </c>
      <c r="M27" s="8">
        <v>8482165</v>
      </c>
      <c r="N27" s="8">
        <v>25446495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50892990</v>
      </c>
      <c r="X27" s="8">
        <v>47578834</v>
      </c>
      <c r="Y27" s="8">
        <v>3314156</v>
      </c>
      <c r="Z27" s="2">
        <v>6.97</v>
      </c>
      <c r="AA27" s="6">
        <v>106186000</v>
      </c>
    </row>
    <row r="28" spans="1:27" ht="13.5">
      <c r="A28" s="25" t="s">
        <v>54</v>
      </c>
      <c r="B28" s="24"/>
      <c r="C28" s="6">
        <v>169327757</v>
      </c>
      <c r="D28" s="6">
        <v>0</v>
      </c>
      <c r="E28" s="7">
        <v>130138300</v>
      </c>
      <c r="F28" s="8">
        <v>130138300</v>
      </c>
      <c r="G28" s="8">
        <v>10844852</v>
      </c>
      <c r="H28" s="8">
        <v>10844852</v>
      </c>
      <c r="I28" s="8">
        <v>10844852</v>
      </c>
      <c r="J28" s="8">
        <v>32534556</v>
      </c>
      <c r="K28" s="8">
        <v>10844852</v>
      </c>
      <c r="L28" s="8">
        <v>10844852</v>
      </c>
      <c r="M28" s="8">
        <v>10847126</v>
      </c>
      <c r="N28" s="8">
        <v>32536830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65071386</v>
      </c>
      <c r="X28" s="8">
        <v>65068998</v>
      </c>
      <c r="Y28" s="8">
        <v>2388</v>
      </c>
      <c r="Z28" s="2">
        <v>0</v>
      </c>
      <c r="AA28" s="6">
        <v>130138300</v>
      </c>
    </row>
    <row r="29" spans="1:27" ht="13.5">
      <c r="A29" s="25" t="s">
        <v>55</v>
      </c>
      <c r="B29" s="24"/>
      <c r="C29" s="6">
        <v>7323040</v>
      </c>
      <c r="D29" s="6">
        <v>0</v>
      </c>
      <c r="E29" s="7">
        <v>7000000</v>
      </c>
      <c r="F29" s="8">
        <v>7000000</v>
      </c>
      <c r="G29" s="8">
        <v>0</v>
      </c>
      <c r="H29" s="8">
        <v>0</v>
      </c>
      <c r="I29" s="8">
        <v>133178</v>
      </c>
      <c r="J29" s="8">
        <v>133178</v>
      </c>
      <c r="K29" s="8">
        <v>0</v>
      </c>
      <c r="L29" s="8">
        <v>0</v>
      </c>
      <c r="M29" s="8">
        <v>1430438</v>
      </c>
      <c r="N29" s="8">
        <v>1430438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1563616</v>
      </c>
      <c r="X29" s="8">
        <v>2000000</v>
      </c>
      <c r="Y29" s="8">
        <v>-436384</v>
      </c>
      <c r="Z29" s="2">
        <v>-21.82</v>
      </c>
      <c r="AA29" s="6">
        <v>7000000</v>
      </c>
    </row>
    <row r="30" spans="1:27" ht="13.5">
      <c r="A30" s="25" t="s">
        <v>56</v>
      </c>
      <c r="B30" s="24"/>
      <c r="C30" s="6">
        <v>104959834</v>
      </c>
      <c r="D30" s="6">
        <v>0</v>
      </c>
      <c r="E30" s="7">
        <v>80000000</v>
      </c>
      <c r="F30" s="8">
        <v>80000000</v>
      </c>
      <c r="G30" s="8">
        <v>3128088</v>
      </c>
      <c r="H30" s="8">
        <v>7340795</v>
      </c>
      <c r="I30" s="8">
        <v>1059125</v>
      </c>
      <c r="J30" s="8">
        <v>11528008</v>
      </c>
      <c r="K30" s="8">
        <v>16416619</v>
      </c>
      <c r="L30" s="8">
        <v>736855</v>
      </c>
      <c r="M30" s="8">
        <v>9347605</v>
      </c>
      <c r="N30" s="8">
        <v>26501079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38029087</v>
      </c>
      <c r="X30" s="8">
        <v>40200000</v>
      </c>
      <c r="Y30" s="8">
        <v>-2170913</v>
      </c>
      <c r="Z30" s="2">
        <v>-5.4</v>
      </c>
      <c r="AA30" s="6">
        <v>80000000</v>
      </c>
    </row>
    <row r="31" spans="1:27" ht="13.5">
      <c r="A31" s="25" t="s">
        <v>57</v>
      </c>
      <c r="B31" s="24"/>
      <c r="C31" s="6">
        <v>4541486</v>
      </c>
      <c r="D31" s="6">
        <v>0</v>
      </c>
      <c r="E31" s="7">
        <v>6057500</v>
      </c>
      <c r="F31" s="8">
        <v>6057500</v>
      </c>
      <c r="G31" s="8">
        <v>729563</v>
      </c>
      <c r="H31" s="8">
        <v>181274</v>
      </c>
      <c r="I31" s="8">
        <v>1996448</v>
      </c>
      <c r="J31" s="8">
        <v>2907285</v>
      </c>
      <c r="K31" s="8">
        <v>201</v>
      </c>
      <c r="L31" s="8">
        <v>55590</v>
      </c>
      <c r="M31" s="8">
        <v>86049</v>
      </c>
      <c r="N31" s="8">
        <v>141840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3049125</v>
      </c>
      <c r="X31" s="8"/>
      <c r="Y31" s="8">
        <v>3049125</v>
      </c>
      <c r="Z31" s="2">
        <v>0</v>
      </c>
      <c r="AA31" s="6">
        <v>6057500</v>
      </c>
    </row>
    <row r="32" spans="1:27" ht="13.5">
      <c r="A32" s="25" t="s">
        <v>58</v>
      </c>
      <c r="B32" s="24"/>
      <c r="C32" s="6">
        <v>165947151</v>
      </c>
      <c r="D32" s="6">
        <v>0</v>
      </c>
      <c r="E32" s="7">
        <v>154498000</v>
      </c>
      <c r="F32" s="8">
        <v>154498000</v>
      </c>
      <c r="G32" s="8">
        <v>6521417</v>
      </c>
      <c r="H32" s="8">
        <v>9726012</v>
      </c>
      <c r="I32" s="8">
        <v>12498967</v>
      </c>
      <c r="J32" s="8">
        <v>28746396</v>
      </c>
      <c r="K32" s="8">
        <v>13738446</v>
      </c>
      <c r="L32" s="8">
        <v>6689642</v>
      </c>
      <c r="M32" s="8">
        <v>16140674</v>
      </c>
      <c r="N32" s="8">
        <v>36568762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65315158</v>
      </c>
      <c r="X32" s="8">
        <v>116800000</v>
      </c>
      <c r="Y32" s="8">
        <v>-51484842</v>
      </c>
      <c r="Z32" s="2">
        <v>-44.08</v>
      </c>
      <c r="AA32" s="6">
        <v>154498000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132511313</v>
      </c>
      <c r="D34" s="6">
        <v>0</v>
      </c>
      <c r="E34" s="7">
        <v>112566780</v>
      </c>
      <c r="F34" s="8">
        <v>112566780</v>
      </c>
      <c r="G34" s="8">
        <v>15739236</v>
      </c>
      <c r="H34" s="8">
        <v>8178908</v>
      </c>
      <c r="I34" s="8">
        <v>4846903</v>
      </c>
      <c r="J34" s="8">
        <v>28765047</v>
      </c>
      <c r="K34" s="8">
        <v>8871785</v>
      </c>
      <c r="L34" s="8">
        <v>9296850</v>
      </c>
      <c r="M34" s="8">
        <v>36980267</v>
      </c>
      <c r="N34" s="8">
        <v>55148902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83913949</v>
      </c>
      <c r="X34" s="8">
        <v>57334002</v>
      </c>
      <c r="Y34" s="8">
        <v>26579947</v>
      </c>
      <c r="Z34" s="2">
        <v>46.36</v>
      </c>
      <c r="AA34" s="6">
        <v>112566780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913286534</v>
      </c>
      <c r="D36" s="33">
        <f>SUM(D25:D35)</f>
        <v>0</v>
      </c>
      <c r="E36" s="34">
        <f t="shared" si="1"/>
        <v>858516546</v>
      </c>
      <c r="F36" s="35">
        <f t="shared" si="1"/>
        <v>858516546</v>
      </c>
      <c r="G36" s="35">
        <f t="shared" si="1"/>
        <v>62246089</v>
      </c>
      <c r="H36" s="35">
        <f t="shared" si="1"/>
        <v>61210201</v>
      </c>
      <c r="I36" s="35">
        <f t="shared" si="1"/>
        <v>59980790</v>
      </c>
      <c r="J36" s="35">
        <f t="shared" si="1"/>
        <v>183437080</v>
      </c>
      <c r="K36" s="35">
        <f t="shared" si="1"/>
        <v>75816066</v>
      </c>
      <c r="L36" s="35">
        <f t="shared" si="1"/>
        <v>53501223</v>
      </c>
      <c r="M36" s="35">
        <f t="shared" si="1"/>
        <v>102467043</v>
      </c>
      <c r="N36" s="35">
        <f t="shared" si="1"/>
        <v>231784332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415221412</v>
      </c>
      <c r="X36" s="35">
        <f t="shared" si="1"/>
        <v>476817852</v>
      </c>
      <c r="Y36" s="35">
        <f t="shared" si="1"/>
        <v>-61596440</v>
      </c>
      <c r="Z36" s="36">
        <f>+IF(X36&lt;&gt;0,+(Y36/X36)*100,0)</f>
        <v>-12.918232767845279</v>
      </c>
      <c r="AA36" s="33">
        <f>SUM(AA25:AA35)</f>
        <v>858516546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-26654754</v>
      </c>
      <c r="D38" s="46">
        <f>+D22-D36</f>
        <v>0</v>
      </c>
      <c r="E38" s="47">
        <f t="shared" si="2"/>
        <v>-116517233</v>
      </c>
      <c r="F38" s="48">
        <f t="shared" si="2"/>
        <v>-116517233</v>
      </c>
      <c r="G38" s="48">
        <f t="shared" si="2"/>
        <v>125184254</v>
      </c>
      <c r="H38" s="48">
        <f t="shared" si="2"/>
        <v>-45434374</v>
      </c>
      <c r="I38" s="48">
        <f t="shared" si="2"/>
        <v>-3693313</v>
      </c>
      <c r="J38" s="48">
        <f t="shared" si="2"/>
        <v>76056567</v>
      </c>
      <c r="K38" s="48">
        <f t="shared" si="2"/>
        <v>-45047076</v>
      </c>
      <c r="L38" s="48">
        <f t="shared" si="2"/>
        <v>-22427437</v>
      </c>
      <c r="M38" s="48">
        <f t="shared" si="2"/>
        <v>44652267</v>
      </c>
      <c r="N38" s="48">
        <f t="shared" si="2"/>
        <v>-22822246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53234321</v>
      </c>
      <c r="X38" s="48">
        <f>IF(F22=F36,0,X22-X36)</f>
        <v>-32804350</v>
      </c>
      <c r="Y38" s="48">
        <f t="shared" si="2"/>
        <v>86038671</v>
      </c>
      <c r="Z38" s="49">
        <f>+IF(X38&lt;&gt;0,+(Y38/X38)*100,0)</f>
        <v>-262.2782374898451</v>
      </c>
      <c r="AA38" s="46">
        <f>+AA22-AA36</f>
        <v>-116517233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204883000</v>
      </c>
      <c r="F39" s="8">
        <v>204883000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204883000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-26654754</v>
      </c>
      <c r="D42" s="55">
        <f>SUM(D38:D41)</f>
        <v>0</v>
      </c>
      <c r="E42" s="56">
        <f t="shared" si="3"/>
        <v>88365767</v>
      </c>
      <c r="F42" s="57">
        <f t="shared" si="3"/>
        <v>88365767</v>
      </c>
      <c r="G42" s="57">
        <f t="shared" si="3"/>
        <v>125184254</v>
      </c>
      <c r="H42" s="57">
        <f t="shared" si="3"/>
        <v>-45434374</v>
      </c>
      <c r="I42" s="57">
        <f t="shared" si="3"/>
        <v>-3693313</v>
      </c>
      <c r="J42" s="57">
        <f t="shared" si="3"/>
        <v>76056567</v>
      </c>
      <c r="K42" s="57">
        <f t="shared" si="3"/>
        <v>-45047076</v>
      </c>
      <c r="L42" s="57">
        <f t="shared" si="3"/>
        <v>-22427437</v>
      </c>
      <c r="M42" s="57">
        <f t="shared" si="3"/>
        <v>44652267</v>
      </c>
      <c r="N42" s="57">
        <f t="shared" si="3"/>
        <v>-22822246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53234321</v>
      </c>
      <c r="X42" s="57">
        <f t="shared" si="3"/>
        <v>-32804350</v>
      </c>
      <c r="Y42" s="57">
        <f t="shared" si="3"/>
        <v>86038671</v>
      </c>
      <c r="Z42" s="58">
        <f>+IF(X42&lt;&gt;0,+(Y42/X42)*100,0)</f>
        <v>-262.2782374898451</v>
      </c>
      <c r="AA42" s="55">
        <f>SUM(AA38:AA41)</f>
        <v>88365767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-26654754</v>
      </c>
      <c r="D44" s="63">
        <f>+D42-D43</f>
        <v>0</v>
      </c>
      <c r="E44" s="64">
        <f t="shared" si="4"/>
        <v>88365767</v>
      </c>
      <c r="F44" s="65">
        <f t="shared" si="4"/>
        <v>88365767</v>
      </c>
      <c r="G44" s="65">
        <f t="shared" si="4"/>
        <v>125184254</v>
      </c>
      <c r="H44" s="65">
        <f t="shared" si="4"/>
        <v>-45434374</v>
      </c>
      <c r="I44" s="65">
        <f t="shared" si="4"/>
        <v>-3693313</v>
      </c>
      <c r="J44" s="65">
        <f t="shared" si="4"/>
        <v>76056567</v>
      </c>
      <c r="K44" s="65">
        <f t="shared" si="4"/>
        <v>-45047076</v>
      </c>
      <c r="L44" s="65">
        <f t="shared" si="4"/>
        <v>-22427437</v>
      </c>
      <c r="M44" s="65">
        <f t="shared" si="4"/>
        <v>44652267</v>
      </c>
      <c r="N44" s="65">
        <f t="shared" si="4"/>
        <v>-22822246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53234321</v>
      </c>
      <c r="X44" s="65">
        <f t="shared" si="4"/>
        <v>-32804350</v>
      </c>
      <c r="Y44" s="65">
        <f t="shared" si="4"/>
        <v>86038671</v>
      </c>
      <c r="Z44" s="66">
        <f>+IF(X44&lt;&gt;0,+(Y44/X44)*100,0)</f>
        <v>-262.2782374898451</v>
      </c>
      <c r="AA44" s="63">
        <f>+AA42-AA43</f>
        <v>88365767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-26654754</v>
      </c>
      <c r="D46" s="55">
        <f>SUM(D44:D45)</f>
        <v>0</v>
      </c>
      <c r="E46" s="56">
        <f t="shared" si="5"/>
        <v>88365767</v>
      </c>
      <c r="F46" s="57">
        <f t="shared" si="5"/>
        <v>88365767</v>
      </c>
      <c r="G46" s="57">
        <f t="shared" si="5"/>
        <v>125184254</v>
      </c>
      <c r="H46" s="57">
        <f t="shared" si="5"/>
        <v>-45434374</v>
      </c>
      <c r="I46" s="57">
        <f t="shared" si="5"/>
        <v>-3693313</v>
      </c>
      <c r="J46" s="57">
        <f t="shared" si="5"/>
        <v>76056567</v>
      </c>
      <c r="K46" s="57">
        <f t="shared" si="5"/>
        <v>-45047076</v>
      </c>
      <c r="L46" s="57">
        <f t="shared" si="5"/>
        <v>-22427437</v>
      </c>
      <c r="M46" s="57">
        <f t="shared" si="5"/>
        <v>44652267</v>
      </c>
      <c r="N46" s="57">
        <f t="shared" si="5"/>
        <v>-22822246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53234321</v>
      </c>
      <c r="X46" s="57">
        <f t="shared" si="5"/>
        <v>-32804350</v>
      </c>
      <c r="Y46" s="57">
        <f t="shared" si="5"/>
        <v>86038671</v>
      </c>
      <c r="Z46" s="58">
        <f>+IF(X46&lt;&gt;0,+(Y46/X46)*100,0)</f>
        <v>-262.2782374898451</v>
      </c>
      <c r="AA46" s="55">
        <f>SUM(AA44:AA45)</f>
        <v>88365767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-26654754</v>
      </c>
      <c r="D48" s="71">
        <f>SUM(D46:D47)</f>
        <v>0</v>
      </c>
      <c r="E48" s="72">
        <f t="shared" si="6"/>
        <v>88365767</v>
      </c>
      <c r="F48" s="73">
        <f t="shared" si="6"/>
        <v>88365767</v>
      </c>
      <c r="G48" s="73">
        <f t="shared" si="6"/>
        <v>125184254</v>
      </c>
      <c r="H48" s="74">
        <f t="shared" si="6"/>
        <v>-45434374</v>
      </c>
      <c r="I48" s="74">
        <f t="shared" si="6"/>
        <v>-3693313</v>
      </c>
      <c r="J48" s="74">
        <f t="shared" si="6"/>
        <v>76056567</v>
      </c>
      <c r="K48" s="74">
        <f t="shared" si="6"/>
        <v>-45047076</v>
      </c>
      <c r="L48" s="74">
        <f t="shared" si="6"/>
        <v>-22427437</v>
      </c>
      <c r="M48" s="73">
        <f t="shared" si="6"/>
        <v>44652267</v>
      </c>
      <c r="N48" s="73">
        <f t="shared" si="6"/>
        <v>-22822246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53234321</v>
      </c>
      <c r="X48" s="74">
        <f t="shared" si="6"/>
        <v>-32804350</v>
      </c>
      <c r="Y48" s="74">
        <f t="shared" si="6"/>
        <v>86038671</v>
      </c>
      <c r="Z48" s="75">
        <f>+IF(X48&lt;&gt;0,+(Y48/X48)*100,0)</f>
        <v>-262.2782374898451</v>
      </c>
      <c r="AA48" s="76">
        <f>SUM(AA46:AA47)</f>
        <v>88365767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1050282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2584714</v>
      </c>
      <c r="D13" s="6">
        <v>0</v>
      </c>
      <c r="E13" s="7">
        <v>1500000</v>
      </c>
      <c r="F13" s="8">
        <v>1500000</v>
      </c>
      <c r="G13" s="8">
        <v>0</v>
      </c>
      <c r="H13" s="8">
        <v>0</v>
      </c>
      <c r="I13" s="8">
        <v>189385</v>
      </c>
      <c r="J13" s="8">
        <v>189385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189385</v>
      </c>
      <c r="X13" s="8">
        <v>666378</v>
      </c>
      <c r="Y13" s="8">
        <v>-476993</v>
      </c>
      <c r="Z13" s="2">
        <v>-71.58</v>
      </c>
      <c r="AA13" s="6">
        <v>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322949976</v>
      </c>
      <c r="D19" s="6">
        <v>0</v>
      </c>
      <c r="E19" s="7">
        <v>328124000</v>
      </c>
      <c r="F19" s="8">
        <v>328124000</v>
      </c>
      <c r="G19" s="8">
        <v>134250000</v>
      </c>
      <c r="H19" s="8">
        <v>0</v>
      </c>
      <c r="I19" s="8">
        <v>0</v>
      </c>
      <c r="J19" s="8">
        <v>134250000</v>
      </c>
      <c r="K19" s="8">
        <v>0</v>
      </c>
      <c r="L19" s="8">
        <v>944588</v>
      </c>
      <c r="M19" s="8">
        <v>107401000</v>
      </c>
      <c r="N19" s="8">
        <v>108345588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242595588</v>
      </c>
      <c r="X19" s="8">
        <v>227902000</v>
      </c>
      <c r="Y19" s="8">
        <v>14693588</v>
      </c>
      <c r="Z19" s="2">
        <v>6.45</v>
      </c>
      <c r="AA19" s="6">
        <v>328124000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250000</v>
      </c>
      <c r="F20" s="26">
        <v>250000</v>
      </c>
      <c r="G20" s="26">
        <v>72044</v>
      </c>
      <c r="H20" s="26">
        <v>0</v>
      </c>
      <c r="I20" s="26">
        <v>123692</v>
      </c>
      <c r="J20" s="26">
        <v>195736</v>
      </c>
      <c r="K20" s="26">
        <v>36432</v>
      </c>
      <c r="L20" s="26">
        <v>41035</v>
      </c>
      <c r="M20" s="26">
        <v>43598</v>
      </c>
      <c r="N20" s="26">
        <v>121065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316801</v>
      </c>
      <c r="X20" s="26">
        <v>225703</v>
      </c>
      <c r="Y20" s="26">
        <v>91098</v>
      </c>
      <c r="Z20" s="27">
        <v>40.36</v>
      </c>
      <c r="AA20" s="28">
        <v>250000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326584972</v>
      </c>
      <c r="D22" s="33">
        <f>SUM(D5:D21)</f>
        <v>0</v>
      </c>
      <c r="E22" s="34">
        <f t="shared" si="0"/>
        <v>329874000</v>
      </c>
      <c r="F22" s="35">
        <f t="shared" si="0"/>
        <v>329874000</v>
      </c>
      <c r="G22" s="35">
        <f t="shared" si="0"/>
        <v>134322044</v>
      </c>
      <c r="H22" s="35">
        <f t="shared" si="0"/>
        <v>0</v>
      </c>
      <c r="I22" s="35">
        <f t="shared" si="0"/>
        <v>313077</v>
      </c>
      <c r="J22" s="35">
        <f t="shared" si="0"/>
        <v>134635121</v>
      </c>
      <c r="K22" s="35">
        <f t="shared" si="0"/>
        <v>36432</v>
      </c>
      <c r="L22" s="35">
        <f t="shared" si="0"/>
        <v>985623</v>
      </c>
      <c r="M22" s="35">
        <f t="shared" si="0"/>
        <v>107444598</v>
      </c>
      <c r="N22" s="35">
        <f t="shared" si="0"/>
        <v>108466653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243101774</v>
      </c>
      <c r="X22" s="35">
        <f t="shared" si="0"/>
        <v>228794081</v>
      </c>
      <c r="Y22" s="35">
        <f t="shared" si="0"/>
        <v>14307693</v>
      </c>
      <c r="Z22" s="36">
        <f>+IF(X22&lt;&gt;0,+(Y22/X22)*100,0)</f>
        <v>6.253524102312769</v>
      </c>
      <c r="AA22" s="33">
        <f>SUM(AA5:AA21)</f>
        <v>329874000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180328835</v>
      </c>
      <c r="D25" s="6">
        <v>0</v>
      </c>
      <c r="E25" s="7">
        <v>177597989</v>
      </c>
      <c r="F25" s="8">
        <v>177597989</v>
      </c>
      <c r="G25" s="8">
        <v>13574028</v>
      </c>
      <c r="H25" s="8">
        <v>0</v>
      </c>
      <c r="I25" s="8">
        <v>14276499</v>
      </c>
      <c r="J25" s="8">
        <v>27850527</v>
      </c>
      <c r="K25" s="8">
        <v>14028872</v>
      </c>
      <c r="L25" s="8">
        <v>14341784</v>
      </c>
      <c r="M25" s="8">
        <v>13724383</v>
      </c>
      <c r="N25" s="8">
        <v>42095039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69945566</v>
      </c>
      <c r="X25" s="8">
        <v>88080877</v>
      </c>
      <c r="Y25" s="8">
        <v>-18135311</v>
      </c>
      <c r="Z25" s="2">
        <v>-20.59</v>
      </c>
      <c r="AA25" s="6">
        <v>177597989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17672171</v>
      </c>
      <c r="F26" s="8">
        <v>17672171</v>
      </c>
      <c r="G26" s="8">
        <v>1741746</v>
      </c>
      <c r="H26" s="8">
        <v>0</v>
      </c>
      <c r="I26" s="8">
        <v>1522930</v>
      </c>
      <c r="J26" s="8">
        <v>3264676</v>
      </c>
      <c r="K26" s="8">
        <v>1607354</v>
      </c>
      <c r="L26" s="8">
        <v>1531154</v>
      </c>
      <c r="M26" s="8">
        <v>1699380</v>
      </c>
      <c r="N26" s="8">
        <v>4837888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8102564</v>
      </c>
      <c r="X26" s="8">
        <v>8453642</v>
      </c>
      <c r="Y26" s="8">
        <v>-351078</v>
      </c>
      <c r="Z26" s="2">
        <v>-4.15</v>
      </c>
      <c r="AA26" s="6">
        <v>17672171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3761546</v>
      </c>
      <c r="D28" s="6">
        <v>0</v>
      </c>
      <c r="E28" s="7">
        <v>15000000</v>
      </c>
      <c r="F28" s="8">
        <v>15000000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15000000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100000</v>
      </c>
      <c r="F29" s="8">
        <v>100000</v>
      </c>
      <c r="G29" s="8">
        <v>0</v>
      </c>
      <c r="H29" s="8">
        <v>0</v>
      </c>
      <c r="I29" s="8">
        <v>0</v>
      </c>
      <c r="J29" s="8">
        <v>0</v>
      </c>
      <c r="K29" s="8">
        <v>23</v>
      </c>
      <c r="L29" s="8">
        <v>0</v>
      </c>
      <c r="M29" s="8">
        <v>0</v>
      </c>
      <c r="N29" s="8">
        <v>23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</v>
      </c>
      <c r="X29" s="8">
        <v>46770</v>
      </c>
      <c r="Y29" s="8">
        <v>-46747</v>
      </c>
      <c r="Z29" s="2">
        <v>-99.95</v>
      </c>
      <c r="AA29" s="6">
        <v>100000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2780605</v>
      </c>
      <c r="F31" s="8">
        <v>2780605</v>
      </c>
      <c r="G31" s="8">
        <v>1250</v>
      </c>
      <c r="H31" s="8">
        <v>0</v>
      </c>
      <c r="I31" s="8">
        <v>0</v>
      </c>
      <c r="J31" s="8">
        <v>1250</v>
      </c>
      <c r="K31" s="8">
        <v>0</v>
      </c>
      <c r="L31" s="8">
        <v>1632545</v>
      </c>
      <c r="M31" s="8">
        <v>0</v>
      </c>
      <c r="N31" s="8">
        <v>1632545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1633795</v>
      </c>
      <c r="X31" s="8">
        <v>1248640</v>
      </c>
      <c r="Y31" s="8">
        <v>385155</v>
      </c>
      <c r="Z31" s="2">
        <v>30.85</v>
      </c>
      <c r="AA31" s="6">
        <v>2780605</v>
      </c>
    </row>
    <row r="32" spans="1:27" ht="13.5">
      <c r="A32" s="25" t="s">
        <v>58</v>
      </c>
      <c r="B32" s="24"/>
      <c r="C32" s="6">
        <v>66655088</v>
      </c>
      <c r="D32" s="6">
        <v>0</v>
      </c>
      <c r="E32" s="7">
        <v>19300000</v>
      </c>
      <c r="F32" s="8">
        <v>19300000</v>
      </c>
      <c r="G32" s="8">
        <v>672402</v>
      </c>
      <c r="H32" s="8">
        <v>0</v>
      </c>
      <c r="I32" s="8">
        <v>3939420</v>
      </c>
      <c r="J32" s="8">
        <v>4611822</v>
      </c>
      <c r="K32" s="8">
        <v>3869149</v>
      </c>
      <c r="L32" s="8">
        <v>8558317</v>
      </c>
      <c r="M32" s="8">
        <v>23851075</v>
      </c>
      <c r="N32" s="8">
        <v>36278541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40890363</v>
      </c>
      <c r="X32" s="8">
        <v>9197877</v>
      </c>
      <c r="Y32" s="8">
        <v>31692486</v>
      </c>
      <c r="Z32" s="2">
        <v>344.56</v>
      </c>
      <c r="AA32" s="6">
        <v>19300000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69170976</v>
      </c>
      <c r="D34" s="6">
        <v>0</v>
      </c>
      <c r="E34" s="7">
        <v>69984508</v>
      </c>
      <c r="F34" s="8">
        <v>69984508</v>
      </c>
      <c r="G34" s="8">
        <v>8200580</v>
      </c>
      <c r="H34" s="8">
        <v>0</v>
      </c>
      <c r="I34" s="8">
        <v>1751563</v>
      </c>
      <c r="J34" s="8">
        <v>9952143</v>
      </c>
      <c r="K34" s="8">
        <v>3763426</v>
      </c>
      <c r="L34" s="8">
        <v>3904096</v>
      </c>
      <c r="M34" s="8">
        <v>6866959</v>
      </c>
      <c r="N34" s="8">
        <v>14534481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24486624</v>
      </c>
      <c r="X34" s="8">
        <v>35404800</v>
      </c>
      <c r="Y34" s="8">
        <v>-10918176</v>
      </c>
      <c r="Z34" s="2">
        <v>-30.84</v>
      </c>
      <c r="AA34" s="6">
        <v>69984508</v>
      </c>
    </row>
    <row r="35" spans="1:27" ht="13.5">
      <c r="A35" s="23" t="s">
        <v>61</v>
      </c>
      <c r="B35" s="29"/>
      <c r="C35" s="6">
        <v>2277994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322194439</v>
      </c>
      <c r="D36" s="33">
        <f>SUM(D25:D35)</f>
        <v>0</v>
      </c>
      <c r="E36" s="34">
        <f t="shared" si="1"/>
        <v>302435273</v>
      </c>
      <c r="F36" s="35">
        <f t="shared" si="1"/>
        <v>302435273</v>
      </c>
      <c r="G36" s="35">
        <f t="shared" si="1"/>
        <v>24190006</v>
      </c>
      <c r="H36" s="35">
        <f t="shared" si="1"/>
        <v>0</v>
      </c>
      <c r="I36" s="35">
        <f t="shared" si="1"/>
        <v>21490412</v>
      </c>
      <c r="J36" s="35">
        <f t="shared" si="1"/>
        <v>45680418</v>
      </c>
      <c r="K36" s="35">
        <f t="shared" si="1"/>
        <v>23268824</v>
      </c>
      <c r="L36" s="35">
        <f t="shared" si="1"/>
        <v>29967896</v>
      </c>
      <c r="M36" s="35">
        <f t="shared" si="1"/>
        <v>46141797</v>
      </c>
      <c r="N36" s="35">
        <f t="shared" si="1"/>
        <v>99378517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145058935</v>
      </c>
      <c r="X36" s="35">
        <f t="shared" si="1"/>
        <v>142432606</v>
      </c>
      <c r="Y36" s="35">
        <f t="shared" si="1"/>
        <v>2626329</v>
      </c>
      <c r="Z36" s="36">
        <f>+IF(X36&lt;&gt;0,+(Y36/X36)*100,0)</f>
        <v>1.8439099541575472</v>
      </c>
      <c r="AA36" s="33">
        <f>SUM(AA25:AA35)</f>
        <v>302435273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4390533</v>
      </c>
      <c r="D38" s="46">
        <f>+D22-D36</f>
        <v>0</v>
      </c>
      <c r="E38" s="47">
        <f t="shared" si="2"/>
        <v>27438727</v>
      </c>
      <c r="F38" s="48">
        <f t="shared" si="2"/>
        <v>27438727</v>
      </c>
      <c r="G38" s="48">
        <f t="shared" si="2"/>
        <v>110132038</v>
      </c>
      <c r="H38" s="48">
        <f t="shared" si="2"/>
        <v>0</v>
      </c>
      <c r="I38" s="48">
        <f t="shared" si="2"/>
        <v>-21177335</v>
      </c>
      <c r="J38" s="48">
        <f t="shared" si="2"/>
        <v>88954703</v>
      </c>
      <c r="K38" s="48">
        <f t="shared" si="2"/>
        <v>-23232392</v>
      </c>
      <c r="L38" s="48">
        <f t="shared" si="2"/>
        <v>-28982273</v>
      </c>
      <c r="M38" s="48">
        <f t="shared" si="2"/>
        <v>61302801</v>
      </c>
      <c r="N38" s="48">
        <f t="shared" si="2"/>
        <v>9088136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98042839</v>
      </c>
      <c r="X38" s="48">
        <f>IF(F22=F36,0,X22-X36)</f>
        <v>86361475</v>
      </c>
      <c r="Y38" s="48">
        <f t="shared" si="2"/>
        <v>11681364</v>
      </c>
      <c r="Z38" s="49">
        <f>+IF(X38&lt;&gt;0,+(Y38/X38)*100,0)</f>
        <v>13.526128403897687</v>
      </c>
      <c r="AA38" s="46">
        <f>+AA22-AA36</f>
        <v>27438727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4390533</v>
      </c>
      <c r="D42" s="55">
        <f>SUM(D38:D41)</f>
        <v>0</v>
      </c>
      <c r="E42" s="56">
        <f t="shared" si="3"/>
        <v>27438727</v>
      </c>
      <c r="F42" s="57">
        <f t="shared" si="3"/>
        <v>27438727</v>
      </c>
      <c r="G42" s="57">
        <f t="shared" si="3"/>
        <v>110132038</v>
      </c>
      <c r="H42" s="57">
        <f t="shared" si="3"/>
        <v>0</v>
      </c>
      <c r="I42" s="57">
        <f t="shared" si="3"/>
        <v>-21177335</v>
      </c>
      <c r="J42" s="57">
        <f t="shared" si="3"/>
        <v>88954703</v>
      </c>
      <c r="K42" s="57">
        <f t="shared" si="3"/>
        <v>-23232392</v>
      </c>
      <c r="L42" s="57">
        <f t="shared" si="3"/>
        <v>-28982273</v>
      </c>
      <c r="M42" s="57">
        <f t="shared" si="3"/>
        <v>61302801</v>
      </c>
      <c r="N42" s="57">
        <f t="shared" si="3"/>
        <v>9088136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98042839</v>
      </c>
      <c r="X42" s="57">
        <f t="shared" si="3"/>
        <v>86361475</v>
      </c>
      <c r="Y42" s="57">
        <f t="shared" si="3"/>
        <v>11681364</v>
      </c>
      <c r="Z42" s="58">
        <f>+IF(X42&lt;&gt;0,+(Y42/X42)*100,0)</f>
        <v>13.526128403897687</v>
      </c>
      <c r="AA42" s="55">
        <f>SUM(AA38:AA41)</f>
        <v>27438727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4390533</v>
      </c>
      <c r="D44" s="63">
        <f>+D42-D43</f>
        <v>0</v>
      </c>
      <c r="E44" s="64">
        <f t="shared" si="4"/>
        <v>27438727</v>
      </c>
      <c r="F44" s="65">
        <f t="shared" si="4"/>
        <v>27438727</v>
      </c>
      <c r="G44" s="65">
        <f t="shared" si="4"/>
        <v>110132038</v>
      </c>
      <c r="H44" s="65">
        <f t="shared" si="4"/>
        <v>0</v>
      </c>
      <c r="I44" s="65">
        <f t="shared" si="4"/>
        <v>-21177335</v>
      </c>
      <c r="J44" s="65">
        <f t="shared" si="4"/>
        <v>88954703</v>
      </c>
      <c r="K44" s="65">
        <f t="shared" si="4"/>
        <v>-23232392</v>
      </c>
      <c r="L44" s="65">
        <f t="shared" si="4"/>
        <v>-28982273</v>
      </c>
      <c r="M44" s="65">
        <f t="shared" si="4"/>
        <v>61302801</v>
      </c>
      <c r="N44" s="65">
        <f t="shared" si="4"/>
        <v>9088136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98042839</v>
      </c>
      <c r="X44" s="65">
        <f t="shared" si="4"/>
        <v>86361475</v>
      </c>
      <c r="Y44" s="65">
        <f t="shared" si="4"/>
        <v>11681364</v>
      </c>
      <c r="Z44" s="66">
        <f>+IF(X44&lt;&gt;0,+(Y44/X44)*100,0)</f>
        <v>13.526128403897687</v>
      </c>
      <c r="AA44" s="63">
        <f>+AA42-AA43</f>
        <v>27438727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4390533</v>
      </c>
      <c r="D46" s="55">
        <f>SUM(D44:D45)</f>
        <v>0</v>
      </c>
      <c r="E46" s="56">
        <f t="shared" si="5"/>
        <v>27438727</v>
      </c>
      <c r="F46" s="57">
        <f t="shared" si="5"/>
        <v>27438727</v>
      </c>
      <c r="G46" s="57">
        <f t="shared" si="5"/>
        <v>110132038</v>
      </c>
      <c r="H46" s="57">
        <f t="shared" si="5"/>
        <v>0</v>
      </c>
      <c r="I46" s="57">
        <f t="shared" si="5"/>
        <v>-21177335</v>
      </c>
      <c r="J46" s="57">
        <f t="shared" si="5"/>
        <v>88954703</v>
      </c>
      <c r="K46" s="57">
        <f t="shared" si="5"/>
        <v>-23232392</v>
      </c>
      <c r="L46" s="57">
        <f t="shared" si="5"/>
        <v>-28982273</v>
      </c>
      <c r="M46" s="57">
        <f t="shared" si="5"/>
        <v>61302801</v>
      </c>
      <c r="N46" s="57">
        <f t="shared" si="5"/>
        <v>9088136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98042839</v>
      </c>
      <c r="X46" s="57">
        <f t="shared" si="5"/>
        <v>86361475</v>
      </c>
      <c r="Y46" s="57">
        <f t="shared" si="5"/>
        <v>11681364</v>
      </c>
      <c r="Z46" s="58">
        <f>+IF(X46&lt;&gt;0,+(Y46/X46)*100,0)</f>
        <v>13.526128403897687</v>
      </c>
      <c r="AA46" s="55">
        <f>SUM(AA44:AA45)</f>
        <v>27438727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4390533</v>
      </c>
      <c r="D48" s="71">
        <f>SUM(D46:D47)</f>
        <v>0</v>
      </c>
      <c r="E48" s="72">
        <f t="shared" si="6"/>
        <v>27438727</v>
      </c>
      <c r="F48" s="73">
        <f t="shared" si="6"/>
        <v>27438727</v>
      </c>
      <c r="G48" s="73">
        <f t="shared" si="6"/>
        <v>110132038</v>
      </c>
      <c r="H48" s="74">
        <f t="shared" si="6"/>
        <v>0</v>
      </c>
      <c r="I48" s="74">
        <f t="shared" si="6"/>
        <v>-21177335</v>
      </c>
      <c r="J48" s="74">
        <f t="shared" si="6"/>
        <v>88954703</v>
      </c>
      <c r="K48" s="74">
        <f t="shared" si="6"/>
        <v>-23232392</v>
      </c>
      <c r="L48" s="74">
        <f t="shared" si="6"/>
        <v>-28982273</v>
      </c>
      <c r="M48" s="73">
        <f t="shared" si="6"/>
        <v>61302801</v>
      </c>
      <c r="N48" s="73">
        <f t="shared" si="6"/>
        <v>9088136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98042839</v>
      </c>
      <c r="X48" s="74">
        <f t="shared" si="6"/>
        <v>86361475</v>
      </c>
      <c r="Y48" s="74">
        <f t="shared" si="6"/>
        <v>11681364</v>
      </c>
      <c r="Z48" s="75">
        <f>+IF(X48&lt;&gt;0,+(Y48/X48)*100,0)</f>
        <v>13.526128403897687</v>
      </c>
      <c r="AA48" s="76">
        <f>SUM(AA46:AA47)</f>
        <v>27438727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15735546</v>
      </c>
      <c r="D5" s="6">
        <v>0</v>
      </c>
      <c r="E5" s="7">
        <v>17475290</v>
      </c>
      <c r="F5" s="8">
        <v>17475290</v>
      </c>
      <c r="G5" s="8">
        <v>16618402</v>
      </c>
      <c r="H5" s="8">
        <v>0</v>
      </c>
      <c r="I5" s="8">
        <v>0</v>
      </c>
      <c r="J5" s="8">
        <v>16618402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16618402</v>
      </c>
      <c r="X5" s="8">
        <v>17475000</v>
      </c>
      <c r="Y5" s="8">
        <v>-856598</v>
      </c>
      <c r="Z5" s="2">
        <v>-4.9</v>
      </c>
      <c r="AA5" s="6">
        <v>17475290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2481211</v>
      </c>
      <c r="D12" s="6">
        <v>0</v>
      </c>
      <c r="E12" s="7">
        <v>2300000</v>
      </c>
      <c r="F12" s="8">
        <v>2300000</v>
      </c>
      <c r="G12" s="8">
        <v>167371</v>
      </c>
      <c r="H12" s="8">
        <v>159375</v>
      </c>
      <c r="I12" s="8">
        <v>155919</v>
      </c>
      <c r="J12" s="8">
        <v>482665</v>
      </c>
      <c r="K12" s="8">
        <v>165231</v>
      </c>
      <c r="L12" s="8">
        <v>163408</v>
      </c>
      <c r="M12" s="8">
        <v>178360</v>
      </c>
      <c r="N12" s="8">
        <v>506999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989664</v>
      </c>
      <c r="X12" s="8">
        <v>1140000</v>
      </c>
      <c r="Y12" s="8">
        <v>-150336</v>
      </c>
      <c r="Z12" s="2">
        <v>-13.19</v>
      </c>
      <c r="AA12" s="6">
        <v>2300000</v>
      </c>
    </row>
    <row r="13" spans="1:27" ht="13.5">
      <c r="A13" s="23" t="s">
        <v>40</v>
      </c>
      <c r="B13" s="29"/>
      <c r="C13" s="6">
        <v>3839520</v>
      </c>
      <c r="D13" s="6">
        <v>0</v>
      </c>
      <c r="E13" s="7">
        <v>3700000</v>
      </c>
      <c r="F13" s="8">
        <v>3700000</v>
      </c>
      <c r="G13" s="8">
        <v>320661</v>
      </c>
      <c r="H13" s="8">
        <v>381456</v>
      </c>
      <c r="I13" s="8">
        <v>314825</v>
      </c>
      <c r="J13" s="8">
        <v>1016942</v>
      </c>
      <c r="K13" s="8">
        <v>291824</v>
      </c>
      <c r="L13" s="8">
        <v>214010</v>
      </c>
      <c r="M13" s="8">
        <v>292803</v>
      </c>
      <c r="N13" s="8">
        <v>798637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1815579</v>
      </c>
      <c r="X13" s="8">
        <v>1942773</v>
      </c>
      <c r="Y13" s="8">
        <v>-127194</v>
      </c>
      <c r="Z13" s="2">
        <v>-6.55</v>
      </c>
      <c r="AA13" s="6">
        <v>3700000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31980</v>
      </c>
      <c r="D16" s="6">
        <v>0</v>
      </c>
      <c r="E16" s="7">
        <v>374430</v>
      </c>
      <c r="F16" s="8">
        <v>374430</v>
      </c>
      <c r="G16" s="8">
        <v>1000</v>
      </c>
      <c r="H16" s="8">
        <v>3300</v>
      </c>
      <c r="I16" s="8">
        <v>5240</v>
      </c>
      <c r="J16" s="8">
        <v>9540</v>
      </c>
      <c r="K16" s="8">
        <v>2800</v>
      </c>
      <c r="L16" s="8">
        <v>500</v>
      </c>
      <c r="M16" s="8">
        <v>3100</v>
      </c>
      <c r="N16" s="8">
        <v>6400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15940</v>
      </c>
      <c r="X16" s="8">
        <v>187002</v>
      </c>
      <c r="Y16" s="8">
        <v>-171062</v>
      </c>
      <c r="Z16" s="2">
        <v>-91.48</v>
      </c>
      <c r="AA16" s="6">
        <v>374430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80000</v>
      </c>
      <c r="F18" s="8">
        <v>80000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37400</v>
      </c>
      <c r="Y18" s="8">
        <v>-37400</v>
      </c>
      <c r="Z18" s="2">
        <v>-100</v>
      </c>
      <c r="AA18" s="6">
        <v>80000</v>
      </c>
    </row>
    <row r="19" spans="1:27" ht="13.5">
      <c r="A19" s="23" t="s">
        <v>46</v>
      </c>
      <c r="B19" s="29"/>
      <c r="C19" s="6">
        <v>108143372</v>
      </c>
      <c r="D19" s="6">
        <v>0</v>
      </c>
      <c r="E19" s="7">
        <v>116205000</v>
      </c>
      <c r="F19" s="8">
        <v>116205000</v>
      </c>
      <c r="G19" s="8">
        <v>46934738</v>
      </c>
      <c r="H19" s="8">
        <v>534206</v>
      </c>
      <c r="I19" s="8">
        <v>303771</v>
      </c>
      <c r="J19" s="8">
        <v>47772715</v>
      </c>
      <c r="K19" s="8">
        <v>155660</v>
      </c>
      <c r="L19" s="8">
        <v>843698</v>
      </c>
      <c r="M19" s="8">
        <v>35551311</v>
      </c>
      <c r="N19" s="8">
        <v>36550669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84323384</v>
      </c>
      <c r="X19" s="8">
        <v>82457900</v>
      </c>
      <c r="Y19" s="8">
        <v>1865484</v>
      </c>
      <c r="Z19" s="2">
        <v>2.26</v>
      </c>
      <c r="AA19" s="6">
        <v>116205000</v>
      </c>
    </row>
    <row r="20" spans="1:27" ht="13.5">
      <c r="A20" s="23" t="s">
        <v>47</v>
      </c>
      <c r="B20" s="29"/>
      <c r="C20" s="6">
        <v>3300944</v>
      </c>
      <c r="D20" s="6">
        <v>0</v>
      </c>
      <c r="E20" s="7">
        <v>1424100</v>
      </c>
      <c r="F20" s="26">
        <v>1424100</v>
      </c>
      <c r="G20" s="26">
        <v>425441</v>
      </c>
      <c r="H20" s="26">
        <v>75717</v>
      </c>
      <c r="I20" s="26">
        <v>1283066</v>
      </c>
      <c r="J20" s="26">
        <v>1784224</v>
      </c>
      <c r="K20" s="26">
        <v>34900</v>
      </c>
      <c r="L20" s="26">
        <v>109999</v>
      </c>
      <c r="M20" s="26">
        <v>60692</v>
      </c>
      <c r="N20" s="26">
        <v>205591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1989815</v>
      </c>
      <c r="X20" s="26">
        <v>609000</v>
      </c>
      <c r="Y20" s="26">
        <v>1380815</v>
      </c>
      <c r="Z20" s="27">
        <v>226.73</v>
      </c>
      <c r="AA20" s="28">
        <v>1424100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133532573</v>
      </c>
      <c r="D22" s="33">
        <f>SUM(D5:D21)</f>
        <v>0</v>
      </c>
      <c r="E22" s="34">
        <f t="shared" si="0"/>
        <v>141558820</v>
      </c>
      <c r="F22" s="35">
        <f t="shared" si="0"/>
        <v>141558820</v>
      </c>
      <c r="G22" s="35">
        <f t="shared" si="0"/>
        <v>64467613</v>
      </c>
      <c r="H22" s="35">
        <f t="shared" si="0"/>
        <v>1154054</v>
      </c>
      <c r="I22" s="35">
        <f t="shared" si="0"/>
        <v>2062821</v>
      </c>
      <c r="J22" s="35">
        <f t="shared" si="0"/>
        <v>67684488</v>
      </c>
      <c r="K22" s="35">
        <f t="shared" si="0"/>
        <v>650415</v>
      </c>
      <c r="L22" s="35">
        <f t="shared" si="0"/>
        <v>1331615</v>
      </c>
      <c r="M22" s="35">
        <f t="shared" si="0"/>
        <v>36086266</v>
      </c>
      <c r="N22" s="35">
        <f t="shared" si="0"/>
        <v>38068296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105752784</v>
      </c>
      <c r="X22" s="35">
        <f t="shared" si="0"/>
        <v>103849075</v>
      </c>
      <c r="Y22" s="35">
        <f t="shared" si="0"/>
        <v>1903709</v>
      </c>
      <c r="Z22" s="36">
        <f>+IF(X22&lt;&gt;0,+(Y22/X22)*100,0)</f>
        <v>1.8331496934373273</v>
      </c>
      <c r="AA22" s="33">
        <f>SUM(AA5:AA21)</f>
        <v>141558820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58878967</v>
      </c>
      <c r="D25" s="6">
        <v>0</v>
      </c>
      <c r="E25" s="7">
        <v>73177396</v>
      </c>
      <c r="F25" s="8">
        <v>73177396</v>
      </c>
      <c r="G25" s="8">
        <v>5927876</v>
      </c>
      <c r="H25" s="8">
        <v>4942834</v>
      </c>
      <c r="I25" s="8">
        <v>6388214</v>
      </c>
      <c r="J25" s="8">
        <v>17258924</v>
      </c>
      <c r="K25" s="8">
        <v>5346500</v>
      </c>
      <c r="L25" s="8">
        <v>9131957</v>
      </c>
      <c r="M25" s="8">
        <v>5529911</v>
      </c>
      <c r="N25" s="8">
        <v>20008368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37267292</v>
      </c>
      <c r="X25" s="8">
        <v>38542039</v>
      </c>
      <c r="Y25" s="8">
        <v>-1274747</v>
      </c>
      <c r="Z25" s="2">
        <v>-3.31</v>
      </c>
      <c r="AA25" s="6">
        <v>73177396</v>
      </c>
    </row>
    <row r="26" spans="1:27" ht="13.5">
      <c r="A26" s="25" t="s">
        <v>52</v>
      </c>
      <c r="B26" s="24"/>
      <c r="C26" s="6">
        <v>11256108</v>
      </c>
      <c r="D26" s="6">
        <v>0</v>
      </c>
      <c r="E26" s="7">
        <v>11555184</v>
      </c>
      <c r="F26" s="8">
        <v>11555184</v>
      </c>
      <c r="G26" s="8">
        <v>924333</v>
      </c>
      <c r="H26" s="8">
        <v>924447</v>
      </c>
      <c r="I26" s="8">
        <v>922202</v>
      </c>
      <c r="J26" s="8">
        <v>2770982</v>
      </c>
      <c r="K26" s="8">
        <v>920432</v>
      </c>
      <c r="L26" s="8">
        <v>923676</v>
      </c>
      <c r="M26" s="8">
        <v>917464</v>
      </c>
      <c r="N26" s="8">
        <v>2761572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5532554</v>
      </c>
      <c r="X26" s="8">
        <v>5778000</v>
      </c>
      <c r="Y26" s="8">
        <v>-245446</v>
      </c>
      <c r="Z26" s="2">
        <v>-4.25</v>
      </c>
      <c r="AA26" s="6">
        <v>11555184</v>
      </c>
    </row>
    <row r="27" spans="1:27" ht="13.5">
      <c r="A27" s="25" t="s">
        <v>53</v>
      </c>
      <c r="B27" s="24"/>
      <c r="C27" s="6">
        <v>2722556</v>
      </c>
      <c r="D27" s="6">
        <v>0</v>
      </c>
      <c r="E27" s="7">
        <v>4000000</v>
      </c>
      <c r="F27" s="8">
        <v>4000000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25700</v>
      </c>
      <c r="Y27" s="8">
        <v>-25700</v>
      </c>
      <c r="Z27" s="2">
        <v>-100</v>
      </c>
      <c r="AA27" s="6">
        <v>4000000</v>
      </c>
    </row>
    <row r="28" spans="1:27" ht="13.5">
      <c r="A28" s="25" t="s">
        <v>54</v>
      </c>
      <c r="B28" s="24"/>
      <c r="C28" s="6">
        <v>11368259</v>
      </c>
      <c r="D28" s="6">
        <v>0</v>
      </c>
      <c r="E28" s="7">
        <v>12400000</v>
      </c>
      <c r="F28" s="8">
        <v>12400000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5898000</v>
      </c>
      <c r="Y28" s="8">
        <v>-5898000</v>
      </c>
      <c r="Z28" s="2">
        <v>-100</v>
      </c>
      <c r="AA28" s="6">
        <v>12400000</v>
      </c>
    </row>
    <row r="29" spans="1:27" ht="13.5">
      <c r="A29" s="25" t="s">
        <v>55</v>
      </c>
      <c r="B29" s="24"/>
      <c r="C29" s="6">
        <v>934296</v>
      </c>
      <c r="D29" s="6">
        <v>0</v>
      </c>
      <c r="E29" s="7">
        <v>60000</v>
      </c>
      <c r="F29" s="8">
        <v>60000</v>
      </c>
      <c r="G29" s="8">
        <v>0</v>
      </c>
      <c r="H29" s="8">
        <v>5086</v>
      </c>
      <c r="I29" s="8">
        <v>107</v>
      </c>
      <c r="J29" s="8">
        <v>5193</v>
      </c>
      <c r="K29" s="8">
        <v>12905</v>
      </c>
      <c r="L29" s="8">
        <v>3808</v>
      </c>
      <c r="M29" s="8">
        <v>11</v>
      </c>
      <c r="N29" s="8">
        <v>16724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21917</v>
      </c>
      <c r="X29" s="8">
        <v>31400</v>
      </c>
      <c r="Y29" s="8">
        <v>-9483</v>
      </c>
      <c r="Z29" s="2">
        <v>-30.2</v>
      </c>
      <c r="AA29" s="6">
        <v>60000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5600000</v>
      </c>
      <c r="F31" s="8">
        <v>5600000</v>
      </c>
      <c r="G31" s="8">
        <v>635066</v>
      </c>
      <c r="H31" s="8">
        <v>467168</v>
      </c>
      <c r="I31" s="8">
        <v>28800</v>
      </c>
      <c r="J31" s="8">
        <v>1131034</v>
      </c>
      <c r="K31" s="8">
        <v>0</v>
      </c>
      <c r="L31" s="8">
        <v>299570</v>
      </c>
      <c r="M31" s="8">
        <v>477710</v>
      </c>
      <c r="N31" s="8">
        <v>777280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1908314</v>
      </c>
      <c r="X31" s="8">
        <v>3300000</v>
      </c>
      <c r="Y31" s="8">
        <v>-1391686</v>
      </c>
      <c r="Z31" s="2">
        <v>-42.17</v>
      </c>
      <c r="AA31" s="6">
        <v>5600000</v>
      </c>
    </row>
    <row r="32" spans="1:27" ht="13.5">
      <c r="A32" s="25" t="s">
        <v>58</v>
      </c>
      <c r="B32" s="24"/>
      <c r="C32" s="6">
        <v>6277671</v>
      </c>
      <c r="D32" s="6">
        <v>0</v>
      </c>
      <c r="E32" s="7">
        <v>9773000</v>
      </c>
      <c r="F32" s="8">
        <v>9773000</v>
      </c>
      <c r="G32" s="8">
        <v>0</v>
      </c>
      <c r="H32" s="8">
        <v>653138</v>
      </c>
      <c r="I32" s="8">
        <v>550821</v>
      </c>
      <c r="J32" s="8">
        <v>1203959</v>
      </c>
      <c r="K32" s="8">
        <v>550821</v>
      </c>
      <c r="L32" s="8">
        <v>1172148</v>
      </c>
      <c r="M32" s="8">
        <v>586074</v>
      </c>
      <c r="N32" s="8">
        <v>2309043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3513002</v>
      </c>
      <c r="X32" s="8">
        <v>4940000</v>
      </c>
      <c r="Y32" s="8">
        <v>-1426998</v>
      </c>
      <c r="Z32" s="2">
        <v>-28.89</v>
      </c>
      <c r="AA32" s="6">
        <v>9773000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10023350</v>
      </c>
      <c r="F33" s="8">
        <v>10023350</v>
      </c>
      <c r="G33" s="8">
        <v>465736</v>
      </c>
      <c r="H33" s="8">
        <v>1112867</v>
      </c>
      <c r="I33" s="8">
        <v>303771</v>
      </c>
      <c r="J33" s="8">
        <v>1882374</v>
      </c>
      <c r="K33" s="8">
        <v>867749</v>
      </c>
      <c r="L33" s="8">
        <v>1464352</v>
      </c>
      <c r="M33" s="8">
        <v>586311</v>
      </c>
      <c r="N33" s="8">
        <v>2918412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4800786</v>
      </c>
      <c r="X33" s="8">
        <v>5011500</v>
      </c>
      <c r="Y33" s="8">
        <v>-210714</v>
      </c>
      <c r="Z33" s="2">
        <v>-4.2</v>
      </c>
      <c r="AA33" s="6">
        <v>10023350</v>
      </c>
    </row>
    <row r="34" spans="1:27" ht="13.5">
      <c r="A34" s="25" t="s">
        <v>60</v>
      </c>
      <c r="B34" s="24"/>
      <c r="C34" s="6">
        <v>46281127</v>
      </c>
      <c r="D34" s="6">
        <v>0</v>
      </c>
      <c r="E34" s="7">
        <v>22119442</v>
      </c>
      <c r="F34" s="8">
        <v>22119442</v>
      </c>
      <c r="G34" s="8">
        <v>2549397</v>
      </c>
      <c r="H34" s="8">
        <v>3403756</v>
      </c>
      <c r="I34" s="8">
        <v>3338927</v>
      </c>
      <c r="J34" s="8">
        <v>9292080</v>
      </c>
      <c r="K34" s="8">
        <v>2690876</v>
      </c>
      <c r="L34" s="8">
        <v>3496013</v>
      </c>
      <c r="M34" s="8">
        <v>3736632</v>
      </c>
      <c r="N34" s="8">
        <v>9923521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19215601</v>
      </c>
      <c r="X34" s="8">
        <v>11059500</v>
      </c>
      <c r="Y34" s="8">
        <v>8156101</v>
      </c>
      <c r="Z34" s="2">
        <v>73.75</v>
      </c>
      <c r="AA34" s="6">
        <v>22119442</v>
      </c>
    </row>
    <row r="35" spans="1:27" ht="13.5">
      <c r="A35" s="23" t="s">
        <v>61</v>
      </c>
      <c r="B35" s="29"/>
      <c r="C35" s="6">
        <v>370297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138089281</v>
      </c>
      <c r="D36" s="33">
        <f>SUM(D25:D35)</f>
        <v>0</v>
      </c>
      <c r="E36" s="34">
        <f t="shared" si="1"/>
        <v>148708372</v>
      </c>
      <c r="F36" s="35">
        <f t="shared" si="1"/>
        <v>148708372</v>
      </c>
      <c r="G36" s="35">
        <f t="shared" si="1"/>
        <v>10502408</v>
      </c>
      <c r="H36" s="35">
        <f t="shared" si="1"/>
        <v>11509296</v>
      </c>
      <c r="I36" s="35">
        <f t="shared" si="1"/>
        <v>11532842</v>
      </c>
      <c r="J36" s="35">
        <f t="shared" si="1"/>
        <v>33544546</v>
      </c>
      <c r="K36" s="35">
        <f t="shared" si="1"/>
        <v>10389283</v>
      </c>
      <c r="L36" s="35">
        <f t="shared" si="1"/>
        <v>16491524</v>
      </c>
      <c r="M36" s="35">
        <f t="shared" si="1"/>
        <v>11834113</v>
      </c>
      <c r="N36" s="35">
        <f t="shared" si="1"/>
        <v>38714920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72259466</v>
      </c>
      <c r="X36" s="35">
        <f t="shared" si="1"/>
        <v>74586139</v>
      </c>
      <c r="Y36" s="35">
        <f t="shared" si="1"/>
        <v>-2326673</v>
      </c>
      <c r="Z36" s="36">
        <f>+IF(X36&lt;&gt;0,+(Y36/X36)*100,0)</f>
        <v>-3.1194442173766364</v>
      </c>
      <c r="AA36" s="33">
        <f>SUM(AA25:AA35)</f>
        <v>148708372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-4556708</v>
      </c>
      <c r="D38" s="46">
        <f>+D22-D36</f>
        <v>0</v>
      </c>
      <c r="E38" s="47">
        <f t="shared" si="2"/>
        <v>-7149552</v>
      </c>
      <c r="F38" s="48">
        <f t="shared" si="2"/>
        <v>-7149552</v>
      </c>
      <c r="G38" s="48">
        <f t="shared" si="2"/>
        <v>53965205</v>
      </c>
      <c r="H38" s="48">
        <f t="shared" si="2"/>
        <v>-10355242</v>
      </c>
      <c r="I38" s="48">
        <f t="shared" si="2"/>
        <v>-9470021</v>
      </c>
      <c r="J38" s="48">
        <f t="shared" si="2"/>
        <v>34139942</v>
      </c>
      <c r="K38" s="48">
        <f t="shared" si="2"/>
        <v>-9738868</v>
      </c>
      <c r="L38" s="48">
        <f t="shared" si="2"/>
        <v>-15159909</v>
      </c>
      <c r="M38" s="48">
        <f t="shared" si="2"/>
        <v>24252153</v>
      </c>
      <c r="N38" s="48">
        <f t="shared" si="2"/>
        <v>-646624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33493318</v>
      </c>
      <c r="X38" s="48">
        <f>IF(F22=F36,0,X22-X36)</f>
        <v>29262936</v>
      </c>
      <c r="Y38" s="48">
        <f t="shared" si="2"/>
        <v>4230382</v>
      </c>
      <c r="Z38" s="49">
        <f>+IF(X38&lt;&gt;0,+(Y38/X38)*100,0)</f>
        <v>14.456450986326184</v>
      </c>
      <c r="AA38" s="46">
        <f>+AA22-AA36</f>
        <v>-7149552</v>
      </c>
    </row>
    <row r="39" spans="1:27" ht="13.5">
      <c r="A39" s="23" t="s">
        <v>64</v>
      </c>
      <c r="B39" s="29"/>
      <c r="C39" s="6">
        <v>37086889</v>
      </c>
      <c r="D39" s="6">
        <v>0</v>
      </c>
      <c r="E39" s="7">
        <v>28867001</v>
      </c>
      <c r="F39" s="8">
        <v>28867001</v>
      </c>
      <c r="G39" s="8">
        <v>0</v>
      </c>
      <c r="H39" s="8">
        <v>4254445</v>
      </c>
      <c r="I39" s="8">
        <v>0</v>
      </c>
      <c r="J39" s="8">
        <v>4254445</v>
      </c>
      <c r="K39" s="8">
        <v>0</v>
      </c>
      <c r="L39" s="8">
        <v>0</v>
      </c>
      <c r="M39" s="8">
        <v>2157111</v>
      </c>
      <c r="N39" s="8">
        <v>2157111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6411556</v>
      </c>
      <c r="X39" s="8">
        <v>21650250</v>
      </c>
      <c r="Y39" s="8">
        <v>-15238694</v>
      </c>
      <c r="Z39" s="2">
        <v>-70.39</v>
      </c>
      <c r="AA39" s="6">
        <v>28867001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32530181</v>
      </c>
      <c r="D42" s="55">
        <f>SUM(D38:D41)</f>
        <v>0</v>
      </c>
      <c r="E42" s="56">
        <f t="shared" si="3"/>
        <v>21717449</v>
      </c>
      <c r="F42" s="57">
        <f t="shared" si="3"/>
        <v>21717449</v>
      </c>
      <c r="G42" s="57">
        <f t="shared" si="3"/>
        <v>53965205</v>
      </c>
      <c r="H42" s="57">
        <f t="shared" si="3"/>
        <v>-6100797</v>
      </c>
      <c r="I42" s="57">
        <f t="shared" si="3"/>
        <v>-9470021</v>
      </c>
      <c r="J42" s="57">
        <f t="shared" si="3"/>
        <v>38394387</v>
      </c>
      <c r="K42" s="57">
        <f t="shared" si="3"/>
        <v>-9738868</v>
      </c>
      <c r="L42" s="57">
        <f t="shared" si="3"/>
        <v>-15159909</v>
      </c>
      <c r="M42" s="57">
        <f t="shared" si="3"/>
        <v>26409264</v>
      </c>
      <c r="N42" s="57">
        <f t="shared" si="3"/>
        <v>1510487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39904874</v>
      </c>
      <c r="X42" s="57">
        <f t="shared" si="3"/>
        <v>50913186</v>
      </c>
      <c r="Y42" s="57">
        <f t="shared" si="3"/>
        <v>-11008312</v>
      </c>
      <c r="Z42" s="58">
        <f>+IF(X42&lt;&gt;0,+(Y42/X42)*100,0)</f>
        <v>-21.621730763421485</v>
      </c>
      <c r="AA42" s="55">
        <f>SUM(AA38:AA41)</f>
        <v>21717449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32530181</v>
      </c>
      <c r="D44" s="63">
        <f>+D42-D43</f>
        <v>0</v>
      </c>
      <c r="E44" s="64">
        <f t="shared" si="4"/>
        <v>21717449</v>
      </c>
      <c r="F44" s="65">
        <f t="shared" si="4"/>
        <v>21717449</v>
      </c>
      <c r="G44" s="65">
        <f t="shared" si="4"/>
        <v>53965205</v>
      </c>
      <c r="H44" s="65">
        <f t="shared" si="4"/>
        <v>-6100797</v>
      </c>
      <c r="I44" s="65">
        <f t="shared" si="4"/>
        <v>-9470021</v>
      </c>
      <c r="J44" s="65">
        <f t="shared" si="4"/>
        <v>38394387</v>
      </c>
      <c r="K44" s="65">
        <f t="shared" si="4"/>
        <v>-9738868</v>
      </c>
      <c r="L44" s="65">
        <f t="shared" si="4"/>
        <v>-15159909</v>
      </c>
      <c r="M44" s="65">
        <f t="shared" si="4"/>
        <v>26409264</v>
      </c>
      <c r="N44" s="65">
        <f t="shared" si="4"/>
        <v>1510487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39904874</v>
      </c>
      <c r="X44" s="65">
        <f t="shared" si="4"/>
        <v>50913186</v>
      </c>
      <c r="Y44" s="65">
        <f t="shared" si="4"/>
        <v>-11008312</v>
      </c>
      <c r="Z44" s="66">
        <f>+IF(X44&lt;&gt;0,+(Y44/X44)*100,0)</f>
        <v>-21.621730763421485</v>
      </c>
      <c r="AA44" s="63">
        <f>+AA42-AA43</f>
        <v>21717449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32530181</v>
      </c>
      <c r="D46" s="55">
        <f>SUM(D44:D45)</f>
        <v>0</v>
      </c>
      <c r="E46" s="56">
        <f t="shared" si="5"/>
        <v>21717449</v>
      </c>
      <c r="F46" s="57">
        <f t="shared" si="5"/>
        <v>21717449</v>
      </c>
      <c r="G46" s="57">
        <f t="shared" si="5"/>
        <v>53965205</v>
      </c>
      <c r="H46" s="57">
        <f t="shared" si="5"/>
        <v>-6100797</v>
      </c>
      <c r="I46" s="57">
        <f t="shared" si="5"/>
        <v>-9470021</v>
      </c>
      <c r="J46" s="57">
        <f t="shared" si="5"/>
        <v>38394387</v>
      </c>
      <c r="K46" s="57">
        <f t="shared" si="5"/>
        <v>-9738868</v>
      </c>
      <c r="L46" s="57">
        <f t="shared" si="5"/>
        <v>-15159909</v>
      </c>
      <c r="M46" s="57">
        <f t="shared" si="5"/>
        <v>26409264</v>
      </c>
      <c r="N46" s="57">
        <f t="shared" si="5"/>
        <v>1510487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39904874</v>
      </c>
      <c r="X46" s="57">
        <f t="shared" si="5"/>
        <v>50913186</v>
      </c>
      <c r="Y46" s="57">
        <f t="shared" si="5"/>
        <v>-11008312</v>
      </c>
      <c r="Z46" s="58">
        <f>+IF(X46&lt;&gt;0,+(Y46/X46)*100,0)</f>
        <v>-21.621730763421485</v>
      </c>
      <c r="AA46" s="55">
        <f>SUM(AA44:AA45)</f>
        <v>21717449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32530181</v>
      </c>
      <c r="D48" s="71">
        <f>SUM(D46:D47)</f>
        <v>0</v>
      </c>
      <c r="E48" s="72">
        <f t="shared" si="6"/>
        <v>21717449</v>
      </c>
      <c r="F48" s="73">
        <f t="shared" si="6"/>
        <v>21717449</v>
      </c>
      <c r="G48" s="73">
        <f t="shared" si="6"/>
        <v>53965205</v>
      </c>
      <c r="H48" s="74">
        <f t="shared" si="6"/>
        <v>-6100797</v>
      </c>
      <c r="I48" s="74">
        <f t="shared" si="6"/>
        <v>-9470021</v>
      </c>
      <c r="J48" s="74">
        <f t="shared" si="6"/>
        <v>38394387</v>
      </c>
      <c r="K48" s="74">
        <f t="shared" si="6"/>
        <v>-9738868</v>
      </c>
      <c r="L48" s="74">
        <f t="shared" si="6"/>
        <v>-15159909</v>
      </c>
      <c r="M48" s="73">
        <f t="shared" si="6"/>
        <v>26409264</v>
      </c>
      <c r="N48" s="73">
        <f t="shared" si="6"/>
        <v>1510487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39904874</v>
      </c>
      <c r="X48" s="74">
        <f t="shared" si="6"/>
        <v>50913186</v>
      </c>
      <c r="Y48" s="74">
        <f t="shared" si="6"/>
        <v>-11008312</v>
      </c>
      <c r="Z48" s="75">
        <f>+IF(X48&lt;&gt;0,+(Y48/X48)*100,0)</f>
        <v>-21.621730763421485</v>
      </c>
      <c r="AA48" s="76">
        <f>SUM(AA46:AA47)</f>
        <v>21717449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23153306</v>
      </c>
      <c r="D5" s="6">
        <v>0</v>
      </c>
      <c r="E5" s="7">
        <v>28462031</v>
      </c>
      <c r="F5" s="8">
        <v>28462031</v>
      </c>
      <c r="G5" s="8">
        <v>1735999</v>
      </c>
      <c r="H5" s="8">
        <v>1735999</v>
      </c>
      <c r="I5" s="8">
        <v>0</v>
      </c>
      <c r="J5" s="8">
        <v>3471998</v>
      </c>
      <c r="K5" s="8">
        <v>1738975</v>
      </c>
      <c r="L5" s="8">
        <v>1745632</v>
      </c>
      <c r="M5" s="8">
        <v>1703743</v>
      </c>
      <c r="N5" s="8">
        <v>5188350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8660348</v>
      </c>
      <c r="X5" s="8">
        <v>14231010</v>
      </c>
      <c r="Y5" s="8">
        <v>-5570662</v>
      </c>
      <c r="Z5" s="2">
        <v>-39.14</v>
      </c>
      <c r="AA5" s="6">
        <v>28462031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31595019</v>
      </c>
      <c r="D7" s="6">
        <v>0</v>
      </c>
      <c r="E7" s="7">
        <v>43482820</v>
      </c>
      <c r="F7" s="8">
        <v>43482820</v>
      </c>
      <c r="G7" s="8">
        <v>1415055</v>
      </c>
      <c r="H7" s="8">
        <v>1534632</v>
      </c>
      <c r="I7" s="8">
        <v>0</v>
      </c>
      <c r="J7" s="8">
        <v>2949687</v>
      </c>
      <c r="K7" s="8">
        <v>1445326</v>
      </c>
      <c r="L7" s="8">
        <v>3146086</v>
      </c>
      <c r="M7" s="8">
        <v>1089126</v>
      </c>
      <c r="N7" s="8">
        <v>5680538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8630225</v>
      </c>
      <c r="X7" s="8">
        <v>21741408</v>
      </c>
      <c r="Y7" s="8">
        <v>-13111183</v>
      </c>
      <c r="Z7" s="2">
        <v>-60.31</v>
      </c>
      <c r="AA7" s="6">
        <v>43482820</v>
      </c>
    </row>
    <row r="8" spans="1:27" ht="13.5">
      <c r="A8" s="25" t="s">
        <v>35</v>
      </c>
      <c r="B8" s="24"/>
      <c r="C8" s="6">
        <v>6354643</v>
      </c>
      <c r="D8" s="6">
        <v>0</v>
      </c>
      <c r="E8" s="7">
        <v>6382066</v>
      </c>
      <c r="F8" s="8">
        <v>6382066</v>
      </c>
      <c r="G8" s="8">
        <v>557691</v>
      </c>
      <c r="H8" s="8">
        <v>556539</v>
      </c>
      <c r="I8" s="8">
        <v>0</v>
      </c>
      <c r="J8" s="8">
        <v>1114230</v>
      </c>
      <c r="K8" s="8">
        <v>631058</v>
      </c>
      <c r="L8" s="8">
        <v>508536</v>
      </c>
      <c r="M8" s="8">
        <v>465015</v>
      </c>
      <c r="N8" s="8">
        <v>1604609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2718839</v>
      </c>
      <c r="X8" s="8">
        <v>3191028</v>
      </c>
      <c r="Y8" s="8">
        <v>-472189</v>
      </c>
      <c r="Z8" s="2">
        <v>-14.8</v>
      </c>
      <c r="AA8" s="6">
        <v>6382066</v>
      </c>
    </row>
    <row r="9" spans="1:27" ht="13.5">
      <c r="A9" s="25" t="s">
        <v>36</v>
      </c>
      <c r="B9" s="24"/>
      <c r="C9" s="6">
        <v>10001674</v>
      </c>
      <c r="D9" s="6">
        <v>0</v>
      </c>
      <c r="E9" s="7">
        <v>7250244</v>
      </c>
      <c r="F9" s="8">
        <v>7250244</v>
      </c>
      <c r="G9" s="8">
        <v>901231</v>
      </c>
      <c r="H9" s="8">
        <v>901279</v>
      </c>
      <c r="I9" s="8">
        <v>0</v>
      </c>
      <c r="J9" s="8">
        <v>1802510</v>
      </c>
      <c r="K9" s="8">
        <v>900649</v>
      </c>
      <c r="L9" s="8">
        <v>901239</v>
      </c>
      <c r="M9" s="8">
        <v>901239</v>
      </c>
      <c r="N9" s="8">
        <v>2703127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4505637</v>
      </c>
      <c r="X9" s="8">
        <v>3625122</v>
      </c>
      <c r="Y9" s="8">
        <v>880515</v>
      </c>
      <c r="Z9" s="2">
        <v>24.29</v>
      </c>
      <c r="AA9" s="6">
        <v>7250244</v>
      </c>
    </row>
    <row r="10" spans="1:27" ht="13.5">
      <c r="A10" s="25" t="s">
        <v>37</v>
      </c>
      <c r="B10" s="24"/>
      <c r="C10" s="6">
        <v>9867833</v>
      </c>
      <c r="D10" s="6">
        <v>0</v>
      </c>
      <c r="E10" s="7">
        <v>9769130</v>
      </c>
      <c r="F10" s="26">
        <v>9769130</v>
      </c>
      <c r="G10" s="26">
        <v>879995</v>
      </c>
      <c r="H10" s="26">
        <v>880024</v>
      </c>
      <c r="I10" s="26">
        <v>0</v>
      </c>
      <c r="J10" s="26">
        <v>1760019</v>
      </c>
      <c r="K10" s="26">
        <v>880411</v>
      </c>
      <c r="L10" s="26">
        <v>880895</v>
      </c>
      <c r="M10" s="26">
        <v>880895</v>
      </c>
      <c r="N10" s="26">
        <v>2642201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4402220</v>
      </c>
      <c r="X10" s="26">
        <v>4884564</v>
      </c>
      <c r="Y10" s="26">
        <v>-482344</v>
      </c>
      <c r="Z10" s="27">
        <v>-9.87</v>
      </c>
      <c r="AA10" s="28">
        <v>9769130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135436</v>
      </c>
      <c r="D12" s="6">
        <v>0</v>
      </c>
      <c r="E12" s="7">
        <v>395599</v>
      </c>
      <c r="F12" s="8">
        <v>395599</v>
      </c>
      <c r="G12" s="8">
        <v>0</v>
      </c>
      <c r="H12" s="8">
        <v>0</v>
      </c>
      <c r="I12" s="8">
        <v>0</v>
      </c>
      <c r="J12" s="8">
        <v>0</v>
      </c>
      <c r="K12" s="8">
        <v>8531</v>
      </c>
      <c r="L12" s="8">
        <v>0</v>
      </c>
      <c r="M12" s="8">
        <v>0</v>
      </c>
      <c r="N12" s="8">
        <v>8531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8531</v>
      </c>
      <c r="X12" s="8">
        <v>197802</v>
      </c>
      <c r="Y12" s="8">
        <v>-189271</v>
      </c>
      <c r="Z12" s="2">
        <v>-95.69</v>
      </c>
      <c r="AA12" s="6">
        <v>395599</v>
      </c>
    </row>
    <row r="13" spans="1:27" ht="13.5">
      <c r="A13" s="23" t="s">
        <v>40</v>
      </c>
      <c r="B13" s="29"/>
      <c r="C13" s="6">
        <v>234735</v>
      </c>
      <c r="D13" s="6">
        <v>0</v>
      </c>
      <c r="E13" s="7">
        <v>112438</v>
      </c>
      <c r="F13" s="8">
        <v>112438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1250</v>
      </c>
      <c r="M13" s="8">
        <v>0</v>
      </c>
      <c r="N13" s="8">
        <v>1250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1250</v>
      </c>
      <c r="X13" s="8">
        <v>56214</v>
      </c>
      <c r="Y13" s="8">
        <v>-54964</v>
      </c>
      <c r="Z13" s="2">
        <v>-97.78</v>
      </c>
      <c r="AA13" s="6">
        <v>112438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20000</v>
      </c>
      <c r="D15" s="6">
        <v>0</v>
      </c>
      <c r="E15" s="7">
        <v>20167</v>
      </c>
      <c r="F15" s="8">
        <v>20167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3227</v>
      </c>
      <c r="M15" s="8">
        <v>0</v>
      </c>
      <c r="N15" s="8">
        <v>3227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3227</v>
      </c>
      <c r="X15" s="8">
        <v>10084</v>
      </c>
      <c r="Y15" s="8">
        <v>-6857</v>
      </c>
      <c r="Z15" s="2">
        <v>-68</v>
      </c>
      <c r="AA15" s="6">
        <v>20167</v>
      </c>
    </row>
    <row r="16" spans="1:27" ht="13.5">
      <c r="A16" s="23" t="s">
        <v>43</v>
      </c>
      <c r="B16" s="29"/>
      <c r="C16" s="6">
        <v>590123</v>
      </c>
      <c r="D16" s="6">
        <v>0</v>
      </c>
      <c r="E16" s="7">
        <v>95949</v>
      </c>
      <c r="F16" s="8">
        <v>95949</v>
      </c>
      <c r="G16" s="8">
        <v>0</v>
      </c>
      <c r="H16" s="8">
        <v>366</v>
      </c>
      <c r="I16" s="8">
        <v>0</v>
      </c>
      <c r="J16" s="8">
        <v>366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366</v>
      </c>
      <c r="X16" s="8">
        <v>48000</v>
      </c>
      <c r="Y16" s="8">
        <v>-47634</v>
      </c>
      <c r="Z16" s="2">
        <v>-99.24</v>
      </c>
      <c r="AA16" s="6">
        <v>95949</v>
      </c>
    </row>
    <row r="17" spans="1:27" ht="13.5">
      <c r="A17" s="23" t="s">
        <v>44</v>
      </c>
      <c r="B17" s="29"/>
      <c r="C17" s="6">
        <v>2247031</v>
      </c>
      <c r="D17" s="6">
        <v>0</v>
      </c>
      <c r="E17" s="7">
        <v>3262665</v>
      </c>
      <c r="F17" s="8">
        <v>3262665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215921</v>
      </c>
      <c r="M17" s="8">
        <v>0</v>
      </c>
      <c r="N17" s="8">
        <v>215921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215921</v>
      </c>
      <c r="X17" s="8">
        <v>1631502</v>
      </c>
      <c r="Y17" s="8">
        <v>-1415581</v>
      </c>
      <c r="Z17" s="2">
        <v>-86.77</v>
      </c>
      <c r="AA17" s="6">
        <v>3262665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101606969</v>
      </c>
      <c r="D19" s="6">
        <v>0</v>
      </c>
      <c r="E19" s="7">
        <v>107766000</v>
      </c>
      <c r="F19" s="8">
        <v>107766000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72033000</v>
      </c>
      <c r="Y19" s="8">
        <v>-72033000</v>
      </c>
      <c r="Z19" s="2">
        <v>-100</v>
      </c>
      <c r="AA19" s="6">
        <v>107766000</v>
      </c>
    </row>
    <row r="20" spans="1:27" ht="13.5">
      <c r="A20" s="23" t="s">
        <v>47</v>
      </c>
      <c r="B20" s="29"/>
      <c r="C20" s="6">
        <v>1934170</v>
      </c>
      <c r="D20" s="6">
        <v>0</v>
      </c>
      <c r="E20" s="7">
        <v>954322</v>
      </c>
      <c r="F20" s="26">
        <v>954322</v>
      </c>
      <c r="G20" s="26">
        <v>112</v>
      </c>
      <c r="H20" s="26">
        <v>12484</v>
      </c>
      <c r="I20" s="26">
        <v>0</v>
      </c>
      <c r="J20" s="26">
        <v>12596</v>
      </c>
      <c r="K20" s="26">
        <v>27882</v>
      </c>
      <c r="L20" s="26">
        <v>584531</v>
      </c>
      <c r="M20" s="26">
        <v>1164</v>
      </c>
      <c r="N20" s="26">
        <v>613577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626173</v>
      </c>
      <c r="X20" s="26"/>
      <c r="Y20" s="26">
        <v>626173</v>
      </c>
      <c r="Z20" s="27">
        <v>0</v>
      </c>
      <c r="AA20" s="28">
        <v>954322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187740939</v>
      </c>
      <c r="D22" s="33">
        <f>SUM(D5:D21)</f>
        <v>0</v>
      </c>
      <c r="E22" s="34">
        <f t="shared" si="0"/>
        <v>207953431</v>
      </c>
      <c r="F22" s="35">
        <f t="shared" si="0"/>
        <v>207953431</v>
      </c>
      <c r="G22" s="35">
        <f t="shared" si="0"/>
        <v>5490083</v>
      </c>
      <c r="H22" s="35">
        <f t="shared" si="0"/>
        <v>5621323</v>
      </c>
      <c r="I22" s="35">
        <f t="shared" si="0"/>
        <v>0</v>
      </c>
      <c r="J22" s="35">
        <f t="shared" si="0"/>
        <v>11111406</v>
      </c>
      <c r="K22" s="35">
        <f t="shared" si="0"/>
        <v>5632832</v>
      </c>
      <c r="L22" s="35">
        <f t="shared" si="0"/>
        <v>7987317</v>
      </c>
      <c r="M22" s="35">
        <f t="shared" si="0"/>
        <v>5041182</v>
      </c>
      <c r="N22" s="35">
        <f t="shared" si="0"/>
        <v>18661331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29772737</v>
      </c>
      <c r="X22" s="35">
        <f t="shared" si="0"/>
        <v>121649734</v>
      </c>
      <c r="Y22" s="35">
        <f t="shared" si="0"/>
        <v>-91876997</v>
      </c>
      <c r="Z22" s="36">
        <f>+IF(X22&lt;&gt;0,+(Y22/X22)*100,0)</f>
        <v>-75.5258511292758</v>
      </c>
      <c r="AA22" s="33">
        <f>SUM(AA5:AA21)</f>
        <v>207953431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76873307</v>
      </c>
      <c r="D25" s="6">
        <v>0</v>
      </c>
      <c r="E25" s="7">
        <v>86772526</v>
      </c>
      <c r="F25" s="8">
        <v>86772526</v>
      </c>
      <c r="G25" s="8">
        <v>15316</v>
      </c>
      <c r="H25" s="8">
        <v>7207777</v>
      </c>
      <c r="I25" s="8">
        <v>0</v>
      </c>
      <c r="J25" s="8">
        <v>7223093</v>
      </c>
      <c r="K25" s="8">
        <v>6813897</v>
      </c>
      <c r="L25" s="8">
        <v>6737161</v>
      </c>
      <c r="M25" s="8">
        <v>6694411</v>
      </c>
      <c r="N25" s="8">
        <v>20245469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27468562</v>
      </c>
      <c r="X25" s="8">
        <v>43386258</v>
      </c>
      <c r="Y25" s="8">
        <v>-15917696</v>
      </c>
      <c r="Z25" s="2">
        <v>-36.69</v>
      </c>
      <c r="AA25" s="6">
        <v>86772526</v>
      </c>
    </row>
    <row r="26" spans="1:27" ht="13.5">
      <c r="A26" s="25" t="s">
        <v>52</v>
      </c>
      <c r="B26" s="24"/>
      <c r="C26" s="6">
        <v>11289745</v>
      </c>
      <c r="D26" s="6">
        <v>0</v>
      </c>
      <c r="E26" s="7">
        <v>12166345</v>
      </c>
      <c r="F26" s="8">
        <v>12166345</v>
      </c>
      <c r="G26" s="8">
        <v>1127004</v>
      </c>
      <c r="H26" s="8">
        <v>1064794</v>
      </c>
      <c r="I26" s="8">
        <v>0</v>
      </c>
      <c r="J26" s="8">
        <v>2191798</v>
      </c>
      <c r="K26" s="8">
        <v>1052808</v>
      </c>
      <c r="L26" s="8">
        <v>1050899</v>
      </c>
      <c r="M26" s="8">
        <v>1066487</v>
      </c>
      <c r="N26" s="8">
        <v>3170194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5361992</v>
      </c>
      <c r="X26" s="8">
        <v>6083172</v>
      </c>
      <c r="Y26" s="8">
        <v>-721180</v>
      </c>
      <c r="Z26" s="2">
        <v>-11.86</v>
      </c>
      <c r="AA26" s="6">
        <v>12166345</v>
      </c>
    </row>
    <row r="27" spans="1:27" ht="13.5">
      <c r="A27" s="25" t="s">
        <v>53</v>
      </c>
      <c r="B27" s="24"/>
      <c r="C27" s="6">
        <v>55368967</v>
      </c>
      <c r="D27" s="6">
        <v>0</v>
      </c>
      <c r="E27" s="7">
        <v>5421591</v>
      </c>
      <c r="F27" s="8">
        <v>5421591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2710794</v>
      </c>
      <c r="Y27" s="8">
        <v>-2710794</v>
      </c>
      <c r="Z27" s="2">
        <v>-100</v>
      </c>
      <c r="AA27" s="6">
        <v>5421591</v>
      </c>
    </row>
    <row r="28" spans="1:27" ht="13.5">
      <c r="A28" s="25" t="s">
        <v>54</v>
      </c>
      <c r="B28" s="24"/>
      <c r="C28" s="6">
        <v>28908929</v>
      </c>
      <c r="D28" s="6">
        <v>0</v>
      </c>
      <c r="E28" s="7">
        <v>12618195</v>
      </c>
      <c r="F28" s="8">
        <v>12618195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6309096</v>
      </c>
      <c r="Y28" s="8">
        <v>-6309096</v>
      </c>
      <c r="Z28" s="2">
        <v>-100</v>
      </c>
      <c r="AA28" s="6">
        <v>12618195</v>
      </c>
    </row>
    <row r="29" spans="1:27" ht="13.5">
      <c r="A29" s="25" t="s">
        <v>55</v>
      </c>
      <c r="B29" s="24"/>
      <c r="C29" s="6">
        <v>430770</v>
      </c>
      <c r="D29" s="6">
        <v>0</v>
      </c>
      <c r="E29" s="7">
        <v>336117</v>
      </c>
      <c r="F29" s="8">
        <v>336117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168054</v>
      </c>
      <c r="Y29" s="8">
        <v>-168054</v>
      </c>
      <c r="Z29" s="2">
        <v>-100</v>
      </c>
      <c r="AA29" s="6">
        <v>336117</v>
      </c>
    </row>
    <row r="30" spans="1:27" ht="13.5">
      <c r="A30" s="25" t="s">
        <v>56</v>
      </c>
      <c r="B30" s="24"/>
      <c r="C30" s="6">
        <v>37375506</v>
      </c>
      <c r="D30" s="6">
        <v>0</v>
      </c>
      <c r="E30" s="7">
        <v>41358127</v>
      </c>
      <c r="F30" s="8">
        <v>41358127</v>
      </c>
      <c r="G30" s="8">
        <v>0</v>
      </c>
      <c r="H30" s="8">
        <v>4541427</v>
      </c>
      <c r="I30" s="8">
        <v>0</v>
      </c>
      <c r="J30" s="8">
        <v>4541427</v>
      </c>
      <c r="K30" s="8">
        <v>5329817</v>
      </c>
      <c r="L30" s="8">
        <v>13203133</v>
      </c>
      <c r="M30" s="8">
        <v>0</v>
      </c>
      <c r="N30" s="8">
        <v>18532950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23074377</v>
      </c>
      <c r="X30" s="8">
        <v>20679060</v>
      </c>
      <c r="Y30" s="8">
        <v>2395317</v>
      </c>
      <c r="Z30" s="2">
        <v>11.58</v>
      </c>
      <c r="AA30" s="6">
        <v>41358127</v>
      </c>
    </row>
    <row r="31" spans="1:27" ht="13.5">
      <c r="A31" s="25" t="s">
        <v>57</v>
      </c>
      <c r="B31" s="24"/>
      <c r="C31" s="6">
        <v>890269</v>
      </c>
      <c r="D31" s="6">
        <v>0</v>
      </c>
      <c r="E31" s="7">
        <v>12319962</v>
      </c>
      <c r="F31" s="8">
        <v>12319962</v>
      </c>
      <c r="G31" s="8">
        <v>0</v>
      </c>
      <c r="H31" s="8">
        <v>490</v>
      </c>
      <c r="I31" s="8">
        <v>0</v>
      </c>
      <c r="J31" s="8">
        <v>490</v>
      </c>
      <c r="K31" s="8">
        <v>215647</v>
      </c>
      <c r="L31" s="8">
        <v>28817</v>
      </c>
      <c r="M31" s="8">
        <v>510</v>
      </c>
      <c r="N31" s="8">
        <v>244974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245464</v>
      </c>
      <c r="X31" s="8">
        <v>6160002</v>
      </c>
      <c r="Y31" s="8">
        <v>-5914538</v>
      </c>
      <c r="Z31" s="2">
        <v>-96.02</v>
      </c>
      <c r="AA31" s="6">
        <v>12319962</v>
      </c>
    </row>
    <row r="32" spans="1:27" ht="13.5">
      <c r="A32" s="25" t="s">
        <v>58</v>
      </c>
      <c r="B32" s="24"/>
      <c r="C32" s="6">
        <v>6783364</v>
      </c>
      <c r="D32" s="6">
        <v>0</v>
      </c>
      <c r="E32" s="7">
        <v>10105865</v>
      </c>
      <c r="F32" s="8">
        <v>10105865</v>
      </c>
      <c r="G32" s="8">
        <v>196779</v>
      </c>
      <c r="H32" s="8">
        <v>2231782</v>
      </c>
      <c r="I32" s="8">
        <v>0</v>
      </c>
      <c r="J32" s="8">
        <v>2428561</v>
      </c>
      <c r="K32" s="8">
        <v>279556</v>
      </c>
      <c r="L32" s="8">
        <v>2937394</v>
      </c>
      <c r="M32" s="8">
        <v>377015</v>
      </c>
      <c r="N32" s="8">
        <v>3593965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6022526</v>
      </c>
      <c r="X32" s="8">
        <v>5053002</v>
      </c>
      <c r="Y32" s="8">
        <v>969524</v>
      </c>
      <c r="Z32" s="2">
        <v>19.19</v>
      </c>
      <c r="AA32" s="6">
        <v>10105865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8776</v>
      </c>
      <c r="L33" s="8">
        <v>-5991</v>
      </c>
      <c r="M33" s="8">
        <v>0</v>
      </c>
      <c r="N33" s="8">
        <v>2785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2785</v>
      </c>
      <c r="X33" s="8"/>
      <c r="Y33" s="8">
        <v>2785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57406389</v>
      </c>
      <c r="D34" s="6">
        <v>0</v>
      </c>
      <c r="E34" s="7">
        <v>19224573</v>
      </c>
      <c r="F34" s="8">
        <v>19224573</v>
      </c>
      <c r="G34" s="8">
        <v>262563</v>
      </c>
      <c r="H34" s="8">
        <v>555838</v>
      </c>
      <c r="I34" s="8">
        <v>0</v>
      </c>
      <c r="J34" s="8">
        <v>818401</v>
      </c>
      <c r="K34" s="8">
        <v>417401</v>
      </c>
      <c r="L34" s="8">
        <v>1802676</v>
      </c>
      <c r="M34" s="8">
        <v>602006</v>
      </c>
      <c r="N34" s="8">
        <v>2822083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3640484</v>
      </c>
      <c r="X34" s="8">
        <v>8133498</v>
      </c>
      <c r="Y34" s="8">
        <v>-4493014</v>
      </c>
      <c r="Z34" s="2">
        <v>-55.24</v>
      </c>
      <c r="AA34" s="6">
        <v>19224573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275327246</v>
      </c>
      <c r="D36" s="33">
        <f>SUM(D25:D35)</f>
        <v>0</v>
      </c>
      <c r="E36" s="34">
        <f t="shared" si="1"/>
        <v>200323301</v>
      </c>
      <c r="F36" s="35">
        <f t="shared" si="1"/>
        <v>200323301</v>
      </c>
      <c r="G36" s="35">
        <f t="shared" si="1"/>
        <v>1601662</v>
      </c>
      <c r="H36" s="35">
        <f t="shared" si="1"/>
        <v>15602108</v>
      </c>
      <c r="I36" s="35">
        <f t="shared" si="1"/>
        <v>0</v>
      </c>
      <c r="J36" s="35">
        <f t="shared" si="1"/>
        <v>17203770</v>
      </c>
      <c r="K36" s="35">
        <f t="shared" si="1"/>
        <v>14117902</v>
      </c>
      <c r="L36" s="35">
        <f t="shared" si="1"/>
        <v>25754089</v>
      </c>
      <c r="M36" s="35">
        <f t="shared" si="1"/>
        <v>8740429</v>
      </c>
      <c r="N36" s="35">
        <f t="shared" si="1"/>
        <v>48612420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65816190</v>
      </c>
      <c r="X36" s="35">
        <f t="shared" si="1"/>
        <v>98682936</v>
      </c>
      <c r="Y36" s="35">
        <f t="shared" si="1"/>
        <v>-32866746</v>
      </c>
      <c r="Z36" s="36">
        <f>+IF(X36&lt;&gt;0,+(Y36/X36)*100,0)</f>
        <v>-33.30539942589466</v>
      </c>
      <c r="AA36" s="33">
        <f>SUM(AA25:AA35)</f>
        <v>200323301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-87586307</v>
      </c>
      <c r="D38" s="46">
        <f>+D22-D36</f>
        <v>0</v>
      </c>
      <c r="E38" s="47">
        <f t="shared" si="2"/>
        <v>7630130</v>
      </c>
      <c r="F38" s="48">
        <f t="shared" si="2"/>
        <v>7630130</v>
      </c>
      <c r="G38" s="48">
        <f t="shared" si="2"/>
        <v>3888421</v>
      </c>
      <c r="H38" s="48">
        <f t="shared" si="2"/>
        <v>-9980785</v>
      </c>
      <c r="I38" s="48">
        <f t="shared" si="2"/>
        <v>0</v>
      </c>
      <c r="J38" s="48">
        <f t="shared" si="2"/>
        <v>-6092364</v>
      </c>
      <c r="K38" s="48">
        <f t="shared" si="2"/>
        <v>-8485070</v>
      </c>
      <c r="L38" s="48">
        <f t="shared" si="2"/>
        <v>-17766772</v>
      </c>
      <c r="M38" s="48">
        <f t="shared" si="2"/>
        <v>-3699247</v>
      </c>
      <c r="N38" s="48">
        <f t="shared" si="2"/>
        <v>-29951089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-36043453</v>
      </c>
      <c r="X38" s="48">
        <f>IF(F22=F36,0,X22-X36)</f>
        <v>22966798</v>
      </c>
      <c r="Y38" s="48">
        <f t="shared" si="2"/>
        <v>-59010251</v>
      </c>
      <c r="Z38" s="49">
        <f>+IF(X38&lt;&gt;0,+(Y38/X38)*100,0)</f>
        <v>-256.93721432129985</v>
      </c>
      <c r="AA38" s="46">
        <f>+AA22-AA36</f>
        <v>7630130</v>
      </c>
    </row>
    <row r="39" spans="1:27" ht="13.5">
      <c r="A39" s="23" t="s">
        <v>64</v>
      </c>
      <c r="B39" s="29"/>
      <c r="C39" s="6">
        <v>39730000</v>
      </c>
      <c r="D39" s="6">
        <v>0</v>
      </c>
      <c r="E39" s="7">
        <v>51044000</v>
      </c>
      <c r="F39" s="8">
        <v>51044000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24921996</v>
      </c>
      <c r="Y39" s="8">
        <v>-24921996</v>
      </c>
      <c r="Z39" s="2">
        <v>-100</v>
      </c>
      <c r="AA39" s="6">
        <v>51044000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-47856307</v>
      </c>
      <c r="D42" s="55">
        <f>SUM(D38:D41)</f>
        <v>0</v>
      </c>
      <c r="E42" s="56">
        <f t="shared" si="3"/>
        <v>58674130</v>
      </c>
      <c r="F42" s="57">
        <f t="shared" si="3"/>
        <v>58674130</v>
      </c>
      <c r="G42" s="57">
        <f t="shared" si="3"/>
        <v>3888421</v>
      </c>
      <c r="H42" s="57">
        <f t="shared" si="3"/>
        <v>-9980785</v>
      </c>
      <c r="I42" s="57">
        <f t="shared" si="3"/>
        <v>0</v>
      </c>
      <c r="J42" s="57">
        <f t="shared" si="3"/>
        <v>-6092364</v>
      </c>
      <c r="K42" s="57">
        <f t="shared" si="3"/>
        <v>-8485070</v>
      </c>
      <c r="L42" s="57">
        <f t="shared" si="3"/>
        <v>-17766772</v>
      </c>
      <c r="M42" s="57">
        <f t="shared" si="3"/>
        <v>-3699247</v>
      </c>
      <c r="N42" s="57">
        <f t="shared" si="3"/>
        <v>-29951089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-36043453</v>
      </c>
      <c r="X42" s="57">
        <f t="shared" si="3"/>
        <v>47888794</v>
      </c>
      <c r="Y42" s="57">
        <f t="shared" si="3"/>
        <v>-83932247</v>
      </c>
      <c r="Z42" s="58">
        <f>+IF(X42&lt;&gt;0,+(Y42/X42)*100,0)</f>
        <v>-175.26490017685558</v>
      </c>
      <c r="AA42" s="55">
        <f>SUM(AA38:AA41)</f>
        <v>58674130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-47856307</v>
      </c>
      <c r="D44" s="63">
        <f>+D42-D43</f>
        <v>0</v>
      </c>
      <c r="E44" s="64">
        <f t="shared" si="4"/>
        <v>58674130</v>
      </c>
      <c r="F44" s="65">
        <f t="shared" si="4"/>
        <v>58674130</v>
      </c>
      <c r="G44" s="65">
        <f t="shared" si="4"/>
        <v>3888421</v>
      </c>
      <c r="H44" s="65">
        <f t="shared" si="4"/>
        <v>-9980785</v>
      </c>
      <c r="I44" s="65">
        <f t="shared" si="4"/>
        <v>0</v>
      </c>
      <c r="J44" s="65">
        <f t="shared" si="4"/>
        <v>-6092364</v>
      </c>
      <c r="K44" s="65">
        <f t="shared" si="4"/>
        <v>-8485070</v>
      </c>
      <c r="L44" s="65">
        <f t="shared" si="4"/>
        <v>-17766772</v>
      </c>
      <c r="M44" s="65">
        <f t="shared" si="4"/>
        <v>-3699247</v>
      </c>
      <c r="N44" s="65">
        <f t="shared" si="4"/>
        <v>-29951089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-36043453</v>
      </c>
      <c r="X44" s="65">
        <f t="shared" si="4"/>
        <v>47888794</v>
      </c>
      <c r="Y44" s="65">
        <f t="shared" si="4"/>
        <v>-83932247</v>
      </c>
      <c r="Z44" s="66">
        <f>+IF(X44&lt;&gt;0,+(Y44/X44)*100,0)</f>
        <v>-175.26490017685558</v>
      </c>
      <c r="AA44" s="63">
        <f>+AA42-AA43</f>
        <v>58674130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-47856307</v>
      </c>
      <c r="D46" s="55">
        <f>SUM(D44:D45)</f>
        <v>0</v>
      </c>
      <c r="E46" s="56">
        <f t="shared" si="5"/>
        <v>58674130</v>
      </c>
      <c r="F46" s="57">
        <f t="shared" si="5"/>
        <v>58674130</v>
      </c>
      <c r="G46" s="57">
        <f t="shared" si="5"/>
        <v>3888421</v>
      </c>
      <c r="H46" s="57">
        <f t="shared" si="5"/>
        <v>-9980785</v>
      </c>
      <c r="I46" s="57">
        <f t="shared" si="5"/>
        <v>0</v>
      </c>
      <c r="J46" s="57">
        <f t="shared" si="5"/>
        <v>-6092364</v>
      </c>
      <c r="K46" s="57">
        <f t="shared" si="5"/>
        <v>-8485070</v>
      </c>
      <c r="L46" s="57">
        <f t="shared" si="5"/>
        <v>-17766772</v>
      </c>
      <c r="M46" s="57">
        <f t="shared" si="5"/>
        <v>-3699247</v>
      </c>
      <c r="N46" s="57">
        <f t="shared" si="5"/>
        <v>-29951089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-36043453</v>
      </c>
      <c r="X46" s="57">
        <f t="shared" si="5"/>
        <v>47888794</v>
      </c>
      <c r="Y46" s="57">
        <f t="shared" si="5"/>
        <v>-83932247</v>
      </c>
      <c r="Z46" s="58">
        <f>+IF(X46&lt;&gt;0,+(Y46/X46)*100,0)</f>
        <v>-175.26490017685558</v>
      </c>
      <c r="AA46" s="55">
        <f>SUM(AA44:AA45)</f>
        <v>58674130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-47856307</v>
      </c>
      <c r="D48" s="71">
        <f>SUM(D46:D47)</f>
        <v>0</v>
      </c>
      <c r="E48" s="72">
        <f t="shared" si="6"/>
        <v>58674130</v>
      </c>
      <c r="F48" s="73">
        <f t="shared" si="6"/>
        <v>58674130</v>
      </c>
      <c r="G48" s="73">
        <f t="shared" si="6"/>
        <v>3888421</v>
      </c>
      <c r="H48" s="74">
        <f t="shared" si="6"/>
        <v>-9980785</v>
      </c>
      <c r="I48" s="74">
        <f t="shared" si="6"/>
        <v>0</v>
      </c>
      <c r="J48" s="74">
        <f t="shared" si="6"/>
        <v>-6092364</v>
      </c>
      <c r="K48" s="74">
        <f t="shared" si="6"/>
        <v>-8485070</v>
      </c>
      <c r="L48" s="74">
        <f t="shared" si="6"/>
        <v>-17766772</v>
      </c>
      <c r="M48" s="73">
        <f t="shared" si="6"/>
        <v>-3699247</v>
      </c>
      <c r="N48" s="73">
        <f t="shared" si="6"/>
        <v>-29951089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-36043453</v>
      </c>
      <c r="X48" s="74">
        <f t="shared" si="6"/>
        <v>47888794</v>
      </c>
      <c r="Y48" s="74">
        <f t="shared" si="6"/>
        <v>-83932247</v>
      </c>
      <c r="Z48" s="75">
        <f>+IF(X48&lt;&gt;0,+(Y48/X48)*100,0)</f>
        <v>-175.26490017685558</v>
      </c>
      <c r="AA48" s="76">
        <f>SUM(AA46:AA47)</f>
        <v>58674130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269838804</v>
      </c>
      <c r="D5" s="6">
        <v>0</v>
      </c>
      <c r="E5" s="7">
        <v>293395758</v>
      </c>
      <c r="F5" s="8">
        <v>293395758</v>
      </c>
      <c r="G5" s="8">
        <v>29565406</v>
      </c>
      <c r="H5" s="8">
        <v>29790906</v>
      </c>
      <c r="I5" s="8">
        <v>29634049</v>
      </c>
      <c r="J5" s="8">
        <v>88990361</v>
      </c>
      <c r="K5" s="8">
        <v>29164330</v>
      </c>
      <c r="L5" s="8">
        <v>29938077</v>
      </c>
      <c r="M5" s="8">
        <v>30318154</v>
      </c>
      <c r="N5" s="8">
        <v>89420561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178410922</v>
      </c>
      <c r="X5" s="8">
        <v>146697876</v>
      </c>
      <c r="Y5" s="8">
        <v>31713046</v>
      </c>
      <c r="Z5" s="2">
        <v>21.62</v>
      </c>
      <c r="AA5" s="6">
        <v>293395758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6474542</v>
      </c>
      <c r="I6" s="8">
        <v>0</v>
      </c>
      <c r="J6" s="8">
        <v>6474542</v>
      </c>
      <c r="K6" s="8">
        <v>3370864</v>
      </c>
      <c r="L6" s="8">
        <v>0</v>
      </c>
      <c r="M6" s="8">
        <v>0</v>
      </c>
      <c r="N6" s="8">
        <v>3370864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9845406</v>
      </c>
      <c r="X6" s="8"/>
      <c r="Y6" s="8">
        <v>9845406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156587380</v>
      </c>
      <c r="D8" s="6">
        <v>0</v>
      </c>
      <c r="E8" s="7">
        <v>179381610</v>
      </c>
      <c r="F8" s="8">
        <v>179381610</v>
      </c>
      <c r="G8" s="8">
        <v>13698181</v>
      </c>
      <c r="H8" s="8">
        <v>12549208</v>
      </c>
      <c r="I8" s="8">
        <v>13378052</v>
      </c>
      <c r="J8" s="8">
        <v>39625441</v>
      </c>
      <c r="K8" s="8">
        <v>15444012</v>
      </c>
      <c r="L8" s="8">
        <v>14186615</v>
      </c>
      <c r="M8" s="8">
        <v>13274744</v>
      </c>
      <c r="N8" s="8">
        <v>42905371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82530812</v>
      </c>
      <c r="X8" s="8">
        <v>89690802</v>
      </c>
      <c r="Y8" s="8">
        <v>-7159990</v>
      </c>
      <c r="Z8" s="2">
        <v>-7.98</v>
      </c>
      <c r="AA8" s="6">
        <v>179381610</v>
      </c>
    </row>
    <row r="9" spans="1:27" ht="13.5">
      <c r="A9" s="25" t="s">
        <v>36</v>
      </c>
      <c r="B9" s="24"/>
      <c r="C9" s="6">
        <v>40722690</v>
      </c>
      <c r="D9" s="6">
        <v>0</v>
      </c>
      <c r="E9" s="7">
        <v>43604054</v>
      </c>
      <c r="F9" s="8">
        <v>43604054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21802026</v>
      </c>
      <c r="Y9" s="8">
        <v>-21802026</v>
      </c>
      <c r="Z9" s="2">
        <v>-100</v>
      </c>
      <c r="AA9" s="6">
        <v>43604054</v>
      </c>
    </row>
    <row r="10" spans="1:27" ht="13.5">
      <c r="A10" s="25" t="s">
        <v>37</v>
      </c>
      <c r="B10" s="24"/>
      <c r="C10" s="6">
        <v>35932727</v>
      </c>
      <c r="D10" s="6">
        <v>0</v>
      </c>
      <c r="E10" s="7">
        <v>38299420</v>
      </c>
      <c r="F10" s="26">
        <v>38299420</v>
      </c>
      <c r="G10" s="26">
        <v>6609453</v>
      </c>
      <c r="H10" s="26">
        <v>6546068</v>
      </c>
      <c r="I10" s="26">
        <v>6622572</v>
      </c>
      <c r="J10" s="26">
        <v>19778093</v>
      </c>
      <c r="K10" s="26">
        <v>6636944</v>
      </c>
      <c r="L10" s="26">
        <v>6635973</v>
      </c>
      <c r="M10" s="26">
        <v>6659521</v>
      </c>
      <c r="N10" s="26">
        <v>19932438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39710531</v>
      </c>
      <c r="X10" s="26">
        <v>19149708</v>
      </c>
      <c r="Y10" s="26">
        <v>20560823</v>
      </c>
      <c r="Z10" s="27">
        <v>107.37</v>
      </c>
      <c r="AA10" s="28">
        <v>38299420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3155820</v>
      </c>
      <c r="Y11" s="8">
        <v>-3155820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6260653</v>
      </c>
      <c r="D12" s="6">
        <v>0</v>
      </c>
      <c r="E12" s="7">
        <v>11352004</v>
      </c>
      <c r="F12" s="8">
        <v>11352004</v>
      </c>
      <c r="G12" s="8">
        <v>533847</v>
      </c>
      <c r="H12" s="8">
        <v>536658</v>
      </c>
      <c r="I12" s="8">
        <v>568350</v>
      </c>
      <c r="J12" s="8">
        <v>1638855</v>
      </c>
      <c r="K12" s="8">
        <v>580126</v>
      </c>
      <c r="L12" s="8">
        <v>545492</v>
      </c>
      <c r="M12" s="8">
        <v>494061</v>
      </c>
      <c r="N12" s="8">
        <v>1619679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3258534</v>
      </c>
      <c r="X12" s="8">
        <v>5676108</v>
      </c>
      <c r="Y12" s="8">
        <v>-2417574</v>
      </c>
      <c r="Z12" s="2">
        <v>-42.59</v>
      </c>
      <c r="AA12" s="6">
        <v>11352004</v>
      </c>
    </row>
    <row r="13" spans="1:27" ht="13.5">
      <c r="A13" s="23" t="s">
        <v>40</v>
      </c>
      <c r="B13" s="29"/>
      <c r="C13" s="6">
        <v>1940909</v>
      </c>
      <c r="D13" s="6">
        <v>0</v>
      </c>
      <c r="E13" s="7">
        <v>2806844</v>
      </c>
      <c r="F13" s="8">
        <v>2806844</v>
      </c>
      <c r="G13" s="8">
        <v>1082</v>
      </c>
      <c r="H13" s="8">
        <v>5832</v>
      </c>
      <c r="I13" s="8">
        <v>438</v>
      </c>
      <c r="J13" s="8">
        <v>7352</v>
      </c>
      <c r="K13" s="8">
        <v>121735</v>
      </c>
      <c r="L13" s="8">
        <v>124729</v>
      </c>
      <c r="M13" s="8">
        <v>325892</v>
      </c>
      <c r="N13" s="8">
        <v>572356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579708</v>
      </c>
      <c r="X13" s="8">
        <v>1403424</v>
      </c>
      <c r="Y13" s="8">
        <v>-823716</v>
      </c>
      <c r="Z13" s="2">
        <v>-58.69</v>
      </c>
      <c r="AA13" s="6">
        <v>2806844</v>
      </c>
    </row>
    <row r="14" spans="1:27" ht="13.5">
      <c r="A14" s="23" t="s">
        <v>41</v>
      </c>
      <c r="B14" s="29"/>
      <c r="C14" s="6">
        <v>66022942</v>
      </c>
      <c r="D14" s="6">
        <v>0</v>
      </c>
      <c r="E14" s="7">
        <v>70152563</v>
      </c>
      <c r="F14" s="8">
        <v>70152563</v>
      </c>
      <c r="G14" s="8">
        <v>3886314</v>
      </c>
      <c r="H14" s="8">
        <v>7854895</v>
      </c>
      <c r="I14" s="8">
        <v>4035791</v>
      </c>
      <c r="J14" s="8">
        <v>15777000</v>
      </c>
      <c r="K14" s="8">
        <v>4125449</v>
      </c>
      <c r="L14" s="8">
        <v>4194868</v>
      </c>
      <c r="M14" s="8">
        <v>4422966</v>
      </c>
      <c r="N14" s="8">
        <v>12743283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28520283</v>
      </c>
      <c r="X14" s="8">
        <v>35076282</v>
      </c>
      <c r="Y14" s="8">
        <v>-6555999</v>
      </c>
      <c r="Z14" s="2">
        <v>-18.69</v>
      </c>
      <c r="AA14" s="6">
        <v>70152563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3219241</v>
      </c>
      <c r="D16" s="6">
        <v>0</v>
      </c>
      <c r="E16" s="7">
        <v>10040751</v>
      </c>
      <c r="F16" s="8">
        <v>10040751</v>
      </c>
      <c r="G16" s="8">
        <v>59432</v>
      </c>
      <c r="H16" s="8">
        <v>34920</v>
      </c>
      <c r="I16" s="8">
        <v>18439</v>
      </c>
      <c r="J16" s="8">
        <v>112791</v>
      </c>
      <c r="K16" s="8">
        <v>15690</v>
      </c>
      <c r="L16" s="8">
        <v>6300</v>
      </c>
      <c r="M16" s="8">
        <v>8176</v>
      </c>
      <c r="N16" s="8">
        <v>30166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142957</v>
      </c>
      <c r="X16" s="8">
        <v>5020374</v>
      </c>
      <c r="Y16" s="8">
        <v>-4877417</v>
      </c>
      <c r="Z16" s="2">
        <v>-97.15</v>
      </c>
      <c r="AA16" s="6">
        <v>10040751</v>
      </c>
    </row>
    <row r="17" spans="1:27" ht="13.5">
      <c r="A17" s="23" t="s">
        <v>44</v>
      </c>
      <c r="B17" s="29"/>
      <c r="C17" s="6">
        <v>4046764</v>
      </c>
      <c r="D17" s="6">
        <v>0</v>
      </c>
      <c r="E17" s="7">
        <v>4138571</v>
      </c>
      <c r="F17" s="8">
        <v>4138571</v>
      </c>
      <c r="G17" s="8">
        <v>155280</v>
      </c>
      <c r="H17" s="8">
        <v>0</v>
      </c>
      <c r="I17" s="8">
        <v>644</v>
      </c>
      <c r="J17" s="8">
        <v>155924</v>
      </c>
      <c r="K17" s="8">
        <v>4056</v>
      </c>
      <c r="L17" s="8">
        <v>644</v>
      </c>
      <c r="M17" s="8">
        <v>2635</v>
      </c>
      <c r="N17" s="8">
        <v>7335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163259</v>
      </c>
      <c r="X17" s="8">
        <v>2069286</v>
      </c>
      <c r="Y17" s="8">
        <v>-1906027</v>
      </c>
      <c r="Z17" s="2">
        <v>-92.11</v>
      </c>
      <c r="AA17" s="6">
        <v>4138571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210684800</v>
      </c>
      <c r="D19" s="6">
        <v>0</v>
      </c>
      <c r="E19" s="7">
        <v>241728000</v>
      </c>
      <c r="F19" s="8">
        <v>241728000</v>
      </c>
      <c r="G19" s="8">
        <v>97427000</v>
      </c>
      <c r="H19" s="8">
        <v>3482000</v>
      </c>
      <c r="I19" s="8">
        <v>0</v>
      </c>
      <c r="J19" s="8">
        <v>100909000</v>
      </c>
      <c r="K19" s="8">
        <v>0</v>
      </c>
      <c r="L19" s="8">
        <v>2278000</v>
      </c>
      <c r="M19" s="8">
        <v>69237000</v>
      </c>
      <c r="N19" s="8">
        <v>71515000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172424000</v>
      </c>
      <c r="X19" s="8">
        <v>120983736</v>
      </c>
      <c r="Y19" s="8">
        <v>51440264</v>
      </c>
      <c r="Z19" s="2">
        <v>42.52</v>
      </c>
      <c r="AA19" s="6">
        <v>241728000</v>
      </c>
    </row>
    <row r="20" spans="1:27" ht="13.5">
      <c r="A20" s="23" t="s">
        <v>47</v>
      </c>
      <c r="B20" s="29"/>
      <c r="C20" s="6">
        <v>5082256</v>
      </c>
      <c r="D20" s="6">
        <v>0</v>
      </c>
      <c r="E20" s="7">
        <v>22299813</v>
      </c>
      <c r="F20" s="26">
        <v>22299813</v>
      </c>
      <c r="G20" s="26">
        <v>358943</v>
      </c>
      <c r="H20" s="26">
        <v>252457</v>
      </c>
      <c r="I20" s="26">
        <v>505953</v>
      </c>
      <c r="J20" s="26">
        <v>1117353</v>
      </c>
      <c r="K20" s="26">
        <v>1554610</v>
      </c>
      <c r="L20" s="26">
        <v>473136</v>
      </c>
      <c r="M20" s="26">
        <v>543529</v>
      </c>
      <c r="N20" s="26">
        <v>2571275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3688628</v>
      </c>
      <c r="X20" s="26">
        <v>7994088</v>
      </c>
      <c r="Y20" s="26">
        <v>-4305460</v>
      </c>
      <c r="Z20" s="27">
        <v>-53.86</v>
      </c>
      <c r="AA20" s="28">
        <v>22299813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800339166</v>
      </c>
      <c r="D22" s="33">
        <f>SUM(D5:D21)</f>
        <v>0</v>
      </c>
      <c r="E22" s="34">
        <f t="shared" si="0"/>
        <v>917199388</v>
      </c>
      <c r="F22" s="35">
        <f t="shared" si="0"/>
        <v>917199388</v>
      </c>
      <c r="G22" s="35">
        <f t="shared" si="0"/>
        <v>152294938</v>
      </c>
      <c r="H22" s="35">
        <f t="shared" si="0"/>
        <v>67527486</v>
      </c>
      <c r="I22" s="35">
        <f t="shared" si="0"/>
        <v>54764288</v>
      </c>
      <c r="J22" s="35">
        <f t="shared" si="0"/>
        <v>274586712</v>
      </c>
      <c r="K22" s="35">
        <f t="shared" si="0"/>
        <v>61017816</v>
      </c>
      <c r="L22" s="35">
        <f t="shared" si="0"/>
        <v>58383834</v>
      </c>
      <c r="M22" s="35">
        <f t="shared" si="0"/>
        <v>125286678</v>
      </c>
      <c r="N22" s="35">
        <f t="shared" si="0"/>
        <v>244688328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519275040</v>
      </c>
      <c r="X22" s="35">
        <f t="shared" si="0"/>
        <v>458719530</v>
      </c>
      <c r="Y22" s="35">
        <f t="shared" si="0"/>
        <v>60555510</v>
      </c>
      <c r="Z22" s="36">
        <f>+IF(X22&lt;&gt;0,+(Y22/X22)*100,0)</f>
        <v>13.200987976247708</v>
      </c>
      <c r="AA22" s="33">
        <f>SUM(AA5:AA21)</f>
        <v>917199388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280330118</v>
      </c>
      <c r="D25" s="6">
        <v>0</v>
      </c>
      <c r="E25" s="7">
        <v>240000000</v>
      </c>
      <c r="F25" s="8">
        <v>240000000</v>
      </c>
      <c r="G25" s="8">
        <v>17558021</v>
      </c>
      <c r="H25" s="8">
        <v>22365860</v>
      </c>
      <c r="I25" s="8">
        <v>20146196</v>
      </c>
      <c r="J25" s="8">
        <v>60070077</v>
      </c>
      <c r="K25" s="8">
        <v>20438736</v>
      </c>
      <c r="L25" s="8">
        <v>20676302</v>
      </c>
      <c r="M25" s="8">
        <v>26327343</v>
      </c>
      <c r="N25" s="8">
        <v>67442381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127512458</v>
      </c>
      <c r="X25" s="8">
        <v>133400112</v>
      </c>
      <c r="Y25" s="8">
        <v>-5887654</v>
      </c>
      <c r="Z25" s="2">
        <v>-4.41</v>
      </c>
      <c r="AA25" s="6">
        <v>240000000</v>
      </c>
    </row>
    <row r="26" spans="1:27" ht="13.5">
      <c r="A26" s="25" t="s">
        <v>52</v>
      </c>
      <c r="B26" s="24"/>
      <c r="C26" s="6">
        <v>26590178</v>
      </c>
      <c r="D26" s="6">
        <v>0</v>
      </c>
      <c r="E26" s="7">
        <v>26300792</v>
      </c>
      <c r="F26" s="8">
        <v>26300792</v>
      </c>
      <c r="G26" s="8">
        <v>3454592</v>
      </c>
      <c r="H26" s="8">
        <v>2181744</v>
      </c>
      <c r="I26" s="8">
        <v>3768199</v>
      </c>
      <c r="J26" s="8">
        <v>9404535</v>
      </c>
      <c r="K26" s="8">
        <v>3554505</v>
      </c>
      <c r="L26" s="8">
        <v>3499140</v>
      </c>
      <c r="M26" s="8">
        <v>2163271</v>
      </c>
      <c r="N26" s="8">
        <v>9216916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18621451</v>
      </c>
      <c r="X26" s="8">
        <v>13150398</v>
      </c>
      <c r="Y26" s="8">
        <v>5471053</v>
      </c>
      <c r="Z26" s="2">
        <v>41.6</v>
      </c>
      <c r="AA26" s="6">
        <v>26300792</v>
      </c>
    </row>
    <row r="27" spans="1:27" ht="13.5">
      <c r="A27" s="25" t="s">
        <v>53</v>
      </c>
      <c r="B27" s="24"/>
      <c r="C27" s="6">
        <v>235748780</v>
      </c>
      <c r="D27" s="6">
        <v>0</v>
      </c>
      <c r="E27" s="7">
        <v>143175000</v>
      </c>
      <c r="F27" s="8">
        <v>143175000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71587296</v>
      </c>
      <c r="Y27" s="8">
        <v>-71587296</v>
      </c>
      <c r="Z27" s="2">
        <v>-100</v>
      </c>
      <c r="AA27" s="6">
        <v>143175000</v>
      </c>
    </row>
    <row r="28" spans="1:27" ht="13.5">
      <c r="A28" s="25" t="s">
        <v>54</v>
      </c>
      <c r="B28" s="24"/>
      <c r="C28" s="6">
        <v>73347475</v>
      </c>
      <c r="D28" s="6">
        <v>0</v>
      </c>
      <c r="E28" s="7">
        <v>100515157</v>
      </c>
      <c r="F28" s="8">
        <v>100515157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967819</v>
      </c>
      <c r="N28" s="8">
        <v>967819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967819</v>
      </c>
      <c r="X28" s="8">
        <v>50257578</v>
      </c>
      <c r="Y28" s="8">
        <v>-49289759</v>
      </c>
      <c r="Z28" s="2">
        <v>-98.07</v>
      </c>
      <c r="AA28" s="6">
        <v>100515157</v>
      </c>
    </row>
    <row r="29" spans="1:27" ht="13.5">
      <c r="A29" s="25" t="s">
        <v>55</v>
      </c>
      <c r="B29" s="24"/>
      <c r="C29" s="6">
        <v>9443536</v>
      </c>
      <c r="D29" s="6">
        <v>0</v>
      </c>
      <c r="E29" s="7">
        <v>3958117</v>
      </c>
      <c r="F29" s="8">
        <v>3958117</v>
      </c>
      <c r="G29" s="8">
        <v>515137</v>
      </c>
      <c r="H29" s="8">
        <v>495273</v>
      </c>
      <c r="I29" s="8">
        <v>382958</v>
      </c>
      <c r="J29" s="8">
        <v>1393368</v>
      </c>
      <c r="K29" s="8">
        <v>622411</v>
      </c>
      <c r="L29" s="8">
        <v>171336</v>
      </c>
      <c r="M29" s="8">
        <v>2851109</v>
      </c>
      <c r="N29" s="8">
        <v>3644856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5038224</v>
      </c>
      <c r="X29" s="8">
        <v>1979058</v>
      </c>
      <c r="Y29" s="8">
        <v>3059166</v>
      </c>
      <c r="Z29" s="2">
        <v>154.58</v>
      </c>
      <c r="AA29" s="6">
        <v>3958117</v>
      </c>
    </row>
    <row r="30" spans="1:27" ht="13.5">
      <c r="A30" s="25" t="s">
        <v>56</v>
      </c>
      <c r="B30" s="24"/>
      <c r="C30" s="6">
        <v>89816842</v>
      </c>
      <c r="D30" s="6">
        <v>0</v>
      </c>
      <c r="E30" s="7">
        <v>83374000</v>
      </c>
      <c r="F30" s="8">
        <v>83374000</v>
      </c>
      <c r="G30" s="8">
        <v>0</v>
      </c>
      <c r="H30" s="8">
        <v>13632</v>
      </c>
      <c r="I30" s="8">
        <v>1641155</v>
      </c>
      <c r="J30" s="8">
        <v>1654787</v>
      </c>
      <c r="K30" s="8">
        <v>0</v>
      </c>
      <c r="L30" s="8">
        <v>2499152</v>
      </c>
      <c r="M30" s="8">
        <v>92243</v>
      </c>
      <c r="N30" s="8">
        <v>2591395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4246182</v>
      </c>
      <c r="X30" s="8">
        <v>41687244</v>
      </c>
      <c r="Y30" s="8">
        <v>-37441062</v>
      </c>
      <c r="Z30" s="2">
        <v>-89.81</v>
      </c>
      <c r="AA30" s="6">
        <v>83374000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3100000</v>
      </c>
      <c r="F31" s="8">
        <v>3100000</v>
      </c>
      <c r="G31" s="8">
        <v>914289</v>
      </c>
      <c r="H31" s="8">
        <v>1219504</v>
      </c>
      <c r="I31" s="8">
        <v>2382349</v>
      </c>
      <c r="J31" s="8">
        <v>4516142</v>
      </c>
      <c r="K31" s="8">
        <v>742670</v>
      </c>
      <c r="L31" s="8">
        <v>347967</v>
      </c>
      <c r="M31" s="8">
        <v>2615983</v>
      </c>
      <c r="N31" s="8">
        <v>3706620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8222762</v>
      </c>
      <c r="X31" s="8">
        <v>1549998</v>
      </c>
      <c r="Y31" s="8">
        <v>6672764</v>
      </c>
      <c r="Z31" s="2">
        <v>430.5</v>
      </c>
      <c r="AA31" s="6">
        <v>3100000</v>
      </c>
    </row>
    <row r="32" spans="1:27" ht="13.5">
      <c r="A32" s="25" t="s">
        <v>58</v>
      </c>
      <c r="B32" s="24"/>
      <c r="C32" s="6">
        <v>30491695</v>
      </c>
      <c r="D32" s="6">
        <v>0</v>
      </c>
      <c r="E32" s="7">
        <v>57059353</v>
      </c>
      <c r="F32" s="8">
        <v>57059353</v>
      </c>
      <c r="G32" s="8">
        <v>-207435</v>
      </c>
      <c r="H32" s="8">
        <v>1070254</v>
      </c>
      <c r="I32" s="8">
        <v>13256457</v>
      </c>
      <c r="J32" s="8">
        <v>14119276</v>
      </c>
      <c r="K32" s="8">
        <v>4199416</v>
      </c>
      <c r="L32" s="8">
        <v>12162827</v>
      </c>
      <c r="M32" s="8">
        <v>21742203</v>
      </c>
      <c r="N32" s="8">
        <v>38104446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52223722</v>
      </c>
      <c r="X32" s="8">
        <v>22379268</v>
      </c>
      <c r="Y32" s="8">
        <v>29844454</v>
      </c>
      <c r="Z32" s="2">
        <v>133.36</v>
      </c>
      <c r="AA32" s="6">
        <v>57059353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1000000</v>
      </c>
      <c r="F33" s="8">
        <v>1000000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499998</v>
      </c>
      <c r="Y33" s="8">
        <v>-499998</v>
      </c>
      <c r="Z33" s="2">
        <v>-100</v>
      </c>
      <c r="AA33" s="6">
        <v>1000000</v>
      </c>
    </row>
    <row r="34" spans="1:27" ht="13.5">
      <c r="A34" s="25" t="s">
        <v>60</v>
      </c>
      <c r="B34" s="24"/>
      <c r="C34" s="6">
        <v>156601635</v>
      </c>
      <c r="D34" s="6">
        <v>0</v>
      </c>
      <c r="E34" s="7">
        <v>93314456</v>
      </c>
      <c r="F34" s="8">
        <v>93314456</v>
      </c>
      <c r="G34" s="8">
        <v>351667</v>
      </c>
      <c r="H34" s="8">
        <v>996154</v>
      </c>
      <c r="I34" s="8">
        <v>6427189</v>
      </c>
      <c r="J34" s="8">
        <v>7775010</v>
      </c>
      <c r="K34" s="8">
        <v>1523536</v>
      </c>
      <c r="L34" s="8">
        <v>1179265</v>
      </c>
      <c r="M34" s="8">
        <v>8061343</v>
      </c>
      <c r="N34" s="8">
        <v>10764144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18539154</v>
      </c>
      <c r="X34" s="8">
        <v>64402302</v>
      </c>
      <c r="Y34" s="8">
        <v>-45863148</v>
      </c>
      <c r="Z34" s="2">
        <v>-71.21</v>
      </c>
      <c r="AA34" s="6">
        <v>93314456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902370259</v>
      </c>
      <c r="D36" s="33">
        <f>SUM(D25:D35)</f>
        <v>0</v>
      </c>
      <c r="E36" s="34">
        <f t="shared" si="1"/>
        <v>751796875</v>
      </c>
      <c r="F36" s="35">
        <f t="shared" si="1"/>
        <v>751796875</v>
      </c>
      <c r="G36" s="35">
        <f t="shared" si="1"/>
        <v>22586271</v>
      </c>
      <c r="H36" s="35">
        <f t="shared" si="1"/>
        <v>28342421</v>
      </c>
      <c r="I36" s="35">
        <f t="shared" si="1"/>
        <v>48004503</v>
      </c>
      <c r="J36" s="35">
        <f t="shared" si="1"/>
        <v>98933195</v>
      </c>
      <c r="K36" s="35">
        <f t="shared" si="1"/>
        <v>31081274</v>
      </c>
      <c r="L36" s="35">
        <f t="shared" si="1"/>
        <v>40535989</v>
      </c>
      <c r="M36" s="35">
        <f t="shared" si="1"/>
        <v>64821314</v>
      </c>
      <c r="N36" s="35">
        <f t="shared" si="1"/>
        <v>136438577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235371772</v>
      </c>
      <c r="X36" s="35">
        <f t="shared" si="1"/>
        <v>400893252</v>
      </c>
      <c r="Y36" s="35">
        <f t="shared" si="1"/>
        <v>-165521480</v>
      </c>
      <c r="Z36" s="36">
        <f>+IF(X36&lt;&gt;0,+(Y36/X36)*100,0)</f>
        <v>-41.288168153052375</v>
      </c>
      <c r="AA36" s="33">
        <f>SUM(AA25:AA35)</f>
        <v>751796875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-102031093</v>
      </c>
      <c r="D38" s="46">
        <f>+D22-D36</f>
        <v>0</v>
      </c>
      <c r="E38" s="47">
        <f t="shared" si="2"/>
        <v>165402513</v>
      </c>
      <c r="F38" s="48">
        <f t="shared" si="2"/>
        <v>165402513</v>
      </c>
      <c r="G38" s="48">
        <f t="shared" si="2"/>
        <v>129708667</v>
      </c>
      <c r="H38" s="48">
        <f t="shared" si="2"/>
        <v>39185065</v>
      </c>
      <c r="I38" s="48">
        <f t="shared" si="2"/>
        <v>6759785</v>
      </c>
      <c r="J38" s="48">
        <f t="shared" si="2"/>
        <v>175653517</v>
      </c>
      <c r="K38" s="48">
        <f t="shared" si="2"/>
        <v>29936542</v>
      </c>
      <c r="L38" s="48">
        <f t="shared" si="2"/>
        <v>17847845</v>
      </c>
      <c r="M38" s="48">
        <f t="shared" si="2"/>
        <v>60465364</v>
      </c>
      <c r="N38" s="48">
        <f t="shared" si="2"/>
        <v>108249751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283903268</v>
      </c>
      <c r="X38" s="48">
        <f>IF(F22=F36,0,X22-X36)</f>
        <v>57826278</v>
      </c>
      <c r="Y38" s="48">
        <f t="shared" si="2"/>
        <v>226076990</v>
      </c>
      <c r="Z38" s="49">
        <f>+IF(X38&lt;&gt;0,+(Y38/X38)*100,0)</f>
        <v>390.95891663648143</v>
      </c>
      <c r="AA38" s="46">
        <f>+AA22-AA36</f>
        <v>165402513</v>
      </c>
    </row>
    <row r="39" spans="1:27" ht="13.5">
      <c r="A39" s="23" t="s">
        <v>64</v>
      </c>
      <c r="B39" s="29"/>
      <c r="C39" s="6">
        <v>75337174</v>
      </c>
      <c r="D39" s="6">
        <v>0</v>
      </c>
      <c r="E39" s="7">
        <v>60004000</v>
      </c>
      <c r="F39" s="8">
        <v>60004000</v>
      </c>
      <c r="G39" s="8">
        <v>20000000</v>
      </c>
      <c r="H39" s="8">
        <v>0</v>
      </c>
      <c r="I39" s="8">
        <v>0</v>
      </c>
      <c r="J39" s="8">
        <v>20000000</v>
      </c>
      <c r="K39" s="8">
        <v>0</v>
      </c>
      <c r="L39" s="8">
        <v>0</v>
      </c>
      <c r="M39" s="8">
        <v>23230498</v>
      </c>
      <c r="N39" s="8">
        <v>23230498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43230498</v>
      </c>
      <c r="X39" s="8">
        <v>30002000</v>
      </c>
      <c r="Y39" s="8">
        <v>13228498</v>
      </c>
      <c r="Z39" s="2">
        <v>44.09</v>
      </c>
      <c r="AA39" s="6">
        <v>60004000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-26693919</v>
      </c>
      <c r="D42" s="55">
        <f>SUM(D38:D41)</f>
        <v>0</v>
      </c>
      <c r="E42" s="56">
        <f t="shared" si="3"/>
        <v>225406513</v>
      </c>
      <c r="F42" s="57">
        <f t="shared" si="3"/>
        <v>225406513</v>
      </c>
      <c r="G42" s="57">
        <f t="shared" si="3"/>
        <v>149708667</v>
      </c>
      <c r="H42" s="57">
        <f t="shared" si="3"/>
        <v>39185065</v>
      </c>
      <c r="I42" s="57">
        <f t="shared" si="3"/>
        <v>6759785</v>
      </c>
      <c r="J42" s="57">
        <f t="shared" si="3"/>
        <v>195653517</v>
      </c>
      <c r="K42" s="57">
        <f t="shared" si="3"/>
        <v>29936542</v>
      </c>
      <c r="L42" s="57">
        <f t="shared" si="3"/>
        <v>17847845</v>
      </c>
      <c r="M42" s="57">
        <f t="shared" si="3"/>
        <v>83695862</v>
      </c>
      <c r="N42" s="57">
        <f t="shared" si="3"/>
        <v>131480249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327133766</v>
      </c>
      <c r="X42" s="57">
        <f t="shared" si="3"/>
        <v>87828278</v>
      </c>
      <c r="Y42" s="57">
        <f t="shared" si="3"/>
        <v>239305488</v>
      </c>
      <c r="Z42" s="58">
        <f>+IF(X42&lt;&gt;0,+(Y42/X42)*100,0)</f>
        <v>272.46974829678436</v>
      </c>
      <c r="AA42" s="55">
        <f>SUM(AA38:AA41)</f>
        <v>225406513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-26693919</v>
      </c>
      <c r="D44" s="63">
        <f>+D42-D43</f>
        <v>0</v>
      </c>
      <c r="E44" s="64">
        <f t="shared" si="4"/>
        <v>225406513</v>
      </c>
      <c r="F44" s="65">
        <f t="shared" si="4"/>
        <v>225406513</v>
      </c>
      <c r="G44" s="65">
        <f t="shared" si="4"/>
        <v>149708667</v>
      </c>
      <c r="H44" s="65">
        <f t="shared" si="4"/>
        <v>39185065</v>
      </c>
      <c r="I44" s="65">
        <f t="shared" si="4"/>
        <v>6759785</v>
      </c>
      <c r="J44" s="65">
        <f t="shared" si="4"/>
        <v>195653517</v>
      </c>
      <c r="K44" s="65">
        <f t="shared" si="4"/>
        <v>29936542</v>
      </c>
      <c r="L44" s="65">
        <f t="shared" si="4"/>
        <v>17847845</v>
      </c>
      <c r="M44" s="65">
        <f t="shared" si="4"/>
        <v>83695862</v>
      </c>
      <c r="N44" s="65">
        <f t="shared" si="4"/>
        <v>131480249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327133766</v>
      </c>
      <c r="X44" s="65">
        <f t="shared" si="4"/>
        <v>87828278</v>
      </c>
      <c r="Y44" s="65">
        <f t="shared" si="4"/>
        <v>239305488</v>
      </c>
      <c r="Z44" s="66">
        <f>+IF(X44&lt;&gt;0,+(Y44/X44)*100,0)</f>
        <v>272.46974829678436</v>
      </c>
      <c r="AA44" s="63">
        <f>+AA42-AA43</f>
        <v>225406513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-26693919</v>
      </c>
      <c r="D46" s="55">
        <f>SUM(D44:D45)</f>
        <v>0</v>
      </c>
      <c r="E46" s="56">
        <f t="shared" si="5"/>
        <v>225406513</v>
      </c>
      <c r="F46" s="57">
        <f t="shared" si="5"/>
        <v>225406513</v>
      </c>
      <c r="G46" s="57">
        <f t="shared" si="5"/>
        <v>149708667</v>
      </c>
      <c r="H46" s="57">
        <f t="shared" si="5"/>
        <v>39185065</v>
      </c>
      <c r="I46" s="57">
        <f t="shared" si="5"/>
        <v>6759785</v>
      </c>
      <c r="J46" s="57">
        <f t="shared" si="5"/>
        <v>195653517</v>
      </c>
      <c r="K46" s="57">
        <f t="shared" si="5"/>
        <v>29936542</v>
      </c>
      <c r="L46" s="57">
        <f t="shared" si="5"/>
        <v>17847845</v>
      </c>
      <c r="M46" s="57">
        <f t="shared" si="5"/>
        <v>83695862</v>
      </c>
      <c r="N46" s="57">
        <f t="shared" si="5"/>
        <v>131480249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327133766</v>
      </c>
      <c r="X46" s="57">
        <f t="shared" si="5"/>
        <v>87828278</v>
      </c>
      <c r="Y46" s="57">
        <f t="shared" si="5"/>
        <v>239305488</v>
      </c>
      <c r="Z46" s="58">
        <f>+IF(X46&lt;&gt;0,+(Y46/X46)*100,0)</f>
        <v>272.46974829678436</v>
      </c>
      <c r="AA46" s="55">
        <f>SUM(AA44:AA45)</f>
        <v>225406513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-26693919</v>
      </c>
      <c r="D48" s="71">
        <f>SUM(D46:D47)</f>
        <v>0</v>
      </c>
      <c r="E48" s="72">
        <f t="shared" si="6"/>
        <v>225406513</v>
      </c>
      <c r="F48" s="73">
        <f t="shared" si="6"/>
        <v>225406513</v>
      </c>
      <c r="G48" s="73">
        <f t="shared" si="6"/>
        <v>149708667</v>
      </c>
      <c r="H48" s="74">
        <f t="shared" si="6"/>
        <v>39185065</v>
      </c>
      <c r="I48" s="74">
        <f t="shared" si="6"/>
        <v>6759785</v>
      </c>
      <c r="J48" s="74">
        <f t="shared" si="6"/>
        <v>195653517</v>
      </c>
      <c r="K48" s="74">
        <f t="shared" si="6"/>
        <v>29936542</v>
      </c>
      <c r="L48" s="74">
        <f t="shared" si="6"/>
        <v>17847845</v>
      </c>
      <c r="M48" s="73">
        <f t="shared" si="6"/>
        <v>83695862</v>
      </c>
      <c r="N48" s="73">
        <f t="shared" si="6"/>
        <v>131480249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327133766</v>
      </c>
      <c r="X48" s="74">
        <f t="shared" si="6"/>
        <v>87828278</v>
      </c>
      <c r="Y48" s="74">
        <f t="shared" si="6"/>
        <v>239305488</v>
      </c>
      <c r="Z48" s="75">
        <f>+IF(X48&lt;&gt;0,+(Y48/X48)*100,0)</f>
        <v>272.46974829678436</v>
      </c>
      <c r="AA48" s="76">
        <f>SUM(AA46:AA47)</f>
        <v>225406513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2019-02-01T09:36:24Z</dcterms:created>
  <dcterms:modified xsi:type="dcterms:W3CDTF">2019-02-01T09:38:18Z</dcterms:modified>
  <cp:category/>
  <cp:version/>
  <cp:contentType/>
  <cp:contentStatus/>
</cp:coreProperties>
</file>