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NC451" sheetId="1" r:id="rId1"/>
    <sheet name="NC452" sheetId="2" r:id="rId2"/>
    <sheet name="NC453" sheetId="3" r:id="rId3"/>
    <sheet name="DC45" sheetId="4" r:id="rId4"/>
    <sheet name="NC061" sheetId="5" r:id="rId5"/>
    <sheet name="NC062" sheetId="6" r:id="rId6"/>
    <sheet name="NC064" sheetId="7" r:id="rId7"/>
    <sheet name="NC065" sheetId="8" r:id="rId8"/>
    <sheet name="NC066" sheetId="9" r:id="rId9"/>
    <sheet name="NC067" sheetId="10" r:id="rId10"/>
    <sheet name="DC6" sheetId="11" r:id="rId11"/>
    <sheet name="NC071" sheetId="12" r:id="rId12"/>
    <sheet name="NC072" sheetId="13" r:id="rId13"/>
    <sheet name="NC073" sheetId="14" r:id="rId14"/>
    <sheet name="NC074" sheetId="15" r:id="rId15"/>
    <sheet name="NC075" sheetId="16" r:id="rId16"/>
    <sheet name="NC076" sheetId="17" r:id="rId17"/>
    <sheet name="NC077" sheetId="18" r:id="rId18"/>
    <sheet name="NC078" sheetId="19" r:id="rId19"/>
    <sheet name="DC7" sheetId="20" r:id="rId20"/>
    <sheet name="NC082" sheetId="21" r:id="rId21"/>
    <sheet name="NC084" sheetId="22" r:id="rId22"/>
    <sheet name="NC085" sheetId="23" r:id="rId23"/>
    <sheet name="NC086" sheetId="24" r:id="rId24"/>
    <sheet name="NC087" sheetId="25" r:id="rId25"/>
    <sheet name="DC8" sheetId="26" r:id="rId26"/>
    <sheet name="NC091" sheetId="27" r:id="rId27"/>
    <sheet name="NC092" sheetId="28" r:id="rId28"/>
    <sheet name="NC093" sheetId="29" r:id="rId29"/>
    <sheet name="NC094" sheetId="30" r:id="rId30"/>
    <sheet name="DC9" sheetId="31" r:id="rId31"/>
    <sheet name="Summary" sheetId="32" r:id="rId32"/>
  </sheets>
  <definedNames>
    <definedName name="_xlnm.Print_Area" localSheetId="3">'DC45'!$A$1:$AA$57</definedName>
    <definedName name="_xlnm.Print_Area" localSheetId="10">'DC6'!$A$1:$AA$57</definedName>
    <definedName name="_xlnm.Print_Area" localSheetId="19">'DC7'!$A$1:$AA$57</definedName>
    <definedName name="_xlnm.Print_Area" localSheetId="25">'DC8'!$A$1:$AA$57</definedName>
    <definedName name="_xlnm.Print_Area" localSheetId="30">'DC9'!$A$1:$AA$57</definedName>
    <definedName name="_xlnm.Print_Area" localSheetId="4">'NC061'!$A$1:$AA$57</definedName>
    <definedName name="_xlnm.Print_Area" localSheetId="5">'NC062'!$A$1:$AA$57</definedName>
    <definedName name="_xlnm.Print_Area" localSheetId="6">'NC064'!$A$1:$AA$57</definedName>
    <definedName name="_xlnm.Print_Area" localSheetId="7">'NC065'!$A$1:$AA$57</definedName>
    <definedName name="_xlnm.Print_Area" localSheetId="8">'NC066'!$A$1:$AA$57</definedName>
    <definedName name="_xlnm.Print_Area" localSheetId="9">'NC067'!$A$1:$AA$57</definedName>
    <definedName name="_xlnm.Print_Area" localSheetId="11">'NC071'!$A$1:$AA$57</definedName>
    <definedName name="_xlnm.Print_Area" localSheetId="12">'NC072'!$A$1:$AA$57</definedName>
    <definedName name="_xlnm.Print_Area" localSheetId="13">'NC073'!$A$1:$AA$57</definedName>
    <definedName name="_xlnm.Print_Area" localSheetId="14">'NC074'!$A$1:$AA$57</definedName>
    <definedName name="_xlnm.Print_Area" localSheetId="15">'NC075'!$A$1:$AA$57</definedName>
    <definedName name="_xlnm.Print_Area" localSheetId="16">'NC076'!$A$1:$AA$57</definedName>
    <definedName name="_xlnm.Print_Area" localSheetId="17">'NC077'!$A$1:$AA$57</definedName>
    <definedName name="_xlnm.Print_Area" localSheetId="18">'NC078'!$A$1:$AA$57</definedName>
    <definedName name="_xlnm.Print_Area" localSheetId="20">'NC082'!$A$1:$AA$57</definedName>
    <definedName name="_xlnm.Print_Area" localSheetId="21">'NC084'!$A$1:$AA$57</definedName>
    <definedName name="_xlnm.Print_Area" localSheetId="22">'NC085'!$A$1:$AA$57</definedName>
    <definedName name="_xlnm.Print_Area" localSheetId="23">'NC086'!$A$1:$AA$57</definedName>
    <definedName name="_xlnm.Print_Area" localSheetId="24">'NC087'!$A$1:$AA$57</definedName>
    <definedName name="_xlnm.Print_Area" localSheetId="26">'NC091'!$A$1:$AA$57</definedName>
    <definedName name="_xlnm.Print_Area" localSheetId="27">'NC092'!$A$1:$AA$57</definedName>
    <definedName name="_xlnm.Print_Area" localSheetId="28">'NC093'!$A$1:$AA$57</definedName>
    <definedName name="_xlnm.Print_Area" localSheetId="29">'NC094'!$A$1:$AA$57</definedName>
    <definedName name="_xlnm.Print_Area" localSheetId="0">'NC451'!$A$1:$AA$57</definedName>
    <definedName name="_xlnm.Print_Area" localSheetId="1">'NC452'!$A$1:$AA$57</definedName>
    <definedName name="_xlnm.Print_Area" localSheetId="2">'NC453'!$A$1:$AA$57</definedName>
    <definedName name="_xlnm.Print_Area" localSheetId="31">'Summary'!$A$1:$AA$57</definedName>
  </definedNames>
  <calcPr calcMode="manual" fullCalcOnLoad="1"/>
</workbook>
</file>

<file path=xl/sharedStrings.xml><?xml version="1.0" encoding="utf-8"?>
<sst xmlns="http://schemas.openxmlformats.org/spreadsheetml/2006/main" count="2432" uniqueCount="106">
  <si>
    <t>Northern Cape: Joe Morolong(NC451) - Table C4 Quarterly Budget Statement - Financial Performance (rev and expend) ( All )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</si>
  <si>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</si>
  <si>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</si>
  <si>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</si>
  <si>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</si>
  <si>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</si>
  <si>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1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</si>
  <si>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</si>
  <si>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</si>
  <si>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</si>
  <si>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</si>
  <si>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</si>
  <si>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</si>
  <si>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</si>
  <si>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</si>
  <si>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</si>
  <si>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</si>
  <si>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</si>
  <si>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</si>
  <si>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</si>
  <si>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</si>
  <si>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</si>
  <si>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</si>
  <si>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</si>
  <si>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</si>
  <si>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</si>
  <si>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</si>
  <si>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</si>
  <si>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</si>
  <si>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</si>
  <si>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</si>
  <si>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Revenue By Source</t>
  </si>
  <si>
    <t>Property rates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</si>
  <si>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</si>
  <si>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</si>
  <si>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</si>
  <si>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</si>
  <si>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</si>
  <si>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</si>
  <si>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</si>
  <si>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</si>
  <si>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</si>
  <si>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</si>
  <si>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</si>
  <si>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</si>
  <si>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</si>
  <si>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Transfers recognised - operational</t>
  </si>
  <si>
    <t>Other own revenue</t>
  </si>
  <si>
    <t>Gains on disposal of PPE</t>
  </si>
  <si>
    <t>Total Revenue (excl. capital transfers and contributions)</t>
  </si>
  <si>
    <t>Expenditure By Type</t>
  </si>
  <si>
    <t>Employee related costs</t>
  </si>
  <si>
    <t>Remuneration of councillors</t>
  </si>
  <si>
    <t>Debt impairment</t>
  </si>
  <si>
    <t>Depreciation and asset impairment</t>
  </si>
  <si>
    <t>Finance charges</t>
  </si>
  <si>
    <t>Bulk purchases</t>
  </si>
  <si>
    <t>Other Materials</t>
  </si>
  <si>
    <t>Contracted services</t>
  </si>
  <si>
    <t>Transfers and grants</t>
  </si>
  <si>
    <t>Other expenditure</t>
  </si>
  <si>
    <t>Loss on disposal of PPE</t>
  </si>
  <si>
    <t>Total Expenditure</t>
  </si>
  <si>
    <t>Surplus/(Deficit)</t>
  </si>
  <si>
    <t>Transfers recognised - capital</t>
  </si>
  <si>
    <t>Contributions recognised - capital</t>
  </si>
  <si>
    <t>Contributed assets</t>
  </si>
  <si>
    <t>Surplus/(Deficit) after capital transfers and contributions</t>
  </si>
  <si>
    <t>Taxation</t>
  </si>
  <si>
    <t>Surplus/(Deficit) after taxation</t>
  </si>
  <si>
    <t>Attributable to minorities</t>
  </si>
  <si>
    <t>Surplus/(Deficit) attributable to municipality</t>
  </si>
  <si>
    <t>Share of surplus/ (deficit) of associate</t>
  </si>
  <si>
    <t>Surplus/(Deficit) for the year</t>
  </si>
  <si>
    <t>Northern Cape: Ga-Segonyana(NC452) - Table C4 Quarterly Budget Statement - Financial Performance (rev and expend) ( All ) for 2nd Quarter ended 31 December 2018 (Figures Finalised as at 2019/01/30)</t>
  </si>
  <si>
    <t>Northern Cape: Gamagara(NC453) - Table C4 Quarterly Budget Statement - Financial Performance (rev and expend) ( All ) for 2nd Quarter ended 31 December 2018 (Figures Finalised as at 2019/01/30)</t>
  </si>
  <si>
    <t>Northern Cape: John Taolo Gaetsewe(DC45) - Table C4 Quarterly Budget Statement - Financial Performance (rev and expend) ( All ) for 2nd Quarter ended 31 December 2018 (Figures Finalised as at 2019/01/30)</t>
  </si>
  <si>
    <t>Northern Cape: Richtersveld(NC061) - Table C4 Quarterly Budget Statement - Financial Performance (rev and expend) ( All ) for 2nd Quarter ended 31 December 2018 (Figures Finalised as at 2019/01/30)</t>
  </si>
  <si>
    <t>Northern Cape: Nama Khoi(NC062) - Table C4 Quarterly Budget Statement - Financial Performance (rev and expend) ( All ) for 2nd Quarter ended 31 December 2018 (Figures Finalised as at 2019/01/30)</t>
  </si>
  <si>
    <t>Northern Cape: Kamiesberg(NC064) - Table C4 Quarterly Budget Statement - Financial Performance (rev and expend) ( All ) for 2nd Quarter ended 31 December 2018 (Figures Finalised as at 2019/01/30)</t>
  </si>
  <si>
    <t>Northern Cape: Hantam(NC065) - Table C4 Quarterly Budget Statement - Financial Performance (rev and expend) ( All ) for 2nd Quarter ended 31 December 2018 (Figures Finalised as at 2019/01/30)</t>
  </si>
  <si>
    <t>Northern Cape: Karoo Hoogland(NC066) - Table C4 Quarterly Budget Statement - Financial Performance (rev and expend) ( All ) for 2nd Quarter ended 31 December 2018 (Figures Finalised as at 2019/01/30)</t>
  </si>
  <si>
    <t>Northern Cape: Khai-Ma(NC067) - Table C4 Quarterly Budget Statement - Financial Performance (rev and expend) ( All ) for 2nd Quarter ended 31 December 2018 (Figures Finalised as at 2019/01/30)</t>
  </si>
  <si>
    <t>Northern Cape: Namakwa(DC6) - Table C4 Quarterly Budget Statement - Financial Performance (rev and expend) ( All ) for 2nd Quarter ended 31 December 2018 (Figures Finalised as at 2019/01/30)</t>
  </si>
  <si>
    <t>Northern Cape: Ubuntu(NC071) - Table C4 Quarterly Budget Statement - Financial Performance (rev and expend) ( All ) for 2nd Quarter ended 31 December 2018 (Figures Finalised as at 2019/01/30)</t>
  </si>
  <si>
    <t>Northern Cape: Umsobomvu(NC072) - Table C4 Quarterly Budget Statement - Financial Performance (rev and expend) ( All ) for 2nd Quarter ended 31 December 2018 (Figures Finalised as at 2019/01/30)</t>
  </si>
  <si>
    <t>Northern Cape: Emthanjeni(NC073) - Table C4 Quarterly Budget Statement - Financial Performance (rev and expend) ( All ) for 2nd Quarter ended 31 December 2018 (Figures Finalised as at 2019/01/30)</t>
  </si>
  <si>
    <t>Northern Cape: Kareeberg(NC074) - Table C4 Quarterly Budget Statement - Financial Performance (rev and expend) ( All ) for 2nd Quarter ended 31 December 2018 (Figures Finalised as at 2019/01/30)</t>
  </si>
  <si>
    <t>Northern Cape: Renosterberg(NC075) - Table C4 Quarterly Budget Statement - Financial Performance (rev and expend) ( All ) for 2nd Quarter ended 31 December 2018 (Figures Finalised as at 2019/01/30)</t>
  </si>
  <si>
    <t>Northern Cape: Thembelihle(NC076) - Table C4 Quarterly Budget Statement - Financial Performance (rev and expend) ( All ) for 2nd Quarter ended 31 December 2018 (Figures Finalised as at 2019/01/30)</t>
  </si>
  <si>
    <t>Northern Cape: Siyathemba(NC077) - Table C4 Quarterly Budget Statement - Financial Performance (rev and expend) ( All ) for 2nd Quarter ended 31 December 2018 (Figures Finalised as at 2019/01/30)</t>
  </si>
  <si>
    <t>Northern Cape: Siyancuma(NC078) - Table C4 Quarterly Budget Statement - Financial Performance (rev and expend) ( All ) for 2nd Quarter ended 31 December 2018 (Figures Finalised as at 2019/01/30)</t>
  </si>
  <si>
    <t>Northern Cape: Pixley Ka Seme (NC)(DC7) - Table C4 Quarterly Budget Statement - Financial Performance (rev and expend) ( All ) for 2nd Quarter ended 31 December 2018 (Figures Finalised as at 2019/01/30)</t>
  </si>
  <si>
    <t>Northern Cape: !Kai! Garib(NC082) - Table C4 Quarterly Budget Statement - Financial Performance (rev and expend) ( All ) for 2nd Quarter ended 31 December 2018 (Figures Finalised as at 2019/01/30)</t>
  </si>
  <si>
    <t>Northern Cape: !Kheis(NC084) - Table C4 Quarterly Budget Statement - Financial Performance (rev and expend) ( All ) for 2nd Quarter ended 31 December 2018 (Figures Finalised as at 2019/01/30)</t>
  </si>
  <si>
    <t>Northern Cape: Tsantsabane(NC085) - Table C4 Quarterly Budget Statement - Financial Performance (rev and expend) ( All ) for 2nd Quarter ended 31 December 2018 (Figures Finalised as at 2019/01/30)</t>
  </si>
  <si>
    <t>Northern Cape: Kgatelopele(NC086) - Table C4 Quarterly Budget Statement - Financial Performance (rev and expend) ( All ) for 2nd Quarter ended 31 December 2018 (Figures Finalised as at 2019/01/30)</t>
  </si>
  <si>
    <t>Northern Cape: Dawid Kruiper(NC087) - Table C4 Quarterly Budget Statement - Financial Performance (rev and expend) ( All ) for 2nd Quarter ended 31 December 2018 (Figures Finalised as at 2019/01/30)</t>
  </si>
  <si>
    <t>Northern Cape: Z F Mgcawu(DC8) - Table C4 Quarterly Budget Statement - Financial Performance (rev and expend) ( All ) for 2nd Quarter ended 31 December 2018 (Figures Finalised as at 2019/01/30)</t>
  </si>
  <si>
    <t>Northern Cape: Sol Plaatje(NC091) - Table C4 Quarterly Budget Statement - Financial Performance (rev and expend) ( All ) for 2nd Quarter ended 31 December 2018 (Figures Finalised as at 2019/01/30)</t>
  </si>
  <si>
    <t>Northern Cape: Dikgatlong(NC092) - Table C4 Quarterly Budget Statement - Financial Performance (rev and expend) ( All ) for 2nd Quarter ended 31 December 2018 (Figures Finalised as at 2019/01/30)</t>
  </si>
  <si>
    <t>Northern Cape: Magareng(NC093) - Table C4 Quarterly Budget Statement - Financial Performance (rev and expend) ( All ) for 2nd Quarter ended 31 December 2018 (Figures Finalised as at 2019/01/30)</t>
  </si>
  <si>
    <t>Northern Cape: Phokwane(NC094) - Table C4 Quarterly Budget Statement - Financial Performance (rev and expend) ( All ) for 2nd Quarter ended 31 December 2018 (Figures Finalised as at 2019/01/30)</t>
  </si>
  <si>
    <t>Northern Cape: Frances Baard(DC9) - Table C4 Quarterly Budget Statement - Financial Performance (rev and expend) ( All ) for 2nd Quarter ended 31 December 2018 (Figures Finalised as at 2019/01/30)</t>
  </si>
  <si>
    <t>Summary - Table C4 Quarterly Budget Statement - Financial Performance (rev and expend) ( All ) for 2nd Quarter ended 31 December 2018 (Figures Finalised as at 2019/01/30)</t>
  </si>
  <si>
    <t>Ref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</si>
</sst>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,;\(#,###,\)"/>
    <numFmt numFmtId="171" formatCode="_ * #,##0.00_ ;_ * \(#,##0.00\)_ ;_ * &quot;-&quot;??_ ;_ @_ "/>
    <numFmt numFmtId="172" formatCode="_(* #,##0,_);_(* \(#,##0,\);_(* &quot;–&quot;?_);_(@_)"/>
    <numFmt numFmtId="173" formatCode="_(* #,##0,_);_(* \(#,##0,\);_(* &quot;- &quot;?_);_(@_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u val="single"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6" fillId="32" borderId="7" applyNumberFormat="0" applyFont="0" applyAlignment="0" applyProtection="0"/>
    <xf numFmtId="0" fontId="41" fillId="27" borderId="8" applyNumberFormat="0" applyAlignment="0" applyProtection="0"/>
    <xf numFmtId="9" fontId="26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Font="1" applyAlignment="1">
      <alignment/>
    </xf>
    <xf numFmtId="0" fontId="21" fillId="0" borderId="10" xfId="0" applyFont="1" applyFill="1" applyBorder="1" applyAlignment="1">
      <alignment vertical="center"/>
    </xf>
    <xf numFmtId="171" fontId="23" fillId="0" borderId="11" xfId="0" applyNumberFormat="1" applyFont="1" applyFill="1" applyBorder="1" applyAlignment="1" applyProtection="1">
      <alignment/>
      <protection/>
    </xf>
    <xf numFmtId="0" fontId="25" fillId="0" borderId="12" xfId="0" applyFont="1" applyBorder="1" applyAlignment="1" applyProtection="1">
      <alignment horizontal="right"/>
      <protection/>
    </xf>
    <xf numFmtId="0" fontId="23" fillId="0" borderId="0" xfId="0" applyFont="1" applyAlignment="1">
      <alignment/>
    </xf>
    <xf numFmtId="0" fontId="25" fillId="0" borderId="0" xfId="0" applyFont="1" applyBorder="1" applyAlignment="1" applyProtection="1">
      <alignment horizontal="right"/>
      <protection/>
    </xf>
    <xf numFmtId="173" fontId="23" fillId="0" borderId="13" xfId="0" applyNumberFormat="1" applyFont="1" applyFill="1" applyBorder="1" applyAlignment="1" applyProtection="1">
      <alignment/>
      <protection/>
    </xf>
    <xf numFmtId="173" fontId="23" fillId="0" borderId="14" xfId="0" applyNumberFormat="1" applyFont="1" applyFill="1" applyBorder="1" applyAlignment="1" applyProtection="1">
      <alignment/>
      <protection/>
    </xf>
    <xf numFmtId="173" fontId="23" fillId="0" borderId="11" xfId="0" applyNumberFormat="1" applyFont="1" applyFill="1" applyBorder="1" applyAlignment="1" applyProtection="1">
      <alignment/>
      <protection/>
    </xf>
    <xf numFmtId="0" fontId="20" fillId="0" borderId="15" xfId="0" applyFont="1" applyBorder="1" applyAlignment="1" applyProtection="1">
      <alignment horizontal="left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21" fillId="0" borderId="21" xfId="0" applyFont="1" applyFill="1" applyBorder="1" applyAlignment="1" applyProtection="1">
      <alignment horizontal="left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21" fillId="0" borderId="26" xfId="0" applyFont="1" applyFill="1" applyBorder="1" applyAlignment="1" applyProtection="1">
      <alignment horizontal="center" vertical="center" wrapText="1"/>
      <protection/>
    </xf>
    <xf numFmtId="0" fontId="22" fillId="0" borderId="12" xfId="0" applyNumberFormat="1" applyFont="1" applyBorder="1" applyAlignment="1" applyProtection="1">
      <alignment/>
      <protection/>
    </xf>
    <xf numFmtId="0" fontId="23" fillId="0" borderId="10" xfId="0" applyFont="1" applyBorder="1" applyAlignment="1" applyProtection="1">
      <alignment horizontal="center"/>
      <protection/>
    </xf>
    <xf numFmtId="173" fontId="21" fillId="0" borderId="27" xfId="0" applyNumberFormat="1" applyFont="1" applyBorder="1" applyAlignment="1" applyProtection="1">
      <alignment horizontal="center"/>
      <protection/>
    </xf>
    <xf numFmtId="173" fontId="21" fillId="0" borderId="16" xfId="0" applyNumberFormat="1" applyFont="1" applyBorder="1" applyAlignment="1" applyProtection="1">
      <alignment horizontal="center"/>
      <protection/>
    </xf>
    <xf numFmtId="173" fontId="21" fillId="0" borderId="10" xfId="0" applyNumberFormat="1" applyFont="1" applyBorder="1" applyAlignment="1" applyProtection="1">
      <alignment horizontal="center"/>
      <protection/>
    </xf>
    <xf numFmtId="171" fontId="21" fillId="0" borderId="10" xfId="0" applyNumberFormat="1" applyFont="1" applyBorder="1" applyAlignment="1" applyProtection="1">
      <alignment horizontal="center"/>
      <protection/>
    </xf>
    <xf numFmtId="0" fontId="23" fillId="0" borderId="12" xfId="0" applyNumberFormat="1" applyFont="1" applyBorder="1" applyAlignment="1" applyProtection="1">
      <alignment horizontal="left" indent="1"/>
      <protection/>
    </xf>
    <xf numFmtId="0" fontId="23" fillId="0" borderId="11" xfId="0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horizontal="left" indent="1"/>
      <protection/>
    </xf>
    <xf numFmtId="173" fontId="23" fillId="0" borderId="11" xfId="0" applyNumberFormat="1" applyFont="1" applyBorder="1" applyAlignment="1" applyProtection="1">
      <alignment/>
      <protection/>
    </xf>
    <xf numFmtId="171" fontId="23" fillId="0" borderId="11" xfId="0" applyNumberFormat="1" applyFont="1" applyBorder="1" applyAlignment="1" applyProtection="1">
      <alignment/>
      <protection/>
    </xf>
    <xf numFmtId="173" fontId="23" fillId="0" borderId="13" xfId="0" applyNumberFormat="1" applyFont="1" applyBorder="1" applyAlignment="1" applyProtection="1">
      <alignment/>
      <protection/>
    </xf>
    <xf numFmtId="0" fontId="23" fillId="0" borderId="11" xfId="0" applyFont="1" applyBorder="1" applyAlignment="1" applyProtection="1">
      <alignment horizontal="center"/>
      <protection/>
    </xf>
    <xf numFmtId="173" fontId="23" fillId="0" borderId="28" xfId="0" applyNumberFormat="1" applyFont="1" applyFill="1" applyBorder="1" applyAlignment="1" applyProtection="1">
      <alignment/>
      <protection/>
    </xf>
    <xf numFmtId="0" fontId="21" fillId="0" borderId="29" xfId="0" applyNumberFormat="1" applyFont="1" applyBorder="1" applyAlignment="1" applyProtection="1">
      <alignment horizontal="left" vertical="top" wrapText="1"/>
      <protection/>
    </xf>
    <xf numFmtId="0" fontId="23" fillId="0" borderId="30" xfId="0" applyFont="1" applyBorder="1" applyAlignment="1" applyProtection="1">
      <alignment horizontal="center" vertical="top"/>
      <protection/>
    </xf>
    <xf numFmtId="173" fontId="21" fillId="0" borderId="31" xfId="0" applyNumberFormat="1" applyFont="1" applyBorder="1" applyAlignment="1" applyProtection="1">
      <alignment vertical="top"/>
      <protection/>
    </xf>
    <xf numFmtId="173" fontId="21" fillId="0" borderId="32" xfId="0" applyNumberFormat="1" applyFont="1" applyBorder="1" applyAlignment="1" applyProtection="1">
      <alignment vertical="top"/>
      <protection/>
    </xf>
    <xf numFmtId="173" fontId="21" fillId="0" borderId="30" xfId="0" applyNumberFormat="1" applyFont="1" applyBorder="1" applyAlignment="1" applyProtection="1">
      <alignment vertical="top"/>
      <protection/>
    </xf>
    <xf numFmtId="171" fontId="21" fillId="0" borderId="30" xfId="0" applyNumberFormat="1" applyFont="1" applyBorder="1" applyAlignment="1" applyProtection="1">
      <alignment vertical="top"/>
      <protection/>
    </xf>
    <xf numFmtId="0" fontId="23" fillId="0" borderId="12" xfId="0" applyNumberFormat="1" applyFont="1" applyBorder="1" applyAlignment="1" applyProtection="1">
      <alignment/>
      <protection/>
    </xf>
    <xf numFmtId="173" fontId="23" fillId="0" borderId="14" xfId="0" applyNumberFormat="1" applyFont="1" applyBorder="1" applyAlignment="1" applyProtection="1">
      <alignment/>
      <protection/>
    </xf>
    <xf numFmtId="0" fontId="24" fillId="0" borderId="11" xfId="0" applyFont="1" applyBorder="1" applyAlignment="1" applyProtection="1">
      <alignment horizontal="center"/>
      <protection/>
    </xf>
    <xf numFmtId="0" fontId="21" fillId="0" borderId="29" xfId="0" applyNumberFormat="1" applyFont="1" applyBorder="1" applyAlignment="1" applyProtection="1">
      <alignment vertical="top"/>
      <protection/>
    </xf>
    <xf numFmtId="173" fontId="21" fillId="0" borderId="33" xfId="0" applyNumberFormat="1" applyFont="1" applyBorder="1" applyAlignment="1" applyProtection="1">
      <alignment/>
      <protection/>
    </xf>
    <xf numFmtId="173" fontId="21" fillId="0" borderId="34" xfId="0" applyNumberFormat="1" applyFont="1" applyBorder="1" applyAlignment="1" applyProtection="1">
      <alignment/>
      <protection/>
    </xf>
    <xf numFmtId="173" fontId="21" fillId="0" borderId="35" xfId="0" applyNumberFormat="1" applyFont="1" applyBorder="1" applyAlignment="1" applyProtection="1">
      <alignment/>
      <protection/>
    </xf>
    <xf numFmtId="171" fontId="21" fillId="0" borderId="35" xfId="0" applyNumberFormat="1" applyFont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/>
      <protection/>
    </xf>
    <xf numFmtId="173" fontId="21" fillId="0" borderId="13" xfId="0" applyNumberFormat="1" applyFont="1" applyBorder="1" applyAlignment="1" applyProtection="1">
      <alignment/>
      <protection/>
    </xf>
    <xf numFmtId="173" fontId="21" fillId="0" borderId="14" xfId="0" applyNumberFormat="1" applyFont="1" applyBorder="1" applyAlignment="1" applyProtection="1">
      <alignment/>
      <protection/>
    </xf>
    <xf numFmtId="173" fontId="21" fillId="0" borderId="11" xfId="0" applyNumberFormat="1" applyFont="1" applyBorder="1" applyAlignment="1" applyProtection="1">
      <alignment/>
      <protection/>
    </xf>
    <xf numFmtId="171" fontId="21" fillId="0" borderId="11" xfId="0" applyNumberFormat="1" applyFont="1" applyBorder="1" applyAlignment="1" applyProtection="1">
      <alignment/>
      <protection/>
    </xf>
    <xf numFmtId="173" fontId="23" fillId="0" borderId="13" xfId="42" applyNumberFormat="1" applyFont="1" applyFill="1" applyBorder="1" applyAlignment="1" applyProtection="1">
      <alignment/>
      <protection/>
    </xf>
    <xf numFmtId="173" fontId="21" fillId="0" borderId="11" xfId="42" applyNumberFormat="1" applyFont="1" applyFill="1" applyBorder="1" applyAlignment="1" applyProtection="1">
      <alignment/>
      <protection/>
    </xf>
    <xf numFmtId="171" fontId="21" fillId="0" borderId="11" xfId="42" applyNumberFormat="1" applyFont="1" applyFill="1" applyBorder="1" applyAlignment="1" applyProtection="1">
      <alignment/>
      <protection/>
    </xf>
    <xf numFmtId="173" fontId="21" fillId="0" borderId="13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horizontal="left" wrapText="1"/>
      <protection/>
    </xf>
    <xf numFmtId="173" fontId="21" fillId="0" borderId="33" xfId="0" applyNumberFormat="1" applyFont="1" applyFill="1" applyBorder="1" applyAlignment="1" applyProtection="1">
      <alignment vertical="top"/>
      <protection/>
    </xf>
    <xf numFmtId="173" fontId="21" fillId="0" borderId="34" xfId="0" applyNumberFormat="1" applyFont="1" applyFill="1" applyBorder="1" applyAlignment="1" applyProtection="1">
      <alignment vertical="top"/>
      <protection/>
    </xf>
    <xf numFmtId="173" fontId="21" fillId="0" borderId="35" xfId="0" applyNumberFormat="1" applyFont="1" applyFill="1" applyBorder="1" applyAlignment="1" applyProtection="1">
      <alignment vertical="top"/>
      <protection/>
    </xf>
    <xf numFmtId="171" fontId="21" fillId="0" borderId="35" xfId="0" applyNumberFormat="1" applyFont="1" applyFill="1" applyBorder="1" applyAlignment="1" applyProtection="1">
      <alignment vertical="top"/>
      <protection/>
    </xf>
    <xf numFmtId="173" fontId="23" fillId="0" borderId="14" xfId="42" applyNumberFormat="1" applyFont="1" applyFill="1" applyBorder="1" applyAlignment="1" applyProtection="1">
      <alignment/>
      <protection/>
    </xf>
    <xf numFmtId="173" fontId="23" fillId="0" borderId="11" xfId="42" applyNumberFormat="1" applyFont="1" applyFill="1" applyBorder="1" applyAlignment="1" applyProtection="1">
      <alignment/>
      <protection/>
    </xf>
    <xf numFmtId="171" fontId="23" fillId="0" borderId="11" xfId="42" applyNumberFormat="1" applyFont="1" applyFill="1" applyBorder="1" applyAlignment="1" applyProtection="1">
      <alignment/>
      <protection/>
    </xf>
    <xf numFmtId="0" fontId="21" fillId="0" borderId="12" xfId="0" applyNumberFormat="1" applyFont="1" applyBorder="1" applyAlignment="1" applyProtection="1">
      <alignment wrapText="1"/>
      <protection/>
    </xf>
    <xf numFmtId="173" fontId="21" fillId="0" borderId="33" xfId="0" applyNumberFormat="1" applyFont="1" applyFill="1" applyBorder="1" applyAlignment="1" applyProtection="1">
      <alignment/>
      <protection/>
    </xf>
    <xf numFmtId="173" fontId="21" fillId="0" borderId="34" xfId="0" applyNumberFormat="1" applyFont="1" applyFill="1" applyBorder="1" applyAlignment="1" applyProtection="1">
      <alignment/>
      <protection/>
    </xf>
    <xf numFmtId="173" fontId="21" fillId="0" borderId="35" xfId="0" applyNumberFormat="1" applyFont="1" applyFill="1" applyBorder="1" applyAlignment="1" applyProtection="1">
      <alignment/>
      <protection/>
    </xf>
    <xf numFmtId="171" fontId="21" fillId="0" borderId="35" xfId="0" applyNumberFormat="1" applyFont="1" applyFill="1" applyBorder="1" applyAlignment="1" applyProtection="1">
      <alignment/>
      <protection/>
    </xf>
    <xf numFmtId="173" fontId="23" fillId="0" borderId="28" xfId="42" applyNumberFormat="1" applyFont="1" applyFill="1" applyBorder="1" applyAlignment="1" applyProtection="1">
      <alignment/>
      <protection/>
    </xf>
    <xf numFmtId="0" fontId="23" fillId="0" borderId="12" xfId="0" applyNumberFormat="1" applyFont="1" applyBorder="1" applyAlignment="1" applyProtection="1">
      <alignment horizontal="left" wrapText="1" indent="1"/>
      <protection/>
    </xf>
    <xf numFmtId="0" fontId="21" fillId="0" borderId="24" xfId="0" applyNumberFormat="1" applyFont="1" applyBorder="1" applyAlignment="1" applyProtection="1">
      <alignment/>
      <protection/>
    </xf>
    <xf numFmtId="0" fontId="23" fillId="0" borderId="25" xfId="0" applyFont="1" applyBorder="1" applyAlignment="1" applyProtection="1">
      <alignment horizontal="center"/>
      <protection/>
    </xf>
    <xf numFmtId="173" fontId="21" fillId="0" borderId="26" xfId="0" applyNumberFormat="1" applyFont="1" applyFill="1" applyBorder="1" applyAlignment="1" applyProtection="1">
      <alignment/>
      <protection/>
    </xf>
    <xf numFmtId="173" fontId="21" fillId="0" borderId="24" xfId="0" applyNumberFormat="1" applyFont="1" applyBorder="1" applyAlignment="1" applyProtection="1">
      <alignment/>
      <protection/>
    </xf>
    <xf numFmtId="173" fontId="21" fillId="0" borderId="25" xfId="0" applyNumberFormat="1" applyFont="1" applyFill="1" applyBorder="1" applyAlignment="1" applyProtection="1">
      <alignment/>
      <protection/>
    </xf>
    <xf numFmtId="173" fontId="21" fillId="0" borderId="25" xfId="0" applyNumberFormat="1" applyFont="1" applyBorder="1" applyAlignment="1" applyProtection="1">
      <alignment/>
      <protection/>
    </xf>
    <xf numFmtId="171" fontId="21" fillId="0" borderId="25" xfId="0" applyNumberFormat="1" applyFont="1" applyBorder="1" applyAlignment="1" applyProtection="1">
      <alignment/>
      <protection/>
    </xf>
    <xf numFmtId="173" fontId="21" fillId="0" borderId="26" xfId="0" applyNumberFormat="1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26651751</v>
      </c>
      <c r="D5" s="6">
        <v>0</v>
      </c>
      <c r="E5" s="7">
        <v>26622632</v>
      </c>
      <c r="F5" s="8">
        <v>26622632</v>
      </c>
      <c r="G5" s="8">
        <v>197467</v>
      </c>
      <c r="H5" s="8">
        <v>465713</v>
      </c>
      <c r="I5" s="8">
        <v>197478</v>
      </c>
      <c r="J5" s="8">
        <v>860658</v>
      </c>
      <c r="K5" s="8">
        <v>190188</v>
      </c>
      <c r="L5" s="8">
        <v>197446</v>
      </c>
      <c r="M5" s="8">
        <v>197446</v>
      </c>
      <c r="N5" s="8">
        <v>585080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1445738</v>
      </c>
      <c r="X5" s="8">
        <v>26622632</v>
      </c>
      <c r="Y5" s="8">
        <v>-25176894</v>
      </c>
      <c r="Z5" s="2">
        <v>-94.57</v>
      </c>
      <c r="AA5" s="6">
        <v>26622632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7712303</v>
      </c>
      <c r="D7" s="6">
        <v>0</v>
      </c>
      <c r="E7" s="7">
        <v>4733771</v>
      </c>
      <c r="F7" s="8">
        <v>4733771</v>
      </c>
      <c r="G7" s="8">
        <v>71282</v>
      </c>
      <c r="H7" s="8">
        <v>319299</v>
      </c>
      <c r="I7" s="8">
        <v>105306</v>
      </c>
      <c r="J7" s="8">
        <v>495887</v>
      </c>
      <c r="K7" s="8">
        <v>72652</v>
      </c>
      <c r="L7" s="8">
        <v>89617</v>
      </c>
      <c r="M7" s="8">
        <v>64672</v>
      </c>
      <c r="N7" s="8">
        <v>226941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722828</v>
      </c>
      <c r="X7" s="8">
        <v>2366886</v>
      </c>
      <c r="Y7" s="8">
        <v>-1644058</v>
      </c>
      <c r="Z7" s="2">
        <v>-69.46</v>
      </c>
      <c r="AA7" s="6">
        <v>4733771</v>
      </c>
    </row>
    <row r="8" spans="1:27" ht="12.75">
      <c r="A8" s="29" t="s">
        <v>35</v>
      </c>
      <c r="B8" s="28"/>
      <c r="C8" s="6">
        <v>9650662</v>
      </c>
      <c r="D8" s="6">
        <v>0</v>
      </c>
      <c r="E8" s="7">
        <v>12321097</v>
      </c>
      <c r="F8" s="8">
        <v>12321097</v>
      </c>
      <c r="G8" s="8">
        <v>1663651</v>
      </c>
      <c r="H8" s="8">
        <v>1611431</v>
      </c>
      <c r="I8" s="8">
        <v>1683233</v>
      </c>
      <c r="J8" s="8">
        <v>4958315</v>
      </c>
      <c r="K8" s="8">
        <v>1811316</v>
      </c>
      <c r="L8" s="8">
        <v>676014</v>
      </c>
      <c r="M8" s="8">
        <v>1357429</v>
      </c>
      <c r="N8" s="8">
        <v>3844759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8803074</v>
      </c>
      <c r="X8" s="8">
        <v>5599224</v>
      </c>
      <c r="Y8" s="8">
        <v>3203850</v>
      </c>
      <c r="Z8" s="2">
        <v>57.22</v>
      </c>
      <c r="AA8" s="6">
        <v>12321097</v>
      </c>
    </row>
    <row r="9" spans="1:27" ht="12.75">
      <c r="A9" s="29" t="s">
        <v>36</v>
      </c>
      <c r="B9" s="28"/>
      <c r="C9" s="6">
        <v>2118991</v>
      </c>
      <c r="D9" s="6">
        <v>0</v>
      </c>
      <c r="E9" s="7">
        <v>2102754</v>
      </c>
      <c r="F9" s="8">
        <v>2102754</v>
      </c>
      <c r="G9" s="8">
        <v>205836</v>
      </c>
      <c r="H9" s="8">
        <v>205836</v>
      </c>
      <c r="I9" s="8">
        <v>205836</v>
      </c>
      <c r="J9" s="8">
        <v>617508</v>
      </c>
      <c r="K9" s="8">
        <v>205836</v>
      </c>
      <c r="L9" s="8">
        <v>205836</v>
      </c>
      <c r="M9" s="8">
        <v>205836</v>
      </c>
      <c r="N9" s="8">
        <v>617508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1235016</v>
      </c>
      <c r="X9" s="8">
        <v>1051380</v>
      </c>
      <c r="Y9" s="8">
        <v>183636</v>
      </c>
      <c r="Z9" s="2">
        <v>17.47</v>
      </c>
      <c r="AA9" s="6">
        <v>2102754</v>
      </c>
    </row>
    <row r="10" spans="1:27" ht="12.75">
      <c r="A10" s="29" t="s">
        <v>37</v>
      </c>
      <c r="B10" s="28"/>
      <c r="C10" s="6">
        <v>1148988</v>
      </c>
      <c r="D10" s="6">
        <v>0</v>
      </c>
      <c r="E10" s="7">
        <v>1210541</v>
      </c>
      <c r="F10" s="30">
        <v>1210541</v>
      </c>
      <c r="G10" s="30">
        <v>117985</v>
      </c>
      <c r="H10" s="30">
        <v>117985</v>
      </c>
      <c r="I10" s="30">
        <v>117985</v>
      </c>
      <c r="J10" s="30">
        <v>353955</v>
      </c>
      <c r="K10" s="30">
        <v>117985</v>
      </c>
      <c r="L10" s="30">
        <v>117985</v>
      </c>
      <c r="M10" s="30">
        <v>117985</v>
      </c>
      <c r="N10" s="30">
        <v>353955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707910</v>
      </c>
      <c r="X10" s="30">
        <v>605268</v>
      </c>
      <c r="Y10" s="30">
        <v>102642</v>
      </c>
      <c r="Z10" s="31">
        <v>16.96</v>
      </c>
      <c r="AA10" s="32">
        <v>1210541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60010</v>
      </c>
      <c r="D12" s="6">
        <v>0</v>
      </c>
      <c r="E12" s="7">
        <v>136304</v>
      </c>
      <c r="F12" s="8">
        <v>136304</v>
      </c>
      <c r="G12" s="8">
        <v>2729</v>
      </c>
      <c r="H12" s="8">
        <v>7338</v>
      </c>
      <c r="I12" s="8">
        <v>5446</v>
      </c>
      <c r="J12" s="8">
        <v>15513</v>
      </c>
      <c r="K12" s="8">
        <v>5684</v>
      </c>
      <c r="L12" s="8">
        <v>3890</v>
      </c>
      <c r="M12" s="8">
        <v>929</v>
      </c>
      <c r="N12" s="8">
        <v>10503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26016</v>
      </c>
      <c r="X12" s="8">
        <v>68154</v>
      </c>
      <c r="Y12" s="8">
        <v>-42138</v>
      </c>
      <c r="Z12" s="2">
        <v>-61.83</v>
      </c>
      <c r="AA12" s="6">
        <v>136304</v>
      </c>
    </row>
    <row r="13" spans="1:27" ht="12.75">
      <c r="A13" s="27" t="s">
        <v>40</v>
      </c>
      <c r="B13" s="33"/>
      <c r="C13" s="6">
        <v>1585333</v>
      </c>
      <c r="D13" s="6">
        <v>0</v>
      </c>
      <c r="E13" s="7">
        <v>1000000</v>
      </c>
      <c r="F13" s="8">
        <v>1000000</v>
      </c>
      <c r="G13" s="8">
        <v>10563</v>
      </c>
      <c r="H13" s="8">
        <v>69931</v>
      </c>
      <c r="I13" s="8">
        <v>15941</v>
      </c>
      <c r="J13" s="8">
        <v>96435</v>
      </c>
      <c r="K13" s="8">
        <v>23201</v>
      </c>
      <c r="L13" s="8">
        <v>40034</v>
      </c>
      <c r="M13" s="8">
        <v>14312</v>
      </c>
      <c r="N13" s="8">
        <v>77547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173982</v>
      </c>
      <c r="X13" s="8">
        <v>500000</v>
      </c>
      <c r="Y13" s="8">
        <v>-326018</v>
      </c>
      <c r="Z13" s="2">
        <v>-65.2</v>
      </c>
      <c r="AA13" s="6">
        <v>1000000</v>
      </c>
    </row>
    <row r="14" spans="1:27" ht="12.75">
      <c r="A14" s="27" t="s">
        <v>41</v>
      </c>
      <c r="B14" s="33"/>
      <c r="C14" s="6">
        <v>12594897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10000</v>
      </c>
      <c r="F18" s="8">
        <v>10000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3333</v>
      </c>
      <c r="Y18" s="8">
        <v>-3333</v>
      </c>
      <c r="Z18" s="2">
        <v>-100</v>
      </c>
      <c r="AA18" s="6">
        <v>10000</v>
      </c>
    </row>
    <row r="19" spans="1:27" ht="12.75">
      <c r="A19" s="27" t="s">
        <v>46</v>
      </c>
      <c r="B19" s="33"/>
      <c r="C19" s="6">
        <v>119871826</v>
      </c>
      <c r="D19" s="6">
        <v>0</v>
      </c>
      <c r="E19" s="7">
        <v>133787000</v>
      </c>
      <c r="F19" s="8">
        <v>133787000</v>
      </c>
      <c r="G19" s="8">
        <v>53598000</v>
      </c>
      <c r="H19" s="8">
        <v>2577000</v>
      </c>
      <c r="I19" s="8">
        <v>0</v>
      </c>
      <c r="J19" s="8">
        <v>56175000</v>
      </c>
      <c r="K19" s="8">
        <v>745000</v>
      </c>
      <c r="L19" s="8">
        <v>651000</v>
      </c>
      <c r="M19" s="8">
        <v>36735000</v>
      </c>
      <c r="N19" s="8">
        <v>38131000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94306000</v>
      </c>
      <c r="X19" s="8">
        <v>107025600</v>
      </c>
      <c r="Y19" s="8">
        <v>-12719600</v>
      </c>
      <c r="Z19" s="2">
        <v>-11.88</v>
      </c>
      <c r="AA19" s="6">
        <v>133787000</v>
      </c>
    </row>
    <row r="20" spans="1:27" ht="12.75">
      <c r="A20" s="27" t="s">
        <v>47</v>
      </c>
      <c r="B20" s="33"/>
      <c r="C20" s="6">
        <v>643852</v>
      </c>
      <c r="D20" s="6">
        <v>0</v>
      </c>
      <c r="E20" s="7">
        <v>2378397</v>
      </c>
      <c r="F20" s="30">
        <v>2378397</v>
      </c>
      <c r="G20" s="30">
        <v>2058</v>
      </c>
      <c r="H20" s="30">
        <v>258576</v>
      </c>
      <c r="I20" s="30">
        <v>371128</v>
      </c>
      <c r="J20" s="30">
        <v>631762</v>
      </c>
      <c r="K20" s="30">
        <v>28246452</v>
      </c>
      <c r="L20" s="30">
        <v>50779</v>
      </c>
      <c r="M20" s="30">
        <v>349495</v>
      </c>
      <c r="N20" s="30">
        <v>28646726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29278488</v>
      </c>
      <c r="X20" s="30">
        <v>1194198</v>
      </c>
      <c r="Y20" s="30">
        <v>28084290</v>
      </c>
      <c r="Z20" s="31">
        <v>2351.73</v>
      </c>
      <c r="AA20" s="32">
        <v>2378397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182038613</v>
      </c>
      <c r="D22" s="37">
        <f>SUM(D5:D21)</f>
        <v>0</v>
      </c>
      <c r="E22" s="38">
        <f t="shared" si="0"/>
        <v>184302496</v>
      </c>
      <c r="F22" s="39">
        <f t="shared" si="0"/>
        <v>184302496</v>
      </c>
      <c r="G22" s="39">
        <f t="shared" si="0"/>
        <v>55869571</v>
      </c>
      <c r="H22" s="39">
        <f t="shared" si="0"/>
        <v>5633109</v>
      </c>
      <c r="I22" s="39">
        <f t="shared" si="0"/>
        <v>2702353</v>
      </c>
      <c r="J22" s="39">
        <f t="shared" si="0"/>
        <v>64205033</v>
      </c>
      <c r="K22" s="39">
        <f t="shared" si="0"/>
        <v>31418314</v>
      </c>
      <c r="L22" s="39">
        <f t="shared" si="0"/>
        <v>2032601</v>
      </c>
      <c r="M22" s="39">
        <f t="shared" si="0"/>
        <v>39043104</v>
      </c>
      <c r="N22" s="39">
        <f t="shared" si="0"/>
        <v>72494019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136699052</v>
      </c>
      <c r="X22" s="39">
        <f t="shared" si="0"/>
        <v>145036675</v>
      </c>
      <c r="Y22" s="39">
        <f t="shared" si="0"/>
        <v>-8337623</v>
      </c>
      <c r="Z22" s="40">
        <f>+IF(X22&lt;&gt;0,+(Y22/X22)*100,0)</f>
        <v>-5.748630820445932</v>
      </c>
      <c r="AA22" s="37">
        <f>SUM(AA5:AA21)</f>
        <v>184302496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66778484</v>
      </c>
      <c r="D25" s="6">
        <v>0</v>
      </c>
      <c r="E25" s="7">
        <v>67354198</v>
      </c>
      <c r="F25" s="8">
        <v>67354198</v>
      </c>
      <c r="G25" s="8">
        <v>4259475</v>
      </c>
      <c r="H25" s="8">
        <v>4873221</v>
      </c>
      <c r="I25" s="8">
        <v>4584739</v>
      </c>
      <c r="J25" s="8">
        <v>13717435</v>
      </c>
      <c r="K25" s="8">
        <v>4618329</v>
      </c>
      <c r="L25" s="8">
        <v>4787724</v>
      </c>
      <c r="M25" s="8">
        <v>7406058</v>
      </c>
      <c r="N25" s="8">
        <v>16812111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30529546</v>
      </c>
      <c r="X25" s="8">
        <v>36267644</v>
      </c>
      <c r="Y25" s="8">
        <v>-5738098</v>
      </c>
      <c r="Z25" s="2">
        <v>-15.82</v>
      </c>
      <c r="AA25" s="6">
        <v>67354198</v>
      </c>
    </row>
    <row r="26" spans="1:27" ht="12.75">
      <c r="A26" s="29" t="s">
        <v>52</v>
      </c>
      <c r="B26" s="28"/>
      <c r="C26" s="6">
        <v>11033007</v>
      </c>
      <c r="D26" s="6">
        <v>0</v>
      </c>
      <c r="E26" s="7">
        <v>11103668</v>
      </c>
      <c r="F26" s="8">
        <v>11103668</v>
      </c>
      <c r="G26" s="8">
        <v>864782</v>
      </c>
      <c r="H26" s="8">
        <v>973439</v>
      </c>
      <c r="I26" s="8">
        <v>990139</v>
      </c>
      <c r="J26" s="8">
        <v>2828360</v>
      </c>
      <c r="K26" s="8">
        <v>915488</v>
      </c>
      <c r="L26" s="8">
        <v>1022122</v>
      </c>
      <c r="M26" s="8">
        <v>972647</v>
      </c>
      <c r="N26" s="8">
        <v>2910257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5738617</v>
      </c>
      <c r="X26" s="8">
        <v>5551836</v>
      </c>
      <c r="Y26" s="8">
        <v>186781</v>
      </c>
      <c r="Z26" s="2">
        <v>3.36</v>
      </c>
      <c r="AA26" s="6">
        <v>11103668</v>
      </c>
    </row>
    <row r="27" spans="1:27" ht="12.75">
      <c r="A27" s="29" t="s">
        <v>53</v>
      </c>
      <c r="B27" s="28"/>
      <c r="C27" s="6">
        <v>85108279</v>
      </c>
      <c r="D27" s="6">
        <v>0</v>
      </c>
      <c r="E27" s="7">
        <v>20087331</v>
      </c>
      <c r="F27" s="8">
        <v>20087331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10043664</v>
      </c>
      <c r="Y27" s="8">
        <v>-10043664</v>
      </c>
      <c r="Z27" s="2">
        <v>-100</v>
      </c>
      <c r="AA27" s="6">
        <v>20087331</v>
      </c>
    </row>
    <row r="28" spans="1:27" ht="12.75">
      <c r="A28" s="29" t="s">
        <v>54</v>
      </c>
      <c r="B28" s="28"/>
      <c r="C28" s="6">
        <v>47597968</v>
      </c>
      <c r="D28" s="6">
        <v>0</v>
      </c>
      <c r="E28" s="7">
        <v>13001416</v>
      </c>
      <c r="F28" s="8">
        <v>13001416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6500706</v>
      </c>
      <c r="Y28" s="8">
        <v>-6500706</v>
      </c>
      <c r="Z28" s="2">
        <v>-100</v>
      </c>
      <c r="AA28" s="6">
        <v>13001416</v>
      </c>
    </row>
    <row r="29" spans="1:27" ht="12.75">
      <c r="A29" s="29" t="s">
        <v>55</v>
      </c>
      <c r="B29" s="28"/>
      <c r="C29" s="6">
        <v>735752</v>
      </c>
      <c r="D29" s="6">
        <v>0</v>
      </c>
      <c r="E29" s="7">
        <v>269164</v>
      </c>
      <c r="F29" s="8">
        <v>269164</v>
      </c>
      <c r="G29" s="8">
        <v>23516</v>
      </c>
      <c r="H29" s="8">
        <v>14474</v>
      </c>
      <c r="I29" s="8">
        <v>44243</v>
      </c>
      <c r="J29" s="8">
        <v>82233</v>
      </c>
      <c r="K29" s="8">
        <v>114335</v>
      </c>
      <c r="L29" s="8">
        <v>30515</v>
      </c>
      <c r="M29" s="8">
        <v>197328</v>
      </c>
      <c r="N29" s="8">
        <v>342178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424411</v>
      </c>
      <c r="X29" s="8">
        <v>134580</v>
      </c>
      <c r="Y29" s="8">
        <v>289831</v>
      </c>
      <c r="Z29" s="2">
        <v>215.36</v>
      </c>
      <c r="AA29" s="6">
        <v>269164</v>
      </c>
    </row>
    <row r="30" spans="1:27" ht="12.75">
      <c r="A30" s="29" t="s">
        <v>56</v>
      </c>
      <c r="B30" s="28"/>
      <c r="C30" s="6">
        <v>15697757</v>
      </c>
      <c r="D30" s="6">
        <v>0</v>
      </c>
      <c r="E30" s="7">
        <v>13716316</v>
      </c>
      <c r="F30" s="8">
        <v>13716316</v>
      </c>
      <c r="G30" s="8">
        <v>0</v>
      </c>
      <c r="H30" s="8">
        <v>271689</v>
      </c>
      <c r="I30" s="8">
        <v>146743</v>
      </c>
      <c r="J30" s="8">
        <v>418432</v>
      </c>
      <c r="K30" s="8">
        <v>4362309</v>
      </c>
      <c r="L30" s="8">
        <v>0</v>
      </c>
      <c r="M30" s="8">
        <v>2502002</v>
      </c>
      <c r="N30" s="8">
        <v>6864311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7282743</v>
      </c>
      <c r="X30" s="8">
        <v>6858156</v>
      </c>
      <c r="Y30" s="8">
        <v>424587</v>
      </c>
      <c r="Z30" s="2">
        <v>6.19</v>
      </c>
      <c r="AA30" s="6">
        <v>13716316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15392947</v>
      </c>
      <c r="D32" s="6">
        <v>0</v>
      </c>
      <c r="E32" s="7">
        <v>8950000</v>
      </c>
      <c r="F32" s="8">
        <v>8950000</v>
      </c>
      <c r="G32" s="8">
        <v>1035940</v>
      </c>
      <c r="H32" s="8">
        <v>3249756</v>
      </c>
      <c r="I32" s="8">
        <v>464811</v>
      </c>
      <c r="J32" s="8">
        <v>4750507</v>
      </c>
      <c r="K32" s="8">
        <v>4529282</v>
      </c>
      <c r="L32" s="8">
        <v>325265</v>
      </c>
      <c r="M32" s="8">
        <v>1584231</v>
      </c>
      <c r="N32" s="8">
        <v>6438778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11189285</v>
      </c>
      <c r="X32" s="8">
        <v>4474998</v>
      </c>
      <c r="Y32" s="8">
        <v>6714287</v>
      </c>
      <c r="Z32" s="2">
        <v>150.04</v>
      </c>
      <c r="AA32" s="6">
        <v>8950000</v>
      </c>
    </row>
    <row r="33" spans="1:27" ht="12.75">
      <c r="A33" s="29" t="s">
        <v>59</v>
      </c>
      <c r="B33" s="28"/>
      <c r="C33" s="6">
        <v>17022752</v>
      </c>
      <c r="D33" s="6">
        <v>0</v>
      </c>
      <c r="E33" s="7">
        <v>4214956</v>
      </c>
      <c r="F33" s="8">
        <v>4214956</v>
      </c>
      <c r="G33" s="8">
        <v>0</v>
      </c>
      <c r="H33" s="8">
        <v>0</v>
      </c>
      <c r="I33" s="8">
        <v>0</v>
      </c>
      <c r="J33" s="8">
        <v>0</v>
      </c>
      <c r="K33" s="8">
        <v>573829</v>
      </c>
      <c r="L33" s="8">
        <v>0</v>
      </c>
      <c r="M33" s="8">
        <v>243166</v>
      </c>
      <c r="N33" s="8">
        <v>816995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816995</v>
      </c>
      <c r="X33" s="8">
        <v>2107476</v>
      </c>
      <c r="Y33" s="8">
        <v>-1290481</v>
      </c>
      <c r="Z33" s="2">
        <v>-61.23</v>
      </c>
      <c r="AA33" s="6">
        <v>4214956</v>
      </c>
    </row>
    <row r="34" spans="1:27" ht="12.75">
      <c r="A34" s="29" t="s">
        <v>60</v>
      </c>
      <c r="B34" s="28"/>
      <c r="C34" s="6">
        <v>37814711</v>
      </c>
      <c r="D34" s="6">
        <v>0</v>
      </c>
      <c r="E34" s="7">
        <v>39740643</v>
      </c>
      <c r="F34" s="8">
        <v>39740643</v>
      </c>
      <c r="G34" s="8">
        <v>348287</v>
      </c>
      <c r="H34" s="8">
        <v>1707737</v>
      </c>
      <c r="I34" s="8">
        <v>2790736</v>
      </c>
      <c r="J34" s="8">
        <v>4846760</v>
      </c>
      <c r="K34" s="8">
        <v>12513032</v>
      </c>
      <c r="L34" s="8">
        <v>1743184</v>
      </c>
      <c r="M34" s="8">
        <v>4183609</v>
      </c>
      <c r="N34" s="8">
        <v>18439825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23286585</v>
      </c>
      <c r="X34" s="8">
        <v>19870320</v>
      </c>
      <c r="Y34" s="8">
        <v>3416265</v>
      </c>
      <c r="Z34" s="2">
        <v>17.19</v>
      </c>
      <c r="AA34" s="6">
        <v>39740643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297181657</v>
      </c>
      <c r="D36" s="37">
        <f>SUM(D25:D35)</f>
        <v>0</v>
      </c>
      <c r="E36" s="38">
        <f t="shared" si="1"/>
        <v>178437692</v>
      </c>
      <c r="F36" s="39">
        <f t="shared" si="1"/>
        <v>178437692</v>
      </c>
      <c r="G36" s="39">
        <f t="shared" si="1"/>
        <v>6532000</v>
      </c>
      <c r="H36" s="39">
        <f t="shared" si="1"/>
        <v>11090316</v>
      </c>
      <c r="I36" s="39">
        <f t="shared" si="1"/>
        <v>9021411</v>
      </c>
      <c r="J36" s="39">
        <f t="shared" si="1"/>
        <v>26643727</v>
      </c>
      <c r="K36" s="39">
        <f t="shared" si="1"/>
        <v>27626604</v>
      </c>
      <c r="L36" s="39">
        <f t="shared" si="1"/>
        <v>7908810</v>
      </c>
      <c r="M36" s="39">
        <f t="shared" si="1"/>
        <v>17089041</v>
      </c>
      <c r="N36" s="39">
        <f t="shared" si="1"/>
        <v>52624455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79268182</v>
      </c>
      <c r="X36" s="39">
        <f t="shared" si="1"/>
        <v>91809380</v>
      </c>
      <c r="Y36" s="39">
        <f t="shared" si="1"/>
        <v>-12541198</v>
      </c>
      <c r="Z36" s="40">
        <f>+IF(X36&lt;&gt;0,+(Y36/X36)*100,0)</f>
        <v>-13.660039965415299</v>
      </c>
      <c r="AA36" s="37">
        <f>SUM(AA25:AA35)</f>
        <v>178437692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-115143044</v>
      </c>
      <c r="D38" s="50">
        <f>+D22-D36</f>
        <v>0</v>
      </c>
      <c r="E38" s="51">
        <f t="shared" si="2"/>
        <v>5864804</v>
      </c>
      <c r="F38" s="52">
        <f t="shared" si="2"/>
        <v>5864804</v>
      </c>
      <c r="G38" s="52">
        <f t="shared" si="2"/>
        <v>49337571</v>
      </c>
      <c r="H38" s="52">
        <f t="shared" si="2"/>
        <v>-5457207</v>
      </c>
      <c r="I38" s="52">
        <f t="shared" si="2"/>
        <v>-6319058</v>
      </c>
      <c r="J38" s="52">
        <f t="shared" si="2"/>
        <v>37561306</v>
      </c>
      <c r="K38" s="52">
        <f t="shared" si="2"/>
        <v>3791710</v>
      </c>
      <c r="L38" s="52">
        <f t="shared" si="2"/>
        <v>-5876209</v>
      </c>
      <c r="M38" s="52">
        <f t="shared" si="2"/>
        <v>21954063</v>
      </c>
      <c r="N38" s="52">
        <f t="shared" si="2"/>
        <v>19869564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57430870</v>
      </c>
      <c r="X38" s="52">
        <f>IF(F22=F36,0,X22-X36)</f>
        <v>53227295</v>
      </c>
      <c r="Y38" s="52">
        <f t="shared" si="2"/>
        <v>4203575</v>
      </c>
      <c r="Z38" s="53">
        <f>+IF(X38&lt;&gt;0,+(Y38/X38)*100,0)</f>
        <v>7.89740489348557</v>
      </c>
      <c r="AA38" s="50">
        <f>+AA22-AA36</f>
        <v>5864804</v>
      </c>
    </row>
    <row r="39" spans="1:27" ht="12.75">
      <c r="A39" s="27" t="s">
        <v>64</v>
      </c>
      <c r="B39" s="33"/>
      <c r="C39" s="6">
        <v>101037645</v>
      </c>
      <c r="D39" s="6">
        <v>0</v>
      </c>
      <c r="E39" s="7">
        <v>116324000</v>
      </c>
      <c r="F39" s="8">
        <v>116324000</v>
      </c>
      <c r="G39" s="8">
        <v>34306000</v>
      </c>
      <c r="H39" s="8">
        <v>0</v>
      </c>
      <c r="I39" s="8">
        <v>0</v>
      </c>
      <c r="J39" s="8">
        <v>34306000</v>
      </c>
      <c r="K39" s="8">
        <v>17250000</v>
      </c>
      <c r="L39" s="8">
        <v>0</v>
      </c>
      <c r="M39" s="8">
        <v>48235335</v>
      </c>
      <c r="N39" s="8">
        <v>65485335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99791335</v>
      </c>
      <c r="X39" s="8">
        <v>93059200</v>
      </c>
      <c r="Y39" s="8">
        <v>6732135</v>
      </c>
      <c r="Z39" s="2">
        <v>7.23</v>
      </c>
      <c r="AA39" s="6">
        <v>116324000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-14105399</v>
      </c>
      <c r="D42" s="59">
        <f>SUM(D38:D41)</f>
        <v>0</v>
      </c>
      <c r="E42" s="60">
        <f t="shared" si="3"/>
        <v>122188804</v>
      </c>
      <c r="F42" s="61">
        <f t="shared" si="3"/>
        <v>122188804</v>
      </c>
      <c r="G42" s="61">
        <f t="shared" si="3"/>
        <v>83643571</v>
      </c>
      <c r="H42" s="61">
        <f t="shared" si="3"/>
        <v>-5457207</v>
      </c>
      <c r="I42" s="61">
        <f t="shared" si="3"/>
        <v>-6319058</v>
      </c>
      <c r="J42" s="61">
        <f t="shared" si="3"/>
        <v>71867306</v>
      </c>
      <c r="K42" s="61">
        <f t="shared" si="3"/>
        <v>21041710</v>
      </c>
      <c r="L42" s="61">
        <f t="shared" si="3"/>
        <v>-5876209</v>
      </c>
      <c r="M42" s="61">
        <f t="shared" si="3"/>
        <v>70189398</v>
      </c>
      <c r="N42" s="61">
        <f t="shared" si="3"/>
        <v>85354899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157222205</v>
      </c>
      <c r="X42" s="61">
        <f t="shared" si="3"/>
        <v>146286495</v>
      </c>
      <c r="Y42" s="61">
        <f t="shared" si="3"/>
        <v>10935710</v>
      </c>
      <c r="Z42" s="62">
        <f>+IF(X42&lt;&gt;0,+(Y42/X42)*100,0)</f>
        <v>7.475543111481343</v>
      </c>
      <c r="AA42" s="59">
        <f>SUM(AA38:AA41)</f>
        <v>122188804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-14105399</v>
      </c>
      <c r="D44" s="67">
        <f>+D42-D43</f>
        <v>0</v>
      </c>
      <c r="E44" s="68">
        <f t="shared" si="4"/>
        <v>122188804</v>
      </c>
      <c r="F44" s="69">
        <f t="shared" si="4"/>
        <v>122188804</v>
      </c>
      <c r="G44" s="69">
        <f t="shared" si="4"/>
        <v>83643571</v>
      </c>
      <c r="H44" s="69">
        <f t="shared" si="4"/>
        <v>-5457207</v>
      </c>
      <c r="I44" s="69">
        <f t="shared" si="4"/>
        <v>-6319058</v>
      </c>
      <c r="J44" s="69">
        <f t="shared" si="4"/>
        <v>71867306</v>
      </c>
      <c r="K44" s="69">
        <f t="shared" si="4"/>
        <v>21041710</v>
      </c>
      <c r="L44" s="69">
        <f t="shared" si="4"/>
        <v>-5876209</v>
      </c>
      <c r="M44" s="69">
        <f t="shared" si="4"/>
        <v>70189398</v>
      </c>
      <c r="N44" s="69">
        <f t="shared" si="4"/>
        <v>85354899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157222205</v>
      </c>
      <c r="X44" s="69">
        <f t="shared" si="4"/>
        <v>146286495</v>
      </c>
      <c r="Y44" s="69">
        <f t="shared" si="4"/>
        <v>10935710</v>
      </c>
      <c r="Z44" s="70">
        <f>+IF(X44&lt;&gt;0,+(Y44/X44)*100,0)</f>
        <v>7.475543111481343</v>
      </c>
      <c r="AA44" s="67">
        <f>+AA42-AA43</f>
        <v>122188804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-14105399</v>
      </c>
      <c r="D46" s="59">
        <f>SUM(D44:D45)</f>
        <v>0</v>
      </c>
      <c r="E46" s="60">
        <f t="shared" si="5"/>
        <v>122188804</v>
      </c>
      <c r="F46" s="61">
        <f t="shared" si="5"/>
        <v>122188804</v>
      </c>
      <c r="G46" s="61">
        <f t="shared" si="5"/>
        <v>83643571</v>
      </c>
      <c r="H46" s="61">
        <f t="shared" si="5"/>
        <v>-5457207</v>
      </c>
      <c r="I46" s="61">
        <f t="shared" si="5"/>
        <v>-6319058</v>
      </c>
      <c r="J46" s="61">
        <f t="shared" si="5"/>
        <v>71867306</v>
      </c>
      <c r="K46" s="61">
        <f t="shared" si="5"/>
        <v>21041710</v>
      </c>
      <c r="L46" s="61">
        <f t="shared" si="5"/>
        <v>-5876209</v>
      </c>
      <c r="M46" s="61">
        <f t="shared" si="5"/>
        <v>70189398</v>
      </c>
      <c r="N46" s="61">
        <f t="shared" si="5"/>
        <v>85354899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157222205</v>
      </c>
      <c r="X46" s="61">
        <f t="shared" si="5"/>
        <v>146286495</v>
      </c>
      <c r="Y46" s="61">
        <f t="shared" si="5"/>
        <v>10935710</v>
      </c>
      <c r="Z46" s="62">
        <f>+IF(X46&lt;&gt;0,+(Y46/X46)*100,0)</f>
        <v>7.475543111481343</v>
      </c>
      <c r="AA46" s="59">
        <f>SUM(AA44:AA45)</f>
        <v>122188804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-14105399</v>
      </c>
      <c r="D48" s="75">
        <f>SUM(D46:D47)</f>
        <v>0</v>
      </c>
      <c r="E48" s="76">
        <f t="shared" si="6"/>
        <v>122188804</v>
      </c>
      <c r="F48" s="77">
        <f t="shared" si="6"/>
        <v>122188804</v>
      </c>
      <c r="G48" s="77">
        <f t="shared" si="6"/>
        <v>83643571</v>
      </c>
      <c r="H48" s="78">
        <f t="shared" si="6"/>
        <v>-5457207</v>
      </c>
      <c r="I48" s="78">
        <f t="shared" si="6"/>
        <v>-6319058</v>
      </c>
      <c r="J48" s="78">
        <f t="shared" si="6"/>
        <v>71867306</v>
      </c>
      <c r="K48" s="78">
        <f t="shared" si="6"/>
        <v>21041710</v>
      </c>
      <c r="L48" s="78">
        <f t="shared" si="6"/>
        <v>-5876209</v>
      </c>
      <c r="M48" s="77">
        <f t="shared" si="6"/>
        <v>70189398</v>
      </c>
      <c r="N48" s="77">
        <f t="shared" si="6"/>
        <v>85354899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157222205</v>
      </c>
      <c r="X48" s="78">
        <f t="shared" si="6"/>
        <v>146286495</v>
      </c>
      <c r="Y48" s="78">
        <f t="shared" si="6"/>
        <v>10935710</v>
      </c>
      <c r="Z48" s="79">
        <f>+IF(X48&lt;&gt;0,+(Y48/X48)*100,0)</f>
        <v>7.475543111481343</v>
      </c>
      <c r="AA48" s="80">
        <f>SUM(AA46:AA47)</f>
        <v>122188804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5053365</v>
      </c>
      <c r="D5" s="6">
        <v>0</v>
      </c>
      <c r="E5" s="7">
        <v>5065730</v>
      </c>
      <c r="F5" s="8">
        <v>5065730</v>
      </c>
      <c r="G5" s="8">
        <v>4229062</v>
      </c>
      <c r="H5" s="8">
        <v>2387603</v>
      </c>
      <c r="I5" s="8">
        <v>-1133565</v>
      </c>
      <c r="J5" s="8">
        <v>5483100</v>
      </c>
      <c r="K5" s="8">
        <v>-213487</v>
      </c>
      <c r="L5" s="8">
        <v>0</v>
      </c>
      <c r="M5" s="8">
        <v>0</v>
      </c>
      <c r="N5" s="8">
        <v>-213487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5269613</v>
      </c>
      <c r="X5" s="8">
        <v>2532876</v>
      </c>
      <c r="Y5" s="8">
        <v>2736737</v>
      </c>
      <c r="Z5" s="2">
        <v>108.05</v>
      </c>
      <c r="AA5" s="6">
        <v>5065730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7531887</v>
      </c>
      <c r="D7" s="6">
        <v>0</v>
      </c>
      <c r="E7" s="7">
        <v>9015640</v>
      </c>
      <c r="F7" s="8">
        <v>9015640</v>
      </c>
      <c r="G7" s="8">
        <v>381422</v>
      </c>
      <c r="H7" s="8">
        <v>967248</v>
      </c>
      <c r="I7" s="8">
        <v>780100</v>
      </c>
      <c r="J7" s="8">
        <v>2128770</v>
      </c>
      <c r="K7" s="8">
        <v>611700</v>
      </c>
      <c r="L7" s="8">
        <v>702766</v>
      </c>
      <c r="M7" s="8">
        <v>347369</v>
      </c>
      <c r="N7" s="8">
        <v>1661835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3790605</v>
      </c>
      <c r="X7" s="8">
        <v>4507830</v>
      </c>
      <c r="Y7" s="8">
        <v>-717225</v>
      </c>
      <c r="Z7" s="2">
        <v>-15.91</v>
      </c>
      <c r="AA7" s="6">
        <v>9015640</v>
      </c>
    </row>
    <row r="8" spans="1:27" ht="12.75">
      <c r="A8" s="29" t="s">
        <v>35</v>
      </c>
      <c r="B8" s="28"/>
      <c r="C8" s="6">
        <v>6519450</v>
      </c>
      <c r="D8" s="6">
        <v>0</v>
      </c>
      <c r="E8" s="7">
        <v>6584080</v>
      </c>
      <c r="F8" s="8">
        <v>6584080</v>
      </c>
      <c r="G8" s="8">
        <v>418697</v>
      </c>
      <c r="H8" s="8">
        <v>452199</v>
      </c>
      <c r="I8" s="8">
        <v>436315</v>
      </c>
      <c r="J8" s="8">
        <v>1307211</v>
      </c>
      <c r="K8" s="8">
        <v>427987</v>
      </c>
      <c r="L8" s="8">
        <v>542052</v>
      </c>
      <c r="M8" s="8">
        <v>573393</v>
      </c>
      <c r="N8" s="8">
        <v>1543432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2850643</v>
      </c>
      <c r="X8" s="8">
        <v>3292038</v>
      </c>
      <c r="Y8" s="8">
        <v>-441395</v>
      </c>
      <c r="Z8" s="2">
        <v>-13.41</v>
      </c>
      <c r="AA8" s="6">
        <v>6584080</v>
      </c>
    </row>
    <row r="9" spans="1:27" ht="12.75">
      <c r="A9" s="29" t="s">
        <v>36</v>
      </c>
      <c r="B9" s="28"/>
      <c r="C9" s="6">
        <v>1291033</v>
      </c>
      <c r="D9" s="6">
        <v>0</v>
      </c>
      <c r="E9" s="7">
        <v>1043215</v>
      </c>
      <c r="F9" s="8">
        <v>1043215</v>
      </c>
      <c r="G9" s="8">
        <v>110113</v>
      </c>
      <c r="H9" s="8">
        <v>114260</v>
      </c>
      <c r="I9" s="8">
        <v>138289</v>
      </c>
      <c r="J9" s="8">
        <v>362662</v>
      </c>
      <c r="K9" s="8">
        <v>116788</v>
      </c>
      <c r="L9" s="8">
        <v>113881</v>
      </c>
      <c r="M9" s="8">
        <v>104743</v>
      </c>
      <c r="N9" s="8">
        <v>335412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698074</v>
      </c>
      <c r="X9" s="8">
        <v>521616</v>
      </c>
      <c r="Y9" s="8">
        <v>176458</v>
      </c>
      <c r="Z9" s="2">
        <v>33.83</v>
      </c>
      <c r="AA9" s="6">
        <v>1043215</v>
      </c>
    </row>
    <row r="10" spans="1:27" ht="12.75">
      <c r="A10" s="29" t="s">
        <v>37</v>
      </c>
      <c r="B10" s="28"/>
      <c r="C10" s="6">
        <v>1094403</v>
      </c>
      <c r="D10" s="6">
        <v>0</v>
      </c>
      <c r="E10" s="7">
        <v>1090620</v>
      </c>
      <c r="F10" s="30">
        <v>1090620</v>
      </c>
      <c r="G10" s="30">
        <v>98774</v>
      </c>
      <c r="H10" s="30">
        <v>101942</v>
      </c>
      <c r="I10" s="30">
        <v>102618</v>
      </c>
      <c r="J10" s="30">
        <v>303334</v>
      </c>
      <c r="K10" s="30">
        <v>94674</v>
      </c>
      <c r="L10" s="30">
        <v>100261</v>
      </c>
      <c r="M10" s="30">
        <v>99539</v>
      </c>
      <c r="N10" s="30">
        <v>294474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597808</v>
      </c>
      <c r="X10" s="30">
        <v>545310</v>
      </c>
      <c r="Y10" s="30">
        <v>52498</v>
      </c>
      <c r="Z10" s="31">
        <v>9.63</v>
      </c>
      <c r="AA10" s="32">
        <v>1090620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213825</v>
      </c>
      <c r="D12" s="6">
        <v>0</v>
      </c>
      <c r="E12" s="7">
        <v>186700</v>
      </c>
      <c r="F12" s="8">
        <v>186700</v>
      </c>
      <c r="G12" s="8">
        <v>11188</v>
      </c>
      <c r="H12" s="8">
        <v>10077</v>
      </c>
      <c r="I12" s="8">
        <v>10617</v>
      </c>
      <c r="J12" s="8">
        <v>31882</v>
      </c>
      <c r="K12" s="8">
        <v>9338</v>
      </c>
      <c r="L12" s="8">
        <v>11768</v>
      </c>
      <c r="M12" s="8">
        <v>8593</v>
      </c>
      <c r="N12" s="8">
        <v>29699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61581</v>
      </c>
      <c r="X12" s="8">
        <v>93348</v>
      </c>
      <c r="Y12" s="8">
        <v>-31767</v>
      </c>
      <c r="Z12" s="2">
        <v>-34.03</v>
      </c>
      <c r="AA12" s="6">
        <v>186700</v>
      </c>
    </row>
    <row r="13" spans="1:27" ht="12.75">
      <c r="A13" s="27" t="s">
        <v>40</v>
      </c>
      <c r="B13" s="33"/>
      <c r="C13" s="6">
        <v>659591</v>
      </c>
      <c r="D13" s="6">
        <v>0</v>
      </c>
      <c r="E13" s="7">
        <v>200000</v>
      </c>
      <c r="F13" s="8">
        <v>200000</v>
      </c>
      <c r="G13" s="8">
        <v>2986</v>
      </c>
      <c r="H13" s="8">
        <v>10747</v>
      </c>
      <c r="I13" s="8">
        <v>0</v>
      </c>
      <c r="J13" s="8">
        <v>13733</v>
      </c>
      <c r="K13" s="8">
        <v>30704</v>
      </c>
      <c r="L13" s="8">
        <v>0</v>
      </c>
      <c r="M13" s="8">
        <v>88345</v>
      </c>
      <c r="N13" s="8">
        <v>119049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132782</v>
      </c>
      <c r="X13" s="8">
        <v>100002</v>
      </c>
      <c r="Y13" s="8">
        <v>32780</v>
      </c>
      <c r="Z13" s="2">
        <v>32.78</v>
      </c>
      <c r="AA13" s="6">
        <v>200000</v>
      </c>
    </row>
    <row r="14" spans="1:27" ht="12.75">
      <c r="A14" s="27" t="s">
        <v>41</v>
      </c>
      <c r="B14" s="33"/>
      <c r="C14" s="6">
        <v>3182059</v>
      </c>
      <c r="D14" s="6">
        <v>0</v>
      </c>
      <c r="E14" s="7">
        <v>1996446</v>
      </c>
      <c r="F14" s="8">
        <v>1996446</v>
      </c>
      <c r="G14" s="8">
        <v>289924</v>
      </c>
      <c r="H14" s="8">
        <v>292543</v>
      </c>
      <c r="I14" s="8">
        <v>288886</v>
      </c>
      <c r="J14" s="8">
        <v>871353</v>
      </c>
      <c r="K14" s="8">
        <v>301576</v>
      </c>
      <c r="L14" s="8">
        <v>308085</v>
      </c>
      <c r="M14" s="8">
        <v>319088</v>
      </c>
      <c r="N14" s="8">
        <v>928749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1800102</v>
      </c>
      <c r="X14" s="8">
        <v>998226</v>
      </c>
      <c r="Y14" s="8">
        <v>801876</v>
      </c>
      <c r="Z14" s="2">
        <v>80.33</v>
      </c>
      <c r="AA14" s="6">
        <v>1996446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54832</v>
      </c>
      <c r="D16" s="6">
        <v>0</v>
      </c>
      <c r="E16" s="7">
        <v>42120</v>
      </c>
      <c r="F16" s="8">
        <v>42120</v>
      </c>
      <c r="G16" s="8">
        <v>4150</v>
      </c>
      <c r="H16" s="8">
        <v>600</v>
      </c>
      <c r="I16" s="8">
        <v>21975</v>
      </c>
      <c r="J16" s="8">
        <v>26725</v>
      </c>
      <c r="K16" s="8">
        <v>4000</v>
      </c>
      <c r="L16" s="8">
        <v>1900</v>
      </c>
      <c r="M16" s="8">
        <v>12525</v>
      </c>
      <c r="N16" s="8">
        <v>18425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45150</v>
      </c>
      <c r="X16" s="8">
        <v>21060</v>
      </c>
      <c r="Y16" s="8">
        <v>24090</v>
      </c>
      <c r="Z16" s="2">
        <v>114.39</v>
      </c>
      <c r="AA16" s="6">
        <v>42120</v>
      </c>
    </row>
    <row r="17" spans="1:27" ht="12.75">
      <c r="A17" s="27" t="s">
        <v>44</v>
      </c>
      <c r="B17" s="33"/>
      <c r="C17" s="6">
        <v>33688</v>
      </c>
      <c r="D17" s="6">
        <v>0</v>
      </c>
      <c r="E17" s="7">
        <v>71820</v>
      </c>
      <c r="F17" s="8">
        <v>71820</v>
      </c>
      <c r="G17" s="8">
        <v>3294</v>
      </c>
      <c r="H17" s="8">
        <v>4030</v>
      </c>
      <c r="I17" s="8">
        <v>2283</v>
      </c>
      <c r="J17" s="8">
        <v>9607</v>
      </c>
      <c r="K17" s="8">
        <v>14453</v>
      </c>
      <c r="L17" s="8">
        <v>3772</v>
      </c>
      <c r="M17" s="8">
        <v>2585</v>
      </c>
      <c r="N17" s="8">
        <v>20810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30417</v>
      </c>
      <c r="X17" s="8">
        <v>35916</v>
      </c>
      <c r="Y17" s="8">
        <v>-5499</v>
      </c>
      <c r="Z17" s="2">
        <v>-15.31</v>
      </c>
      <c r="AA17" s="6">
        <v>71820</v>
      </c>
    </row>
    <row r="18" spans="1:27" ht="12.75">
      <c r="A18" s="29" t="s">
        <v>45</v>
      </c>
      <c r="B18" s="28"/>
      <c r="C18" s="6">
        <v>1322897</v>
      </c>
      <c r="D18" s="6">
        <v>0</v>
      </c>
      <c r="E18" s="7">
        <v>179010</v>
      </c>
      <c r="F18" s="8">
        <v>179010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89508</v>
      </c>
      <c r="Y18" s="8">
        <v>-89508</v>
      </c>
      <c r="Z18" s="2">
        <v>-100</v>
      </c>
      <c r="AA18" s="6">
        <v>179010</v>
      </c>
    </row>
    <row r="19" spans="1:27" ht="12.75">
      <c r="A19" s="27" t="s">
        <v>46</v>
      </c>
      <c r="B19" s="33"/>
      <c r="C19" s="6">
        <v>20057997</v>
      </c>
      <c r="D19" s="6">
        <v>0</v>
      </c>
      <c r="E19" s="7">
        <v>22103913</v>
      </c>
      <c r="F19" s="8">
        <v>22103913</v>
      </c>
      <c r="G19" s="8">
        <v>0</v>
      </c>
      <c r="H19" s="8">
        <v>0</v>
      </c>
      <c r="I19" s="8">
        <v>7792534</v>
      </c>
      <c r="J19" s="8">
        <v>7792534</v>
      </c>
      <c r="K19" s="8">
        <v>166268</v>
      </c>
      <c r="L19" s="8">
        <v>589688</v>
      </c>
      <c r="M19" s="8">
        <v>6473882</v>
      </c>
      <c r="N19" s="8">
        <v>7229838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15022372</v>
      </c>
      <c r="X19" s="8">
        <v>22103913</v>
      </c>
      <c r="Y19" s="8">
        <v>-7081541</v>
      </c>
      <c r="Z19" s="2">
        <v>-32.04</v>
      </c>
      <c r="AA19" s="6">
        <v>22103913</v>
      </c>
    </row>
    <row r="20" spans="1:27" ht="12.75">
      <c r="A20" s="27" t="s">
        <v>47</v>
      </c>
      <c r="B20" s="33"/>
      <c r="C20" s="6">
        <v>4915613</v>
      </c>
      <c r="D20" s="6">
        <v>0</v>
      </c>
      <c r="E20" s="7">
        <v>26561</v>
      </c>
      <c r="F20" s="30">
        <v>26561</v>
      </c>
      <c r="G20" s="30">
        <v>3546</v>
      </c>
      <c r="H20" s="30">
        <v>4969</v>
      </c>
      <c r="I20" s="30">
        <v>12276</v>
      </c>
      <c r="J20" s="30">
        <v>20791</v>
      </c>
      <c r="K20" s="30">
        <v>3467</v>
      </c>
      <c r="L20" s="30">
        <v>5146</v>
      </c>
      <c r="M20" s="30">
        <v>7325</v>
      </c>
      <c r="N20" s="30">
        <v>15938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36729</v>
      </c>
      <c r="X20" s="30"/>
      <c r="Y20" s="30">
        <v>36729</v>
      </c>
      <c r="Z20" s="31">
        <v>0</v>
      </c>
      <c r="AA20" s="32">
        <v>26561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51930640</v>
      </c>
      <c r="D22" s="37">
        <f>SUM(D5:D21)</f>
        <v>0</v>
      </c>
      <c r="E22" s="38">
        <f t="shared" si="0"/>
        <v>47605855</v>
      </c>
      <c r="F22" s="39">
        <f t="shared" si="0"/>
        <v>47605855</v>
      </c>
      <c r="G22" s="39">
        <f t="shared" si="0"/>
        <v>5553156</v>
      </c>
      <c r="H22" s="39">
        <f t="shared" si="0"/>
        <v>4346218</v>
      </c>
      <c r="I22" s="39">
        <f t="shared" si="0"/>
        <v>8452328</v>
      </c>
      <c r="J22" s="39">
        <f t="shared" si="0"/>
        <v>18351702</v>
      </c>
      <c r="K22" s="39">
        <f t="shared" si="0"/>
        <v>1567468</v>
      </c>
      <c r="L22" s="39">
        <f t="shared" si="0"/>
        <v>2379319</v>
      </c>
      <c r="M22" s="39">
        <f t="shared" si="0"/>
        <v>8037387</v>
      </c>
      <c r="N22" s="39">
        <f t="shared" si="0"/>
        <v>11984174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30335876</v>
      </c>
      <c r="X22" s="39">
        <f t="shared" si="0"/>
        <v>34841643</v>
      </c>
      <c r="Y22" s="39">
        <f t="shared" si="0"/>
        <v>-4505767</v>
      </c>
      <c r="Z22" s="40">
        <f>+IF(X22&lt;&gt;0,+(Y22/X22)*100,0)</f>
        <v>-12.932131243064513</v>
      </c>
      <c r="AA22" s="37">
        <f>SUM(AA5:AA21)</f>
        <v>47605855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20868494</v>
      </c>
      <c r="D25" s="6">
        <v>0</v>
      </c>
      <c r="E25" s="7">
        <v>28124979</v>
      </c>
      <c r="F25" s="8">
        <v>28124979</v>
      </c>
      <c r="G25" s="8">
        <v>1767093</v>
      </c>
      <c r="H25" s="8">
        <v>1887091</v>
      </c>
      <c r="I25" s="8">
        <v>1861855</v>
      </c>
      <c r="J25" s="8">
        <v>5516039</v>
      </c>
      <c r="K25" s="8">
        <v>1754760</v>
      </c>
      <c r="L25" s="8">
        <v>1799253</v>
      </c>
      <c r="M25" s="8">
        <v>1812740</v>
      </c>
      <c r="N25" s="8">
        <v>5366753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10882792</v>
      </c>
      <c r="X25" s="8">
        <v>14062554</v>
      </c>
      <c r="Y25" s="8">
        <v>-3179762</v>
      </c>
      <c r="Z25" s="2">
        <v>-22.61</v>
      </c>
      <c r="AA25" s="6">
        <v>28124979</v>
      </c>
    </row>
    <row r="26" spans="1:27" ht="12.75">
      <c r="A26" s="29" t="s">
        <v>52</v>
      </c>
      <c r="B26" s="28"/>
      <c r="C26" s="6">
        <v>2661775</v>
      </c>
      <c r="D26" s="6">
        <v>0</v>
      </c>
      <c r="E26" s="7">
        <v>3240594</v>
      </c>
      <c r="F26" s="8">
        <v>3240594</v>
      </c>
      <c r="G26" s="8">
        <v>189384</v>
      </c>
      <c r="H26" s="8">
        <v>189384</v>
      </c>
      <c r="I26" s="8">
        <v>212737</v>
      </c>
      <c r="J26" s="8">
        <v>591505</v>
      </c>
      <c r="K26" s="8">
        <v>212737</v>
      </c>
      <c r="L26" s="8">
        <v>212737</v>
      </c>
      <c r="M26" s="8">
        <v>212737</v>
      </c>
      <c r="N26" s="8">
        <v>638211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1229716</v>
      </c>
      <c r="X26" s="8">
        <v>1620300</v>
      </c>
      <c r="Y26" s="8">
        <v>-390584</v>
      </c>
      <c r="Z26" s="2">
        <v>-24.11</v>
      </c>
      <c r="AA26" s="6">
        <v>3240594</v>
      </c>
    </row>
    <row r="27" spans="1:27" ht="12.75">
      <c r="A27" s="29" t="s">
        <v>53</v>
      </c>
      <c r="B27" s="28"/>
      <c r="C27" s="6">
        <v>10027760</v>
      </c>
      <c r="D27" s="6">
        <v>0</v>
      </c>
      <c r="E27" s="7">
        <v>4996486</v>
      </c>
      <c r="F27" s="8">
        <v>4996486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2498244</v>
      </c>
      <c r="Y27" s="8">
        <v>-2498244</v>
      </c>
      <c r="Z27" s="2">
        <v>-100</v>
      </c>
      <c r="AA27" s="6">
        <v>4996486</v>
      </c>
    </row>
    <row r="28" spans="1:27" ht="12.75">
      <c r="A28" s="29" t="s">
        <v>54</v>
      </c>
      <c r="B28" s="28"/>
      <c r="C28" s="6">
        <v>8227359</v>
      </c>
      <c r="D28" s="6">
        <v>0</v>
      </c>
      <c r="E28" s="7">
        <v>3008135</v>
      </c>
      <c r="F28" s="8">
        <v>3008135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1504068</v>
      </c>
      <c r="Y28" s="8">
        <v>-1504068</v>
      </c>
      <c r="Z28" s="2">
        <v>-100</v>
      </c>
      <c r="AA28" s="6">
        <v>3008135</v>
      </c>
    </row>
    <row r="29" spans="1:27" ht="12.75">
      <c r="A29" s="29" t="s">
        <v>55</v>
      </c>
      <c r="B29" s="28"/>
      <c r="C29" s="6">
        <v>3262475</v>
      </c>
      <c r="D29" s="6">
        <v>0</v>
      </c>
      <c r="E29" s="7">
        <v>1532776</v>
      </c>
      <c r="F29" s="8">
        <v>1532776</v>
      </c>
      <c r="G29" s="8">
        <v>116266</v>
      </c>
      <c r="H29" s="8">
        <v>134393</v>
      </c>
      <c r="I29" s="8">
        <v>116760</v>
      </c>
      <c r="J29" s="8">
        <v>367419</v>
      </c>
      <c r="K29" s="8">
        <v>21974</v>
      </c>
      <c r="L29" s="8">
        <v>140301</v>
      </c>
      <c r="M29" s="8">
        <v>125695</v>
      </c>
      <c r="N29" s="8">
        <v>287970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655389</v>
      </c>
      <c r="X29" s="8">
        <v>766386</v>
      </c>
      <c r="Y29" s="8">
        <v>-110997</v>
      </c>
      <c r="Z29" s="2">
        <v>-14.48</v>
      </c>
      <c r="AA29" s="6">
        <v>1532776</v>
      </c>
    </row>
    <row r="30" spans="1:27" ht="12.75">
      <c r="A30" s="29" t="s">
        <v>56</v>
      </c>
      <c r="B30" s="28"/>
      <c r="C30" s="6">
        <v>12394101</v>
      </c>
      <c r="D30" s="6">
        <v>0</v>
      </c>
      <c r="E30" s="7">
        <v>13258400</v>
      </c>
      <c r="F30" s="8">
        <v>13258400</v>
      </c>
      <c r="G30" s="8">
        <v>912171</v>
      </c>
      <c r="H30" s="8">
        <v>1654706</v>
      </c>
      <c r="I30" s="8">
        <v>1101559</v>
      </c>
      <c r="J30" s="8">
        <v>3668436</v>
      </c>
      <c r="K30" s="8">
        <v>910687</v>
      </c>
      <c r="L30" s="8">
        <v>1088294</v>
      </c>
      <c r="M30" s="8">
        <v>897268</v>
      </c>
      <c r="N30" s="8">
        <v>2896249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6564685</v>
      </c>
      <c r="X30" s="8">
        <v>6629202</v>
      </c>
      <c r="Y30" s="8">
        <v>-64517</v>
      </c>
      <c r="Z30" s="2">
        <v>-0.97</v>
      </c>
      <c r="AA30" s="6">
        <v>13258400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5271461</v>
      </c>
      <c r="F31" s="8">
        <v>5271461</v>
      </c>
      <c r="G31" s="8">
        <v>0</v>
      </c>
      <c r="H31" s="8">
        <v>0</v>
      </c>
      <c r="I31" s="8">
        <v>0</v>
      </c>
      <c r="J31" s="8">
        <v>0</v>
      </c>
      <c r="K31" s="8">
        <v>10584</v>
      </c>
      <c r="L31" s="8">
        <v>0</v>
      </c>
      <c r="M31" s="8">
        <v>0</v>
      </c>
      <c r="N31" s="8">
        <v>10584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10584</v>
      </c>
      <c r="X31" s="8">
        <v>2635746</v>
      </c>
      <c r="Y31" s="8">
        <v>-2625162</v>
      </c>
      <c r="Z31" s="2">
        <v>-99.6</v>
      </c>
      <c r="AA31" s="6">
        <v>5271461</v>
      </c>
    </row>
    <row r="32" spans="1:27" ht="12.75">
      <c r="A32" s="29" t="s">
        <v>58</v>
      </c>
      <c r="B32" s="28"/>
      <c r="C32" s="6">
        <v>2036911</v>
      </c>
      <c r="D32" s="6">
        <v>0</v>
      </c>
      <c r="E32" s="7">
        <v>4252032</v>
      </c>
      <c r="F32" s="8">
        <v>4252032</v>
      </c>
      <c r="G32" s="8">
        <v>13472</v>
      </c>
      <c r="H32" s="8">
        <v>46401</v>
      </c>
      <c r="I32" s="8">
        <v>25468</v>
      </c>
      <c r="J32" s="8">
        <v>85341</v>
      </c>
      <c r="K32" s="8">
        <v>418701</v>
      </c>
      <c r="L32" s="8">
        <v>450870</v>
      </c>
      <c r="M32" s="8">
        <v>13095</v>
      </c>
      <c r="N32" s="8">
        <v>882666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968007</v>
      </c>
      <c r="X32" s="8">
        <v>2126046</v>
      </c>
      <c r="Y32" s="8">
        <v>-1158039</v>
      </c>
      <c r="Z32" s="2">
        <v>-54.47</v>
      </c>
      <c r="AA32" s="6">
        <v>4252032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7501822</v>
      </c>
      <c r="D34" s="6">
        <v>0</v>
      </c>
      <c r="E34" s="7">
        <v>5399762</v>
      </c>
      <c r="F34" s="8">
        <v>5399762</v>
      </c>
      <c r="G34" s="8">
        <v>186172</v>
      </c>
      <c r="H34" s="8">
        <v>470547</v>
      </c>
      <c r="I34" s="8">
        <v>515049</v>
      </c>
      <c r="J34" s="8">
        <v>1171768</v>
      </c>
      <c r="K34" s="8">
        <v>704998</v>
      </c>
      <c r="L34" s="8">
        <v>520157</v>
      </c>
      <c r="M34" s="8">
        <v>352525</v>
      </c>
      <c r="N34" s="8">
        <v>1577680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2749448</v>
      </c>
      <c r="X34" s="8"/>
      <c r="Y34" s="8">
        <v>2749448</v>
      </c>
      <c r="Z34" s="2">
        <v>0</v>
      </c>
      <c r="AA34" s="6">
        <v>5399762</v>
      </c>
    </row>
    <row r="35" spans="1:27" ht="12.75">
      <c r="A35" s="27" t="s">
        <v>61</v>
      </c>
      <c r="B35" s="33"/>
      <c r="C35" s="6">
        <v>5736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66986433</v>
      </c>
      <c r="D36" s="37">
        <f>SUM(D25:D35)</f>
        <v>0</v>
      </c>
      <c r="E36" s="38">
        <f t="shared" si="1"/>
        <v>69084625</v>
      </c>
      <c r="F36" s="39">
        <f t="shared" si="1"/>
        <v>69084625</v>
      </c>
      <c r="G36" s="39">
        <f t="shared" si="1"/>
        <v>3184558</v>
      </c>
      <c r="H36" s="39">
        <f t="shared" si="1"/>
        <v>4382522</v>
      </c>
      <c r="I36" s="39">
        <f t="shared" si="1"/>
        <v>3833428</v>
      </c>
      <c r="J36" s="39">
        <f t="shared" si="1"/>
        <v>11400508</v>
      </c>
      <c r="K36" s="39">
        <f t="shared" si="1"/>
        <v>4034441</v>
      </c>
      <c r="L36" s="39">
        <f t="shared" si="1"/>
        <v>4211612</v>
      </c>
      <c r="M36" s="39">
        <f t="shared" si="1"/>
        <v>3414060</v>
      </c>
      <c r="N36" s="39">
        <f t="shared" si="1"/>
        <v>11660113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23060621</v>
      </c>
      <c r="X36" s="39">
        <f t="shared" si="1"/>
        <v>31842546</v>
      </c>
      <c r="Y36" s="39">
        <f t="shared" si="1"/>
        <v>-8781925</v>
      </c>
      <c r="Z36" s="40">
        <f>+IF(X36&lt;&gt;0,+(Y36/X36)*100,0)</f>
        <v>-27.579217440715954</v>
      </c>
      <c r="AA36" s="37">
        <f>SUM(AA25:AA35)</f>
        <v>69084625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-15055793</v>
      </c>
      <c r="D38" s="50">
        <f>+D22-D36</f>
        <v>0</v>
      </c>
      <c r="E38" s="51">
        <f t="shared" si="2"/>
        <v>-21478770</v>
      </c>
      <c r="F38" s="52">
        <f t="shared" si="2"/>
        <v>-21478770</v>
      </c>
      <c r="G38" s="52">
        <f t="shared" si="2"/>
        <v>2368598</v>
      </c>
      <c r="H38" s="52">
        <f t="shared" si="2"/>
        <v>-36304</v>
      </c>
      <c r="I38" s="52">
        <f t="shared" si="2"/>
        <v>4618900</v>
      </c>
      <c r="J38" s="52">
        <f t="shared" si="2"/>
        <v>6951194</v>
      </c>
      <c r="K38" s="52">
        <f t="shared" si="2"/>
        <v>-2466973</v>
      </c>
      <c r="L38" s="52">
        <f t="shared" si="2"/>
        <v>-1832293</v>
      </c>
      <c r="M38" s="52">
        <f t="shared" si="2"/>
        <v>4623327</v>
      </c>
      <c r="N38" s="52">
        <f t="shared" si="2"/>
        <v>324061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7275255</v>
      </c>
      <c r="X38" s="52">
        <f>IF(F22=F36,0,X22-X36)</f>
        <v>2999097</v>
      </c>
      <c r="Y38" s="52">
        <f t="shared" si="2"/>
        <v>4276158</v>
      </c>
      <c r="Z38" s="53">
        <f>+IF(X38&lt;&gt;0,+(Y38/X38)*100,0)</f>
        <v>142.58151703662801</v>
      </c>
      <c r="AA38" s="50">
        <f>+AA22-AA36</f>
        <v>-21478770</v>
      </c>
    </row>
    <row r="39" spans="1:27" ht="12.75">
      <c r="A39" s="27" t="s">
        <v>64</v>
      </c>
      <c r="B39" s="33"/>
      <c r="C39" s="6">
        <v>17556483</v>
      </c>
      <c r="D39" s="6">
        <v>0</v>
      </c>
      <c r="E39" s="7">
        <v>27356087</v>
      </c>
      <c r="F39" s="8">
        <v>27356087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237458</v>
      </c>
      <c r="M39" s="8">
        <v>4547911</v>
      </c>
      <c r="N39" s="8">
        <v>4785369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4785369</v>
      </c>
      <c r="X39" s="8">
        <v>26000087</v>
      </c>
      <c r="Y39" s="8">
        <v>-21214718</v>
      </c>
      <c r="Z39" s="2">
        <v>-81.59</v>
      </c>
      <c r="AA39" s="6">
        <v>27356087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2500690</v>
      </c>
      <c r="D42" s="59">
        <f>SUM(D38:D41)</f>
        <v>0</v>
      </c>
      <c r="E42" s="60">
        <f t="shared" si="3"/>
        <v>5877317</v>
      </c>
      <c r="F42" s="61">
        <f t="shared" si="3"/>
        <v>5877317</v>
      </c>
      <c r="G42" s="61">
        <f t="shared" si="3"/>
        <v>2368598</v>
      </c>
      <c r="H42" s="61">
        <f t="shared" si="3"/>
        <v>-36304</v>
      </c>
      <c r="I42" s="61">
        <f t="shared" si="3"/>
        <v>4618900</v>
      </c>
      <c r="J42" s="61">
        <f t="shared" si="3"/>
        <v>6951194</v>
      </c>
      <c r="K42" s="61">
        <f t="shared" si="3"/>
        <v>-2466973</v>
      </c>
      <c r="L42" s="61">
        <f t="shared" si="3"/>
        <v>-1594835</v>
      </c>
      <c r="M42" s="61">
        <f t="shared" si="3"/>
        <v>9171238</v>
      </c>
      <c r="N42" s="61">
        <f t="shared" si="3"/>
        <v>5109430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12060624</v>
      </c>
      <c r="X42" s="61">
        <f t="shared" si="3"/>
        <v>28999184</v>
      </c>
      <c r="Y42" s="61">
        <f t="shared" si="3"/>
        <v>-16938560</v>
      </c>
      <c r="Z42" s="62">
        <f>+IF(X42&lt;&gt;0,+(Y42/X42)*100,0)</f>
        <v>-58.41047113601542</v>
      </c>
      <c r="AA42" s="59">
        <f>SUM(AA38:AA41)</f>
        <v>5877317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2500690</v>
      </c>
      <c r="D44" s="67">
        <f>+D42-D43</f>
        <v>0</v>
      </c>
      <c r="E44" s="68">
        <f t="shared" si="4"/>
        <v>5877317</v>
      </c>
      <c r="F44" s="69">
        <f t="shared" si="4"/>
        <v>5877317</v>
      </c>
      <c r="G44" s="69">
        <f t="shared" si="4"/>
        <v>2368598</v>
      </c>
      <c r="H44" s="69">
        <f t="shared" si="4"/>
        <v>-36304</v>
      </c>
      <c r="I44" s="69">
        <f t="shared" si="4"/>
        <v>4618900</v>
      </c>
      <c r="J44" s="69">
        <f t="shared" si="4"/>
        <v>6951194</v>
      </c>
      <c r="K44" s="69">
        <f t="shared" si="4"/>
        <v>-2466973</v>
      </c>
      <c r="L44" s="69">
        <f t="shared" si="4"/>
        <v>-1594835</v>
      </c>
      <c r="M44" s="69">
        <f t="shared" si="4"/>
        <v>9171238</v>
      </c>
      <c r="N44" s="69">
        <f t="shared" si="4"/>
        <v>5109430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12060624</v>
      </c>
      <c r="X44" s="69">
        <f t="shared" si="4"/>
        <v>28999184</v>
      </c>
      <c r="Y44" s="69">
        <f t="shared" si="4"/>
        <v>-16938560</v>
      </c>
      <c r="Z44" s="70">
        <f>+IF(X44&lt;&gt;0,+(Y44/X44)*100,0)</f>
        <v>-58.41047113601542</v>
      </c>
      <c r="AA44" s="67">
        <f>+AA42-AA43</f>
        <v>5877317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2500690</v>
      </c>
      <c r="D46" s="59">
        <f>SUM(D44:D45)</f>
        <v>0</v>
      </c>
      <c r="E46" s="60">
        <f t="shared" si="5"/>
        <v>5877317</v>
      </c>
      <c r="F46" s="61">
        <f t="shared" si="5"/>
        <v>5877317</v>
      </c>
      <c r="G46" s="61">
        <f t="shared" si="5"/>
        <v>2368598</v>
      </c>
      <c r="H46" s="61">
        <f t="shared" si="5"/>
        <v>-36304</v>
      </c>
      <c r="I46" s="61">
        <f t="shared" si="5"/>
        <v>4618900</v>
      </c>
      <c r="J46" s="61">
        <f t="shared" si="5"/>
        <v>6951194</v>
      </c>
      <c r="K46" s="61">
        <f t="shared" si="5"/>
        <v>-2466973</v>
      </c>
      <c r="L46" s="61">
        <f t="shared" si="5"/>
        <v>-1594835</v>
      </c>
      <c r="M46" s="61">
        <f t="shared" si="5"/>
        <v>9171238</v>
      </c>
      <c r="N46" s="61">
        <f t="shared" si="5"/>
        <v>5109430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12060624</v>
      </c>
      <c r="X46" s="61">
        <f t="shared" si="5"/>
        <v>28999184</v>
      </c>
      <c r="Y46" s="61">
        <f t="shared" si="5"/>
        <v>-16938560</v>
      </c>
      <c r="Z46" s="62">
        <f>+IF(X46&lt;&gt;0,+(Y46/X46)*100,0)</f>
        <v>-58.41047113601542</v>
      </c>
      <c r="AA46" s="59">
        <f>SUM(AA44:AA45)</f>
        <v>5877317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2500690</v>
      </c>
      <c r="D48" s="75">
        <f>SUM(D46:D47)</f>
        <v>0</v>
      </c>
      <c r="E48" s="76">
        <f t="shared" si="6"/>
        <v>5877317</v>
      </c>
      <c r="F48" s="77">
        <f t="shared" si="6"/>
        <v>5877317</v>
      </c>
      <c r="G48" s="77">
        <f t="shared" si="6"/>
        <v>2368598</v>
      </c>
      <c r="H48" s="78">
        <f t="shared" si="6"/>
        <v>-36304</v>
      </c>
      <c r="I48" s="78">
        <f t="shared" si="6"/>
        <v>4618900</v>
      </c>
      <c r="J48" s="78">
        <f t="shared" si="6"/>
        <v>6951194</v>
      </c>
      <c r="K48" s="78">
        <f t="shared" si="6"/>
        <v>-2466973</v>
      </c>
      <c r="L48" s="78">
        <f t="shared" si="6"/>
        <v>-1594835</v>
      </c>
      <c r="M48" s="77">
        <f t="shared" si="6"/>
        <v>9171238</v>
      </c>
      <c r="N48" s="77">
        <f t="shared" si="6"/>
        <v>5109430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12060624</v>
      </c>
      <c r="X48" s="78">
        <f t="shared" si="6"/>
        <v>28999184</v>
      </c>
      <c r="Y48" s="78">
        <f t="shared" si="6"/>
        <v>-16938560</v>
      </c>
      <c r="Z48" s="79">
        <f>+IF(X48&lt;&gt;0,+(Y48/X48)*100,0)</f>
        <v>-58.41047113601542</v>
      </c>
      <c r="AA48" s="80">
        <f>SUM(AA46:AA47)</f>
        <v>5877317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1024966</v>
      </c>
      <c r="D12" s="6">
        <v>0</v>
      </c>
      <c r="E12" s="7">
        <v>937511</v>
      </c>
      <c r="F12" s="8">
        <v>937511</v>
      </c>
      <c r="G12" s="8">
        <v>98176</v>
      </c>
      <c r="H12" s="8">
        <v>98176</v>
      </c>
      <c r="I12" s="8">
        <v>91690</v>
      </c>
      <c r="J12" s="8">
        <v>288042</v>
      </c>
      <c r="K12" s="8">
        <v>91690</v>
      </c>
      <c r="L12" s="8">
        <v>91690</v>
      </c>
      <c r="M12" s="8">
        <v>0</v>
      </c>
      <c r="N12" s="8">
        <v>183380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471422</v>
      </c>
      <c r="X12" s="8">
        <v>468762</v>
      </c>
      <c r="Y12" s="8">
        <v>2660</v>
      </c>
      <c r="Z12" s="2">
        <v>0.57</v>
      </c>
      <c r="AA12" s="6">
        <v>937511</v>
      </c>
    </row>
    <row r="13" spans="1:27" ht="12.75">
      <c r="A13" s="27" t="s">
        <v>40</v>
      </c>
      <c r="B13" s="33"/>
      <c r="C13" s="6">
        <v>1087176</v>
      </c>
      <c r="D13" s="6">
        <v>0</v>
      </c>
      <c r="E13" s="7">
        <v>3020000</v>
      </c>
      <c r="F13" s="8">
        <v>3020000</v>
      </c>
      <c r="G13" s="8">
        <v>3746</v>
      </c>
      <c r="H13" s="8">
        <v>49194</v>
      </c>
      <c r="I13" s="8">
        <v>44472</v>
      </c>
      <c r="J13" s="8">
        <v>97412</v>
      </c>
      <c r="K13" s="8">
        <v>50653</v>
      </c>
      <c r="L13" s="8">
        <v>50093</v>
      </c>
      <c r="M13" s="8">
        <v>37839</v>
      </c>
      <c r="N13" s="8">
        <v>138585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235997</v>
      </c>
      <c r="X13" s="8">
        <v>1510002</v>
      </c>
      <c r="Y13" s="8">
        <v>-1274005</v>
      </c>
      <c r="Z13" s="2">
        <v>-84.37</v>
      </c>
      <c r="AA13" s="6">
        <v>3020000</v>
      </c>
    </row>
    <row r="14" spans="1:27" ht="12.75">
      <c r="A14" s="27" t="s">
        <v>41</v>
      </c>
      <c r="B14" s="33"/>
      <c r="C14" s="6">
        <v>89723</v>
      </c>
      <c r="D14" s="6">
        <v>0</v>
      </c>
      <c r="E14" s="7">
        <v>60000</v>
      </c>
      <c r="F14" s="8">
        <v>60000</v>
      </c>
      <c r="G14" s="8">
        <v>8667</v>
      </c>
      <c r="H14" s="8">
        <v>6273</v>
      </c>
      <c r="I14" s="8">
        <v>6090</v>
      </c>
      <c r="J14" s="8">
        <v>21030</v>
      </c>
      <c r="K14" s="8">
        <v>5786</v>
      </c>
      <c r="L14" s="8">
        <v>5728</v>
      </c>
      <c r="M14" s="8">
        <v>0</v>
      </c>
      <c r="N14" s="8">
        <v>11514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32544</v>
      </c>
      <c r="X14" s="8">
        <v>30000</v>
      </c>
      <c r="Y14" s="8">
        <v>2544</v>
      </c>
      <c r="Z14" s="2">
        <v>8.48</v>
      </c>
      <c r="AA14" s="6">
        <v>60000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5000</v>
      </c>
      <c r="F16" s="8">
        <v>5000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2502</v>
      </c>
      <c r="Y16" s="8">
        <v>-2502</v>
      </c>
      <c r="Z16" s="2">
        <v>-100</v>
      </c>
      <c r="AA16" s="6">
        <v>5000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303503</v>
      </c>
      <c r="D18" s="6">
        <v>0</v>
      </c>
      <c r="E18" s="7">
        <v>9001568</v>
      </c>
      <c r="F18" s="8">
        <v>9001568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1220000</v>
      </c>
      <c r="M18" s="8">
        <v>0</v>
      </c>
      <c r="N18" s="8">
        <v>1220000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1220000</v>
      </c>
      <c r="X18" s="8">
        <v>4500786</v>
      </c>
      <c r="Y18" s="8">
        <v>-3280786</v>
      </c>
      <c r="Z18" s="2">
        <v>-72.89</v>
      </c>
      <c r="AA18" s="6">
        <v>9001568</v>
      </c>
    </row>
    <row r="19" spans="1:27" ht="12.75">
      <c r="A19" s="27" t="s">
        <v>46</v>
      </c>
      <c r="B19" s="33"/>
      <c r="C19" s="6">
        <v>44792364</v>
      </c>
      <c r="D19" s="6">
        <v>0</v>
      </c>
      <c r="E19" s="7">
        <v>51376000</v>
      </c>
      <c r="F19" s="8">
        <v>51376000</v>
      </c>
      <c r="G19" s="8">
        <v>19647000</v>
      </c>
      <c r="H19" s="8">
        <v>524068</v>
      </c>
      <c r="I19" s="8">
        <v>0</v>
      </c>
      <c r="J19" s="8">
        <v>20171068</v>
      </c>
      <c r="K19" s="8">
        <v>289287</v>
      </c>
      <c r="L19" s="8">
        <v>246889</v>
      </c>
      <c r="M19" s="8">
        <v>15646736</v>
      </c>
      <c r="N19" s="8">
        <v>16182912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36353980</v>
      </c>
      <c r="X19" s="8">
        <v>35658665</v>
      </c>
      <c r="Y19" s="8">
        <v>695315</v>
      </c>
      <c r="Z19" s="2">
        <v>1.95</v>
      </c>
      <c r="AA19" s="6">
        <v>51376000</v>
      </c>
    </row>
    <row r="20" spans="1:27" ht="12.75">
      <c r="A20" s="27" t="s">
        <v>47</v>
      </c>
      <c r="B20" s="33"/>
      <c r="C20" s="6">
        <v>883764</v>
      </c>
      <c r="D20" s="6">
        <v>0</v>
      </c>
      <c r="E20" s="7">
        <v>2032172</v>
      </c>
      <c r="F20" s="30">
        <v>2032172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259701</v>
      </c>
      <c r="M20" s="30">
        <v>98312</v>
      </c>
      <c r="N20" s="30">
        <v>358013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358013</v>
      </c>
      <c r="X20" s="30">
        <v>1016088</v>
      </c>
      <c r="Y20" s="30">
        <v>-658075</v>
      </c>
      <c r="Z20" s="31">
        <v>-64.77</v>
      </c>
      <c r="AA20" s="32">
        <v>2032172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48181496</v>
      </c>
      <c r="D22" s="37">
        <f>SUM(D5:D21)</f>
        <v>0</v>
      </c>
      <c r="E22" s="38">
        <f t="shared" si="0"/>
        <v>66432251</v>
      </c>
      <c r="F22" s="39">
        <f t="shared" si="0"/>
        <v>66432251</v>
      </c>
      <c r="G22" s="39">
        <f t="shared" si="0"/>
        <v>19757589</v>
      </c>
      <c r="H22" s="39">
        <f t="shared" si="0"/>
        <v>677711</v>
      </c>
      <c r="I22" s="39">
        <f t="shared" si="0"/>
        <v>142252</v>
      </c>
      <c r="J22" s="39">
        <f t="shared" si="0"/>
        <v>20577552</v>
      </c>
      <c r="K22" s="39">
        <f t="shared" si="0"/>
        <v>437416</v>
      </c>
      <c r="L22" s="39">
        <f t="shared" si="0"/>
        <v>1874101</v>
      </c>
      <c r="M22" s="39">
        <f t="shared" si="0"/>
        <v>15782887</v>
      </c>
      <c r="N22" s="39">
        <f t="shared" si="0"/>
        <v>18094404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38671956</v>
      </c>
      <c r="X22" s="39">
        <f t="shared" si="0"/>
        <v>43186805</v>
      </c>
      <c r="Y22" s="39">
        <f t="shared" si="0"/>
        <v>-4514849</v>
      </c>
      <c r="Z22" s="40">
        <f>+IF(X22&lt;&gt;0,+(Y22/X22)*100,0)</f>
        <v>-10.454232490687838</v>
      </c>
      <c r="AA22" s="37">
        <f>SUM(AA5:AA21)</f>
        <v>66432251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30523325</v>
      </c>
      <c r="D25" s="6">
        <v>0</v>
      </c>
      <c r="E25" s="7">
        <v>38312422</v>
      </c>
      <c r="F25" s="8">
        <v>38312422</v>
      </c>
      <c r="G25" s="8">
        <v>2765724</v>
      </c>
      <c r="H25" s="8">
        <v>3075231</v>
      </c>
      <c r="I25" s="8">
        <v>2843396</v>
      </c>
      <c r="J25" s="8">
        <v>8684351</v>
      </c>
      <c r="K25" s="8">
        <v>2809469</v>
      </c>
      <c r="L25" s="8">
        <v>4481282</v>
      </c>
      <c r="M25" s="8">
        <v>3006618</v>
      </c>
      <c r="N25" s="8">
        <v>10297369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18981720</v>
      </c>
      <c r="X25" s="8">
        <v>19205928</v>
      </c>
      <c r="Y25" s="8">
        <v>-224208</v>
      </c>
      <c r="Z25" s="2">
        <v>-1.17</v>
      </c>
      <c r="AA25" s="6">
        <v>38312422</v>
      </c>
    </row>
    <row r="26" spans="1:27" ht="12.75">
      <c r="A26" s="29" t="s">
        <v>52</v>
      </c>
      <c r="B26" s="28"/>
      <c r="C26" s="6">
        <v>2969987</v>
      </c>
      <c r="D26" s="6">
        <v>0</v>
      </c>
      <c r="E26" s="7">
        <v>3109720</v>
      </c>
      <c r="F26" s="8">
        <v>3109720</v>
      </c>
      <c r="G26" s="8">
        <v>257857</v>
      </c>
      <c r="H26" s="8">
        <v>257857</v>
      </c>
      <c r="I26" s="8">
        <v>257857</v>
      </c>
      <c r="J26" s="8">
        <v>773571</v>
      </c>
      <c r="K26" s="8">
        <v>257857</v>
      </c>
      <c r="L26" s="8">
        <v>257857</v>
      </c>
      <c r="M26" s="8">
        <v>257857</v>
      </c>
      <c r="N26" s="8">
        <v>773571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1547142</v>
      </c>
      <c r="X26" s="8">
        <v>1554870</v>
      </c>
      <c r="Y26" s="8">
        <v>-7728</v>
      </c>
      <c r="Z26" s="2">
        <v>-0.5</v>
      </c>
      <c r="AA26" s="6">
        <v>3109720</v>
      </c>
    </row>
    <row r="27" spans="1:27" ht="12.75">
      <c r="A27" s="29" t="s">
        <v>53</v>
      </c>
      <c r="B27" s="28"/>
      <c r="C27" s="6">
        <v>-9344808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1733588</v>
      </c>
      <c r="D28" s="6">
        <v>0</v>
      </c>
      <c r="E28" s="7">
        <v>1373400</v>
      </c>
      <c r="F28" s="8">
        <v>1373400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686712</v>
      </c>
      <c r="Y28" s="8">
        <v>-686712</v>
      </c>
      <c r="Z28" s="2">
        <v>-100</v>
      </c>
      <c r="AA28" s="6">
        <v>1373400</v>
      </c>
    </row>
    <row r="29" spans="1:27" ht="12.75">
      <c r="A29" s="29" t="s">
        <v>55</v>
      </c>
      <c r="B29" s="28"/>
      <c r="C29" s="6">
        <v>1620373</v>
      </c>
      <c r="D29" s="6">
        <v>0</v>
      </c>
      <c r="E29" s="7">
        <v>100255</v>
      </c>
      <c r="F29" s="8">
        <v>100255</v>
      </c>
      <c r="G29" s="8">
        <v>13968</v>
      </c>
      <c r="H29" s="8">
        <v>13968</v>
      </c>
      <c r="I29" s="8">
        <v>13968</v>
      </c>
      <c r="J29" s="8">
        <v>41904</v>
      </c>
      <c r="K29" s="8">
        <v>13968</v>
      </c>
      <c r="L29" s="8">
        <v>13968</v>
      </c>
      <c r="M29" s="8">
        <v>13968</v>
      </c>
      <c r="N29" s="8">
        <v>41904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83808</v>
      </c>
      <c r="X29" s="8">
        <v>492</v>
      </c>
      <c r="Y29" s="8">
        <v>83316</v>
      </c>
      <c r="Z29" s="2">
        <v>16934.15</v>
      </c>
      <c r="AA29" s="6">
        <v>100255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558363</v>
      </c>
      <c r="F31" s="8">
        <v>558363</v>
      </c>
      <c r="G31" s="8">
        <v>994</v>
      </c>
      <c r="H31" s="8">
        <v>29015</v>
      </c>
      <c r="I31" s="8">
        <v>3518</v>
      </c>
      <c r="J31" s="8">
        <v>33527</v>
      </c>
      <c r="K31" s="8">
        <v>104067</v>
      </c>
      <c r="L31" s="8">
        <v>51733</v>
      </c>
      <c r="M31" s="8">
        <v>1212</v>
      </c>
      <c r="N31" s="8">
        <v>157012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190539</v>
      </c>
      <c r="X31" s="8">
        <v>279192</v>
      </c>
      <c r="Y31" s="8">
        <v>-88653</v>
      </c>
      <c r="Z31" s="2">
        <v>-31.75</v>
      </c>
      <c r="AA31" s="6">
        <v>558363</v>
      </c>
    </row>
    <row r="32" spans="1:27" ht="12.75">
      <c r="A32" s="29" t="s">
        <v>58</v>
      </c>
      <c r="B32" s="28"/>
      <c r="C32" s="6">
        <v>7223284</v>
      </c>
      <c r="D32" s="6">
        <v>0</v>
      </c>
      <c r="E32" s="7">
        <v>14720711</v>
      </c>
      <c r="F32" s="8">
        <v>14720711</v>
      </c>
      <c r="G32" s="8">
        <v>212191</v>
      </c>
      <c r="H32" s="8">
        <v>455197</v>
      </c>
      <c r="I32" s="8">
        <v>492598</v>
      </c>
      <c r="J32" s="8">
        <v>1159986</v>
      </c>
      <c r="K32" s="8">
        <v>653141</v>
      </c>
      <c r="L32" s="8">
        <v>540887</v>
      </c>
      <c r="M32" s="8">
        <v>759973</v>
      </c>
      <c r="N32" s="8">
        <v>1954001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3113987</v>
      </c>
      <c r="X32" s="8">
        <v>7360350</v>
      </c>
      <c r="Y32" s="8">
        <v>-4246363</v>
      </c>
      <c r="Z32" s="2">
        <v>-57.69</v>
      </c>
      <c r="AA32" s="6">
        <v>14720711</v>
      </c>
    </row>
    <row r="33" spans="1:27" ht="12.75">
      <c r="A33" s="29" t="s">
        <v>59</v>
      </c>
      <c r="B33" s="28"/>
      <c r="C33" s="6">
        <v>842951</v>
      </c>
      <c r="D33" s="6">
        <v>0</v>
      </c>
      <c r="E33" s="7">
        <v>120000</v>
      </c>
      <c r="F33" s="8">
        <v>120000</v>
      </c>
      <c r="G33" s="8">
        <v>17795</v>
      </c>
      <c r="H33" s="8">
        <v>35850</v>
      </c>
      <c r="I33" s="8">
        <v>53543</v>
      </c>
      <c r="J33" s="8">
        <v>107188</v>
      </c>
      <c r="K33" s="8">
        <v>31820</v>
      </c>
      <c r="L33" s="8">
        <v>1500</v>
      </c>
      <c r="M33" s="8">
        <v>71280</v>
      </c>
      <c r="N33" s="8">
        <v>104600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211788</v>
      </c>
      <c r="X33" s="8">
        <v>60000</v>
      </c>
      <c r="Y33" s="8">
        <v>151788</v>
      </c>
      <c r="Z33" s="2">
        <v>252.98</v>
      </c>
      <c r="AA33" s="6">
        <v>120000</v>
      </c>
    </row>
    <row r="34" spans="1:27" ht="12.75">
      <c r="A34" s="29" t="s">
        <v>60</v>
      </c>
      <c r="B34" s="28"/>
      <c r="C34" s="6">
        <v>10650835</v>
      </c>
      <c r="D34" s="6">
        <v>0</v>
      </c>
      <c r="E34" s="7">
        <v>11752777</v>
      </c>
      <c r="F34" s="8">
        <v>11752777</v>
      </c>
      <c r="G34" s="8">
        <v>471797</v>
      </c>
      <c r="H34" s="8">
        <v>1501975</v>
      </c>
      <c r="I34" s="8">
        <v>1158494</v>
      </c>
      <c r="J34" s="8">
        <v>3132266</v>
      </c>
      <c r="K34" s="8">
        <v>975231</v>
      </c>
      <c r="L34" s="8">
        <v>1418167</v>
      </c>
      <c r="M34" s="8">
        <v>487800</v>
      </c>
      <c r="N34" s="8">
        <v>2881198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6013464</v>
      </c>
      <c r="X34" s="8">
        <v>5876460</v>
      </c>
      <c r="Y34" s="8">
        <v>137004</v>
      </c>
      <c r="Z34" s="2">
        <v>2.33</v>
      </c>
      <c r="AA34" s="6">
        <v>11752777</v>
      </c>
    </row>
    <row r="35" spans="1:27" ht="12.75">
      <c r="A35" s="27" t="s">
        <v>61</v>
      </c>
      <c r="B35" s="33"/>
      <c r="C35" s="6">
        <v>618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46220153</v>
      </c>
      <c r="D36" s="37">
        <f>SUM(D25:D35)</f>
        <v>0</v>
      </c>
      <c r="E36" s="38">
        <f t="shared" si="1"/>
        <v>70047648</v>
      </c>
      <c r="F36" s="39">
        <f t="shared" si="1"/>
        <v>70047648</v>
      </c>
      <c r="G36" s="39">
        <f t="shared" si="1"/>
        <v>3740326</v>
      </c>
      <c r="H36" s="39">
        <f t="shared" si="1"/>
        <v>5369093</v>
      </c>
      <c r="I36" s="39">
        <f t="shared" si="1"/>
        <v>4823374</v>
      </c>
      <c r="J36" s="39">
        <f t="shared" si="1"/>
        <v>13932793</v>
      </c>
      <c r="K36" s="39">
        <f t="shared" si="1"/>
        <v>4845553</v>
      </c>
      <c r="L36" s="39">
        <f t="shared" si="1"/>
        <v>6765394</v>
      </c>
      <c r="M36" s="39">
        <f t="shared" si="1"/>
        <v>4598708</v>
      </c>
      <c r="N36" s="39">
        <f t="shared" si="1"/>
        <v>16209655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30142448</v>
      </c>
      <c r="X36" s="39">
        <f t="shared" si="1"/>
        <v>35024004</v>
      </c>
      <c r="Y36" s="39">
        <f t="shared" si="1"/>
        <v>-4881556</v>
      </c>
      <c r="Z36" s="40">
        <f>+IF(X36&lt;&gt;0,+(Y36/X36)*100,0)</f>
        <v>-13.937743954117868</v>
      </c>
      <c r="AA36" s="37">
        <f>SUM(AA25:AA35)</f>
        <v>70047648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1961343</v>
      </c>
      <c r="D38" s="50">
        <f>+D22-D36</f>
        <v>0</v>
      </c>
      <c r="E38" s="51">
        <f t="shared" si="2"/>
        <v>-3615397</v>
      </c>
      <c r="F38" s="52">
        <f t="shared" si="2"/>
        <v>-3615397</v>
      </c>
      <c r="G38" s="52">
        <f t="shared" si="2"/>
        <v>16017263</v>
      </c>
      <c r="H38" s="52">
        <f t="shared" si="2"/>
        <v>-4691382</v>
      </c>
      <c r="I38" s="52">
        <f t="shared" si="2"/>
        <v>-4681122</v>
      </c>
      <c r="J38" s="52">
        <f t="shared" si="2"/>
        <v>6644759</v>
      </c>
      <c r="K38" s="52">
        <f t="shared" si="2"/>
        <v>-4408137</v>
      </c>
      <c r="L38" s="52">
        <f t="shared" si="2"/>
        <v>-4891293</v>
      </c>
      <c r="M38" s="52">
        <f t="shared" si="2"/>
        <v>11184179</v>
      </c>
      <c r="N38" s="52">
        <f t="shared" si="2"/>
        <v>1884749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8529508</v>
      </c>
      <c r="X38" s="52">
        <f>IF(F22=F36,0,X22-X36)</f>
        <v>8162801</v>
      </c>
      <c r="Y38" s="52">
        <f t="shared" si="2"/>
        <v>366707</v>
      </c>
      <c r="Z38" s="53">
        <f>+IF(X38&lt;&gt;0,+(Y38/X38)*100,0)</f>
        <v>4.4924162674062496</v>
      </c>
      <c r="AA38" s="50">
        <f>+AA22-AA36</f>
        <v>-3615397</v>
      </c>
    </row>
    <row r="39" spans="1:27" ht="12.75">
      <c r="A39" s="27" t="s">
        <v>64</v>
      </c>
      <c r="B39" s="33"/>
      <c r="C39" s="6">
        <v>1250274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3211617</v>
      </c>
      <c r="D42" s="59">
        <f>SUM(D38:D41)</f>
        <v>0</v>
      </c>
      <c r="E42" s="60">
        <f t="shared" si="3"/>
        <v>-3615397</v>
      </c>
      <c r="F42" s="61">
        <f t="shared" si="3"/>
        <v>-3615397</v>
      </c>
      <c r="G42" s="61">
        <f t="shared" si="3"/>
        <v>16017263</v>
      </c>
      <c r="H42" s="61">
        <f t="shared" si="3"/>
        <v>-4691382</v>
      </c>
      <c r="I42" s="61">
        <f t="shared" si="3"/>
        <v>-4681122</v>
      </c>
      <c r="J42" s="61">
        <f t="shared" si="3"/>
        <v>6644759</v>
      </c>
      <c r="K42" s="61">
        <f t="shared" si="3"/>
        <v>-4408137</v>
      </c>
      <c r="L42" s="61">
        <f t="shared" si="3"/>
        <v>-4891293</v>
      </c>
      <c r="M42" s="61">
        <f t="shared" si="3"/>
        <v>11184179</v>
      </c>
      <c r="N42" s="61">
        <f t="shared" si="3"/>
        <v>1884749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8529508</v>
      </c>
      <c r="X42" s="61">
        <f t="shared" si="3"/>
        <v>8162801</v>
      </c>
      <c r="Y42" s="61">
        <f t="shared" si="3"/>
        <v>366707</v>
      </c>
      <c r="Z42" s="62">
        <f>+IF(X42&lt;&gt;0,+(Y42/X42)*100,0)</f>
        <v>4.4924162674062496</v>
      </c>
      <c r="AA42" s="59">
        <f>SUM(AA38:AA41)</f>
        <v>-3615397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3211617</v>
      </c>
      <c r="D44" s="67">
        <f>+D42-D43</f>
        <v>0</v>
      </c>
      <c r="E44" s="68">
        <f t="shared" si="4"/>
        <v>-3615397</v>
      </c>
      <c r="F44" s="69">
        <f t="shared" si="4"/>
        <v>-3615397</v>
      </c>
      <c r="G44" s="69">
        <f t="shared" si="4"/>
        <v>16017263</v>
      </c>
      <c r="H44" s="69">
        <f t="shared" si="4"/>
        <v>-4691382</v>
      </c>
      <c r="I44" s="69">
        <f t="shared" si="4"/>
        <v>-4681122</v>
      </c>
      <c r="J44" s="69">
        <f t="shared" si="4"/>
        <v>6644759</v>
      </c>
      <c r="K44" s="69">
        <f t="shared" si="4"/>
        <v>-4408137</v>
      </c>
      <c r="L44" s="69">
        <f t="shared" si="4"/>
        <v>-4891293</v>
      </c>
      <c r="M44" s="69">
        <f t="shared" si="4"/>
        <v>11184179</v>
      </c>
      <c r="N44" s="69">
        <f t="shared" si="4"/>
        <v>1884749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8529508</v>
      </c>
      <c r="X44" s="69">
        <f t="shared" si="4"/>
        <v>8162801</v>
      </c>
      <c r="Y44" s="69">
        <f t="shared" si="4"/>
        <v>366707</v>
      </c>
      <c r="Z44" s="70">
        <f>+IF(X44&lt;&gt;0,+(Y44/X44)*100,0)</f>
        <v>4.4924162674062496</v>
      </c>
      <c r="AA44" s="67">
        <f>+AA42-AA43</f>
        <v>-3615397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3211617</v>
      </c>
      <c r="D46" s="59">
        <f>SUM(D44:D45)</f>
        <v>0</v>
      </c>
      <c r="E46" s="60">
        <f t="shared" si="5"/>
        <v>-3615397</v>
      </c>
      <c r="F46" s="61">
        <f t="shared" si="5"/>
        <v>-3615397</v>
      </c>
      <c r="G46" s="61">
        <f t="shared" si="5"/>
        <v>16017263</v>
      </c>
      <c r="H46" s="61">
        <f t="shared" si="5"/>
        <v>-4691382</v>
      </c>
      <c r="I46" s="61">
        <f t="shared" si="5"/>
        <v>-4681122</v>
      </c>
      <c r="J46" s="61">
        <f t="shared" si="5"/>
        <v>6644759</v>
      </c>
      <c r="K46" s="61">
        <f t="shared" si="5"/>
        <v>-4408137</v>
      </c>
      <c r="L46" s="61">
        <f t="shared" si="5"/>
        <v>-4891293</v>
      </c>
      <c r="M46" s="61">
        <f t="shared" si="5"/>
        <v>11184179</v>
      </c>
      <c r="N46" s="61">
        <f t="shared" si="5"/>
        <v>1884749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8529508</v>
      </c>
      <c r="X46" s="61">
        <f t="shared" si="5"/>
        <v>8162801</v>
      </c>
      <c r="Y46" s="61">
        <f t="shared" si="5"/>
        <v>366707</v>
      </c>
      <c r="Z46" s="62">
        <f>+IF(X46&lt;&gt;0,+(Y46/X46)*100,0)</f>
        <v>4.4924162674062496</v>
      </c>
      <c r="AA46" s="59">
        <f>SUM(AA44:AA45)</f>
        <v>-3615397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3211617</v>
      </c>
      <c r="D48" s="75">
        <f>SUM(D46:D47)</f>
        <v>0</v>
      </c>
      <c r="E48" s="76">
        <f t="shared" si="6"/>
        <v>-3615397</v>
      </c>
      <c r="F48" s="77">
        <f t="shared" si="6"/>
        <v>-3615397</v>
      </c>
      <c r="G48" s="77">
        <f t="shared" si="6"/>
        <v>16017263</v>
      </c>
      <c r="H48" s="78">
        <f t="shared" si="6"/>
        <v>-4691382</v>
      </c>
      <c r="I48" s="78">
        <f t="shared" si="6"/>
        <v>-4681122</v>
      </c>
      <c r="J48" s="78">
        <f t="shared" si="6"/>
        <v>6644759</v>
      </c>
      <c r="K48" s="78">
        <f t="shared" si="6"/>
        <v>-4408137</v>
      </c>
      <c r="L48" s="78">
        <f t="shared" si="6"/>
        <v>-4891293</v>
      </c>
      <c r="M48" s="77">
        <f t="shared" si="6"/>
        <v>11184179</v>
      </c>
      <c r="N48" s="77">
        <f t="shared" si="6"/>
        <v>1884749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8529508</v>
      </c>
      <c r="X48" s="78">
        <f t="shared" si="6"/>
        <v>8162801</v>
      </c>
      <c r="Y48" s="78">
        <f t="shared" si="6"/>
        <v>366707</v>
      </c>
      <c r="Z48" s="79">
        <f>+IF(X48&lt;&gt;0,+(Y48/X48)*100,0)</f>
        <v>4.4924162674062496</v>
      </c>
      <c r="AA48" s="80">
        <f>SUM(AA46:AA47)</f>
        <v>-3615397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5043171</v>
      </c>
      <c r="D5" s="6">
        <v>0</v>
      </c>
      <c r="E5" s="7">
        <v>5694041</v>
      </c>
      <c r="F5" s="8">
        <v>5694041</v>
      </c>
      <c r="G5" s="8">
        <v>7339257</v>
      </c>
      <c r="H5" s="8">
        <v>1927403</v>
      </c>
      <c r="I5" s="8">
        <v>-43176</v>
      </c>
      <c r="J5" s="8">
        <v>9223484</v>
      </c>
      <c r="K5" s="8">
        <v>-2774</v>
      </c>
      <c r="L5" s="8">
        <v>931637</v>
      </c>
      <c r="M5" s="8">
        <v>-1885</v>
      </c>
      <c r="N5" s="8">
        <v>926978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10150462</v>
      </c>
      <c r="X5" s="8">
        <v>2847018</v>
      </c>
      <c r="Y5" s="8">
        <v>7303444</v>
      </c>
      <c r="Z5" s="2">
        <v>256.53</v>
      </c>
      <c r="AA5" s="6">
        <v>5694041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9871273</v>
      </c>
      <c r="D7" s="6">
        <v>0</v>
      </c>
      <c r="E7" s="7">
        <v>11726503</v>
      </c>
      <c r="F7" s="8">
        <v>11726503</v>
      </c>
      <c r="G7" s="8">
        <v>1390875</v>
      </c>
      <c r="H7" s="8">
        <v>901061</v>
      </c>
      <c r="I7" s="8">
        <v>1009515</v>
      </c>
      <c r="J7" s="8">
        <v>3301451</v>
      </c>
      <c r="K7" s="8">
        <v>904988</v>
      </c>
      <c r="L7" s="8">
        <v>2170248</v>
      </c>
      <c r="M7" s="8">
        <v>309299</v>
      </c>
      <c r="N7" s="8">
        <v>3384535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6685986</v>
      </c>
      <c r="X7" s="8">
        <v>5863254</v>
      </c>
      <c r="Y7" s="8">
        <v>822732</v>
      </c>
      <c r="Z7" s="2">
        <v>14.03</v>
      </c>
      <c r="AA7" s="6">
        <v>11726503</v>
      </c>
    </row>
    <row r="8" spans="1:27" ht="12.75">
      <c r="A8" s="29" t="s">
        <v>35</v>
      </c>
      <c r="B8" s="28"/>
      <c r="C8" s="6">
        <v>2588012</v>
      </c>
      <c r="D8" s="6">
        <v>0</v>
      </c>
      <c r="E8" s="7">
        <v>6330056</v>
      </c>
      <c r="F8" s="8">
        <v>6330056</v>
      </c>
      <c r="G8" s="8">
        <v>514578</v>
      </c>
      <c r="H8" s="8">
        <v>432856</v>
      </c>
      <c r="I8" s="8">
        <v>437593</v>
      </c>
      <c r="J8" s="8">
        <v>1385027</v>
      </c>
      <c r="K8" s="8">
        <v>273773</v>
      </c>
      <c r="L8" s="8">
        <v>490276</v>
      </c>
      <c r="M8" s="8">
        <v>689966</v>
      </c>
      <c r="N8" s="8">
        <v>1454015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2839042</v>
      </c>
      <c r="X8" s="8">
        <v>3165030</v>
      </c>
      <c r="Y8" s="8">
        <v>-325988</v>
      </c>
      <c r="Z8" s="2">
        <v>-10.3</v>
      </c>
      <c r="AA8" s="6">
        <v>6330056</v>
      </c>
    </row>
    <row r="9" spans="1:27" ht="12.75">
      <c r="A9" s="29" t="s">
        <v>36</v>
      </c>
      <c r="B9" s="28"/>
      <c r="C9" s="6">
        <v>2599442</v>
      </c>
      <c r="D9" s="6">
        <v>0</v>
      </c>
      <c r="E9" s="7">
        <v>3800471</v>
      </c>
      <c r="F9" s="8">
        <v>3800471</v>
      </c>
      <c r="G9" s="8">
        <v>295608</v>
      </c>
      <c r="H9" s="8">
        <v>297751</v>
      </c>
      <c r="I9" s="8">
        <v>254231</v>
      </c>
      <c r="J9" s="8">
        <v>847590</v>
      </c>
      <c r="K9" s="8">
        <v>260170</v>
      </c>
      <c r="L9" s="8">
        <v>219548</v>
      </c>
      <c r="M9" s="8">
        <v>233531</v>
      </c>
      <c r="N9" s="8">
        <v>713249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1560839</v>
      </c>
      <c r="X9" s="8">
        <v>1900236</v>
      </c>
      <c r="Y9" s="8">
        <v>-339397</v>
      </c>
      <c r="Z9" s="2">
        <v>-17.86</v>
      </c>
      <c r="AA9" s="6">
        <v>3800471</v>
      </c>
    </row>
    <row r="10" spans="1:27" ht="12.75">
      <c r="A10" s="29" t="s">
        <v>37</v>
      </c>
      <c r="B10" s="28"/>
      <c r="C10" s="6">
        <v>3009380</v>
      </c>
      <c r="D10" s="6">
        <v>0</v>
      </c>
      <c r="E10" s="7">
        <v>4194105</v>
      </c>
      <c r="F10" s="30">
        <v>4194105</v>
      </c>
      <c r="G10" s="30">
        <v>290164</v>
      </c>
      <c r="H10" s="30">
        <v>291288</v>
      </c>
      <c r="I10" s="30">
        <v>245202</v>
      </c>
      <c r="J10" s="30">
        <v>826654</v>
      </c>
      <c r="K10" s="30">
        <v>239030</v>
      </c>
      <c r="L10" s="30">
        <v>222305</v>
      </c>
      <c r="M10" s="30">
        <v>224835</v>
      </c>
      <c r="N10" s="30">
        <v>686170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1512824</v>
      </c>
      <c r="X10" s="30">
        <v>2097054</v>
      </c>
      <c r="Y10" s="30">
        <v>-584230</v>
      </c>
      <c r="Z10" s="31">
        <v>-27.86</v>
      </c>
      <c r="AA10" s="32">
        <v>4194105</v>
      </c>
    </row>
    <row r="11" spans="1:27" ht="12.75">
      <c r="A11" s="29" t="s">
        <v>38</v>
      </c>
      <c r="B11" s="33"/>
      <c r="C11" s="6">
        <v>-224948</v>
      </c>
      <c r="D11" s="6">
        <v>0</v>
      </c>
      <c r="E11" s="7">
        <v>0</v>
      </c>
      <c r="F11" s="8">
        <v>0</v>
      </c>
      <c r="G11" s="8">
        <v>0</v>
      </c>
      <c r="H11" s="8">
        <v>-17927</v>
      </c>
      <c r="I11" s="8">
        <v>0</v>
      </c>
      <c r="J11" s="8">
        <v>-17927</v>
      </c>
      <c r="K11" s="8">
        <v>-45623</v>
      </c>
      <c r="L11" s="8">
        <v>-30000</v>
      </c>
      <c r="M11" s="8">
        <v>-96059</v>
      </c>
      <c r="N11" s="8">
        <v>-171682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-189609</v>
      </c>
      <c r="X11" s="8"/>
      <c r="Y11" s="8">
        <v>-189609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207376</v>
      </c>
      <c r="D12" s="6">
        <v>0</v>
      </c>
      <c r="E12" s="7">
        <v>268799</v>
      </c>
      <c r="F12" s="8">
        <v>268799</v>
      </c>
      <c r="G12" s="8">
        <v>16982</v>
      </c>
      <c r="H12" s="8">
        <v>19600</v>
      </c>
      <c r="I12" s="8">
        <v>16907</v>
      </c>
      <c r="J12" s="8">
        <v>53489</v>
      </c>
      <c r="K12" s="8">
        <v>16585</v>
      </c>
      <c r="L12" s="8">
        <v>21445</v>
      </c>
      <c r="M12" s="8">
        <v>3108</v>
      </c>
      <c r="N12" s="8">
        <v>41138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94627</v>
      </c>
      <c r="X12" s="8">
        <v>134400</v>
      </c>
      <c r="Y12" s="8">
        <v>-39773</v>
      </c>
      <c r="Z12" s="2">
        <v>-29.59</v>
      </c>
      <c r="AA12" s="6">
        <v>268799</v>
      </c>
    </row>
    <row r="13" spans="1:27" ht="12.75">
      <c r="A13" s="27" t="s">
        <v>40</v>
      </c>
      <c r="B13" s="33"/>
      <c r="C13" s="6">
        <v>402336</v>
      </c>
      <c r="D13" s="6">
        <v>0</v>
      </c>
      <c r="E13" s="7">
        <v>346591</v>
      </c>
      <c r="F13" s="8">
        <v>346591</v>
      </c>
      <c r="G13" s="8">
        <v>46860</v>
      </c>
      <c r="H13" s="8">
        <v>44275</v>
      </c>
      <c r="I13" s="8">
        <v>27157</v>
      </c>
      <c r="J13" s="8">
        <v>118292</v>
      </c>
      <c r="K13" s="8">
        <v>26039</v>
      </c>
      <c r="L13" s="8">
        <v>110953</v>
      </c>
      <c r="M13" s="8">
        <v>43761</v>
      </c>
      <c r="N13" s="8">
        <v>180753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299045</v>
      </c>
      <c r="X13" s="8">
        <v>173298</v>
      </c>
      <c r="Y13" s="8">
        <v>125747</v>
      </c>
      <c r="Z13" s="2">
        <v>72.56</v>
      </c>
      <c r="AA13" s="6">
        <v>346591</v>
      </c>
    </row>
    <row r="14" spans="1:27" ht="12.75">
      <c r="A14" s="27" t="s">
        <v>41</v>
      </c>
      <c r="B14" s="33"/>
      <c r="C14" s="6">
        <v>1945255</v>
      </c>
      <c r="D14" s="6">
        <v>0</v>
      </c>
      <c r="E14" s="7">
        <v>4400076</v>
      </c>
      <c r="F14" s="8">
        <v>4400076</v>
      </c>
      <c r="G14" s="8">
        <v>380686</v>
      </c>
      <c r="H14" s="8">
        <v>346133</v>
      </c>
      <c r="I14" s="8">
        <v>403283</v>
      </c>
      <c r="J14" s="8">
        <v>1130102</v>
      </c>
      <c r="K14" s="8">
        <v>272210</v>
      </c>
      <c r="L14" s="8">
        <v>0</v>
      </c>
      <c r="M14" s="8">
        <v>1045768</v>
      </c>
      <c r="N14" s="8">
        <v>1317978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2448080</v>
      </c>
      <c r="X14" s="8">
        <v>2200038</v>
      </c>
      <c r="Y14" s="8">
        <v>248042</v>
      </c>
      <c r="Z14" s="2">
        <v>11.27</v>
      </c>
      <c r="AA14" s="6">
        <v>4400076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32524508</v>
      </c>
      <c r="D16" s="6">
        <v>0</v>
      </c>
      <c r="E16" s="7">
        <v>33253468</v>
      </c>
      <c r="F16" s="8">
        <v>33253468</v>
      </c>
      <c r="G16" s="8">
        <v>1000</v>
      </c>
      <c r="H16" s="8">
        <v>15800</v>
      </c>
      <c r="I16" s="8">
        <v>1353</v>
      </c>
      <c r="J16" s="8">
        <v>18153</v>
      </c>
      <c r="K16" s="8">
        <v>122</v>
      </c>
      <c r="L16" s="8">
        <v>3400</v>
      </c>
      <c r="M16" s="8">
        <v>3300</v>
      </c>
      <c r="N16" s="8">
        <v>6822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24975</v>
      </c>
      <c r="X16" s="8">
        <v>16626732</v>
      </c>
      <c r="Y16" s="8">
        <v>-16601757</v>
      </c>
      <c r="Z16" s="2">
        <v>-99.85</v>
      </c>
      <c r="AA16" s="6">
        <v>33253468</v>
      </c>
    </row>
    <row r="17" spans="1:27" ht="12.75">
      <c r="A17" s="27" t="s">
        <v>44</v>
      </c>
      <c r="B17" s="33"/>
      <c r="C17" s="6">
        <v>106535</v>
      </c>
      <c r="D17" s="6">
        <v>0</v>
      </c>
      <c r="E17" s="7">
        <v>649289</v>
      </c>
      <c r="F17" s="8">
        <v>649289</v>
      </c>
      <c r="G17" s="8">
        <v>12774</v>
      </c>
      <c r="H17" s="8">
        <v>22329</v>
      </c>
      <c r="I17" s="8">
        <v>3170</v>
      </c>
      <c r="J17" s="8">
        <v>38273</v>
      </c>
      <c r="K17" s="8">
        <v>30476</v>
      </c>
      <c r="L17" s="8">
        <v>30278</v>
      </c>
      <c r="M17" s="8">
        <v>11268</v>
      </c>
      <c r="N17" s="8">
        <v>72022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110295</v>
      </c>
      <c r="X17" s="8">
        <v>324642</v>
      </c>
      <c r="Y17" s="8">
        <v>-214347</v>
      </c>
      <c r="Z17" s="2">
        <v>-66.03</v>
      </c>
      <c r="AA17" s="6">
        <v>649289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538904</v>
      </c>
      <c r="F18" s="8">
        <v>538904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6212</v>
      </c>
      <c r="N18" s="8">
        <v>6212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6212</v>
      </c>
      <c r="X18" s="8">
        <v>269454</v>
      </c>
      <c r="Y18" s="8">
        <v>-263242</v>
      </c>
      <c r="Z18" s="2">
        <v>-97.69</v>
      </c>
      <c r="AA18" s="6">
        <v>538904</v>
      </c>
    </row>
    <row r="19" spans="1:27" ht="12.75">
      <c r="A19" s="27" t="s">
        <v>46</v>
      </c>
      <c r="B19" s="33"/>
      <c r="C19" s="6">
        <v>38631946</v>
      </c>
      <c r="D19" s="6">
        <v>0</v>
      </c>
      <c r="E19" s="7">
        <v>37795000</v>
      </c>
      <c r="F19" s="8">
        <v>37795000</v>
      </c>
      <c r="G19" s="8">
        <v>0</v>
      </c>
      <c r="H19" s="8">
        <v>0</v>
      </c>
      <c r="I19" s="8">
        <v>31165</v>
      </c>
      <c r="J19" s="8">
        <v>31165</v>
      </c>
      <c r="K19" s="8">
        <v>31133835</v>
      </c>
      <c r="L19" s="8">
        <v>751819</v>
      </c>
      <c r="M19" s="8">
        <v>121662</v>
      </c>
      <c r="N19" s="8">
        <v>32007316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32038481</v>
      </c>
      <c r="X19" s="8">
        <v>18897498</v>
      </c>
      <c r="Y19" s="8">
        <v>13140983</v>
      </c>
      <c r="Z19" s="2">
        <v>69.54</v>
      </c>
      <c r="AA19" s="6">
        <v>37795000</v>
      </c>
    </row>
    <row r="20" spans="1:27" ht="12.75">
      <c r="A20" s="27" t="s">
        <v>47</v>
      </c>
      <c r="B20" s="33"/>
      <c r="C20" s="6">
        <v>1855177</v>
      </c>
      <c r="D20" s="6">
        <v>0</v>
      </c>
      <c r="E20" s="7">
        <v>402834</v>
      </c>
      <c r="F20" s="30">
        <v>402834</v>
      </c>
      <c r="G20" s="30">
        <v>146544</v>
      </c>
      <c r="H20" s="30">
        <v>26785</v>
      </c>
      <c r="I20" s="30">
        <v>7881</v>
      </c>
      <c r="J20" s="30">
        <v>181210</v>
      </c>
      <c r="K20" s="30">
        <v>23199</v>
      </c>
      <c r="L20" s="30">
        <v>641256</v>
      </c>
      <c r="M20" s="30">
        <v>6268</v>
      </c>
      <c r="N20" s="30">
        <v>670723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851933</v>
      </c>
      <c r="X20" s="30">
        <v>201414</v>
      </c>
      <c r="Y20" s="30">
        <v>650519</v>
      </c>
      <c r="Z20" s="31">
        <v>322.98</v>
      </c>
      <c r="AA20" s="32">
        <v>402834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98559463</v>
      </c>
      <c r="D22" s="37">
        <f>SUM(D5:D21)</f>
        <v>0</v>
      </c>
      <c r="E22" s="38">
        <f t="shared" si="0"/>
        <v>109400137</v>
      </c>
      <c r="F22" s="39">
        <f t="shared" si="0"/>
        <v>109400137</v>
      </c>
      <c r="G22" s="39">
        <f t="shared" si="0"/>
        <v>10435328</v>
      </c>
      <c r="H22" s="39">
        <f t="shared" si="0"/>
        <v>4307354</v>
      </c>
      <c r="I22" s="39">
        <f t="shared" si="0"/>
        <v>2394281</v>
      </c>
      <c r="J22" s="39">
        <f t="shared" si="0"/>
        <v>17136963</v>
      </c>
      <c r="K22" s="39">
        <f t="shared" si="0"/>
        <v>33132030</v>
      </c>
      <c r="L22" s="39">
        <f t="shared" si="0"/>
        <v>5563165</v>
      </c>
      <c r="M22" s="39">
        <f t="shared" si="0"/>
        <v>2601034</v>
      </c>
      <c r="N22" s="39">
        <f t="shared" si="0"/>
        <v>41296229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58433192</v>
      </c>
      <c r="X22" s="39">
        <f t="shared" si="0"/>
        <v>54700068</v>
      </c>
      <c r="Y22" s="39">
        <f t="shared" si="0"/>
        <v>3733124</v>
      </c>
      <c r="Z22" s="40">
        <f>+IF(X22&lt;&gt;0,+(Y22/X22)*100,0)</f>
        <v>6.824715464704724</v>
      </c>
      <c r="AA22" s="37">
        <f>SUM(AA5:AA21)</f>
        <v>109400137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28890973</v>
      </c>
      <c r="D25" s="6">
        <v>0</v>
      </c>
      <c r="E25" s="7">
        <v>35828809</v>
      </c>
      <c r="F25" s="8">
        <v>35828809</v>
      </c>
      <c r="G25" s="8">
        <v>2494422</v>
      </c>
      <c r="H25" s="8">
        <v>2352901</v>
      </c>
      <c r="I25" s="8">
        <v>2928059</v>
      </c>
      <c r="J25" s="8">
        <v>7775382</v>
      </c>
      <c r="K25" s="8">
        <v>2712146</v>
      </c>
      <c r="L25" s="8">
        <v>2790162</v>
      </c>
      <c r="M25" s="8">
        <v>2647207</v>
      </c>
      <c r="N25" s="8">
        <v>8149515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15924897</v>
      </c>
      <c r="X25" s="8">
        <v>17914404</v>
      </c>
      <c r="Y25" s="8">
        <v>-1989507</v>
      </c>
      <c r="Z25" s="2">
        <v>-11.11</v>
      </c>
      <c r="AA25" s="6">
        <v>35828809</v>
      </c>
    </row>
    <row r="26" spans="1:27" ht="12.75">
      <c r="A26" s="29" t="s">
        <v>52</v>
      </c>
      <c r="B26" s="28"/>
      <c r="C26" s="6">
        <v>2602506</v>
      </c>
      <c r="D26" s="6">
        <v>0</v>
      </c>
      <c r="E26" s="7">
        <v>2231312</v>
      </c>
      <c r="F26" s="8">
        <v>2231312</v>
      </c>
      <c r="G26" s="8">
        <v>229387</v>
      </c>
      <c r="H26" s="8">
        <v>205051</v>
      </c>
      <c r="I26" s="8">
        <v>192431</v>
      </c>
      <c r="J26" s="8">
        <v>626869</v>
      </c>
      <c r="K26" s="8">
        <v>201398</v>
      </c>
      <c r="L26" s="8">
        <v>128869</v>
      </c>
      <c r="M26" s="8">
        <v>231355</v>
      </c>
      <c r="N26" s="8">
        <v>561622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1188491</v>
      </c>
      <c r="X26" s="8">
        <v>1115658</v>
      </c>
      <c r="Y26" s="8">
        <v>72833</v>
      </c>
      <c r="Z26" s="2">
        <v>6.53</v>
      </c>
      <c r="AA26" s="6">
        <v>2231312</v>
      </c>
    </row>
    <row r="27" spans="1:27" ht="12.75">
      <c r="A27" s="29" t="s">
        <v>53</v>
      </c>
      <c r="B27" s="28"/>
      <c r="C27" s="6">
        <v>32463490</v>
      </c>
      <c r="D27" s="6">
        <v>0</v>
      </c>
      <c r="E27" s="7">
        <v>39027284</v>
      </c>
      <c r="F27" s="8">
        <v>39027284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19513644</v>
      </c>
      <c r="Y27" s="8">
        <v>-19513644</v>
      </c>
      <c r="Z27" s="2">
        <v>-100</v>
      </c>
      <c r="AA27" s="6">
        <v>39027284</v>
      </c>
    </row>
    <row r="28" spans="1:27" ht="12.75">
      <c r="A28" s="29" t="s">
        <v>54</v>
      </c>
      <c r="B28" s="28"/>
      <c r="C28" s="6">
        <v>24711375</v>
      </c>
      <c r="D28" s="6">
        <v>0</v>
      </c>
      <c r="E28" s="7">
        <v>51472594</v>
      </c>
      <c r="F28" s="8">
        <v>51472594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25736298</v>
      </c>
      <c r="Y28" s="8">
        <v>-25736298</v>
      </c>
      <c r="Z28" s="2">
        <v>-100</v>
      </c>
      <c r="AA28" s="6">
        <v>51472594</v>
      </c>
    </row>
    <row r="29" spans="1:27" ht="12.75">
      <c r="A29" s="29" t="s">
        <v>55</v>
      </c>
      <c r="B29" s="28"/>
      <c r="C29" s="6">
        <v>4924204</v>
      </c>
      <c r="D29" s="6">
        <v>0</v>
      </c>
      <c r="E29" s="7">
        <v>836073</v>
      </c>
      <c r="F29" s="8">
        <v>836073</v>
      </c>
      <c r="G29" s="8">
        <v>461596</v>
      </c>
      <c r="H29" s="8">
        <v>26674</v>
      </c>
      <c r="I29" s="8">
        <v>976508</v>
      </c>
      <c r="J29" s="8">
        <v>1464778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1464778</v>
      </c>
      <c r="X29" s="8">
        <v>418038</v>
      </c>
      <c r="Y29" s="8">
        <v>1046740</v>
      </c>
      <c r="Z29" s="2">
        <v>250.39</v>
      </c>
      <c r="AA29" s="6">
        <v>836073</v>
      </c>
    </row>
    <row r="30" spans="1:27" ht="12.75">
      <c r="A30" s="29" t="s">
        <v>56</v>
      </c>
      <c r="B30" s="28"/>
      <c r="C30" s="6">
        <v>26716440</v>
      </c>
      <c r="D30" s="6">
        <v>0</v>
      </c>
      <c r="E30" s="7">
        <v>19123256</v>
      </c>
      <c r="F30" s="8">
        <v>19123256</v>
      </c>
      <c r="G30" s="8">
        <v>2168226</v>
      </c>
      <c r="H30" s="8">
        <v>0</v>
      </c>
      <c r="I30" s="8">
        <v>6045916</v>
      </c>
      <c r="J30" s="8">
        <v>8214142</v>
      </c>
      <c r="K30" s="8">
        <v>6045916</v>
      </c>
      <c r="L30" s="8">
        <v>2925904</v>
      </c>
      <c r="M30" s="8">
        <v>1894156</v>
      </c>
      <c r="N30" s="8">
        <v>10865976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19080118</v>
      </c>
      <c r="X30" s="8">
        <v>9561630</v>
      </c>
      <c r="Y30" s="8">
        <v>9518488</v>
      </c>
      <c r="Z30" s="2">
        <v>99.55</v>
      </c>
      <c r="AA30" s="6">
        <v>19123256</v>
      </c>
    </row>
    <row r="31" spans="1:27" ht="12.75">
      <c r="A31" s="29" t="s">
        <v>57</v>
      </c>
      <c r="B31" s="28"/>
      <c r="C31" s="6">
        <v>1588356</v>
      </c>
      <c r="D31" s="6">
        <v>0</v>
      </c>
      <c r="E31" s="7">
        <v>1142043</v>
      </c>
      <c r="F31" s="8">
        <v>1142043</v>
      </c>
      <c r="G31" s="8">
        <v>30404</v>
      </c>
      <c r="H31" s="8">
        <v>95329</v>
      </c>
      <c r="I31" s="8">
        <v>16248</v>
      </c>
      <c r="J31" s="8">
        <v>141981</v>
      </c>
      <c r="K31" s="8">
        <v>22579</v>
      </c>
      <c r="L31" s="8">
        <v>108994</v>
      </c>
      <c r="M31" s="8">
        <v>96525</v>
      </c>
      <c r="N31" s="8">
        <v>228098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370079</v>
      </c>
      <c r="X31" s="8">
        <v>571020</v>
      </c>
      <c r="Y31" s="8">
        <v>-200941</v>
      </c>
      <c r="Z31" s="2">
        <v>-35.19</v>
      </c>
      <c r="AA31" s="6">
        <v>1142043</v>
      </c>
    </row>
    <row r="32" spans="1:27" ht="12.75">
      <c r="A32" s="29" t="s">
        <v>58</v>
      </c>
      <c r="B32" s="28"/>
      <c r="C32" s="6">
        <v>4251380</v>
      </c>
      <c r="D32" s="6">
        <v>0</v>
      </c>
      <c r="E32" s="7">
        <v>941506</v>
      </c>
      <c r="F32" s="8">
        <v>941506</v>
      </c>
      <c r="G32" s="8">
        <v>33801</v>
      </c>
      <c r="H32" s="8">
        <v>0</v>
      </c>
      <c r="I32" s="8">
        <v>44858</v>
      </c>
      <c r="J32" s="8">
        <v>78659</v>
      </c>
      <c r="K32" s="8">
        <v>211391</v>
      </c>
      <c r="L32" s="8">
        <v>1223242</v>
      </c>
      <c r="M32" s="8">
        <v>1013256</v>
      </c>
      <c r="N32" s="8">
        <v>2447889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2526548</v>
      </c>
      <c r="X32" s="8">
        <v>470754</v>
      </c>
      <c r="Y32" s="8">
        <v>2055794</v>
      </c>
      <c r="Z32" s="2">
        <v>436.7</v>
      </c>
      <c r="AA32" s="6">
        <v>941506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20906151</v>
      </c>
      <c r="F33" s="8">
        <v>20906151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20906151</v>
      </c>
    </row>
    <row r="34" spans="1:27" ht="12.75">
      <c r="A34" s="29" t="s">
        <v>60</v>
      </c>
      <c r="B34" s="28"/>
      <c r="C34" s="6">
        <v>11112013</v>
      </c>
      <c r="D34" s="6">
        <v>0</v>
      </c>
      <c r="E34" s="7">
        <v>13027914</v>
      </c>
      <c r="F34" s="8">
        <v>13027914</v>
      </c>
      <c r="G34" s="8">
        <v>662370</v>
      </c>
      <c r="H34" s="8">
        <v>632950</v>
      </c>
      <c r="I34" s="8">
        <v>1095518</v>
      </c>
      <c r="J34" s="8">
        <v>2390838</v>
      </c>
      <c r="K34" s="8">
        <v>803745</v>
      </c>
      <c r="L34" s="8">
        <v>2166583</v>
      </c>
      <c r="M34" s="8">
        <v>151387</v>
      </c>
      <c r="N34" s="8">
        <v>3121715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5512553</v>
      </c>
      <c r="X34" s="8">
        <v>6513960</v>
      </c>
      <c r="Y34" s="8">
        <v>-1001407</v>
      </c>
      <c r="Z34" s="2">
        <v>-15.37</v>
      </c>
      <c r="AA34" s="6">
        <v>13027914</v>
      </c>
    </row>
    <row r="35" spans="1:27" ht="12.75">
      <c r="A35" s="27" t="s">
        <v>61</v>
      </c>
      <c r="B35" s="33"/>
      <c r="C35" s="6">
        <v>253157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137513894</v>
      </c>
      <c r="D36" s="37">
        <f>SUM(D25:D35)</f>
        <v>0</v>
      </c>
      <c r="E36" s="38">
        <f t="shared" si="1"/>
        <v>184536942</v>
      </c>
      <c r="F36" s="39">
        <f t="shared" si="1"/>
        <v>184536942</v>
      </c>
      <c r="G36" s="39">
        <f t="shared" si="1"/>
        <v>6080206</v>
      </c>
      <c r="H36" s="39">
        <f t="shared" si="1"/>
        <v>3312905</v>
      </c>
      <c r="I36" s="39">
        <f t="shared" si="1"/>
        <v>11299538</v>
      </c>
      <c r="J36" s="39">
        <f t="shared" si="1"/>
        <v>20692649</v>
      </c>
      <c r="K36" s="39">
        <f t="shared" si="1"/>
        <v>9997175</v>
      </c>
      <c r="L36" s="39">
        <f t="shared" si="1"/>
        <v>9343754</v>
      </c>
      <c r="M36" s="39">
        <f t="shared" si="1"/>
        <v>6033886</v>
      </c>
      <c r="N36" s="39">
        <f t="shared" si="1"/>
        <v>25374815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46067464</v>
      </c>
      <c r="X36" s="39">
        <f t="shared" si="1"/>
        <v>81815406</v>
      </c>
      <c r="Y36" s="39">
        <f t="shared" si="1"/>
        <v>-35747942</v>
      </c>
      <c r="Z36" s="40">
        <f>+IF(X36&lt;&gt;0,+(Y36/X36)*100,0)</f>
        <v>-43.69341148291802</v>
      </c>
      <c r="AA36" s="37">
        <f>SUM(AA25:AA35)</f>
        <v>184536942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-38954431</v>
      </c>
      <c r="D38" s="50">
        <f>+D22-D36</f>
        <v>0</v>
      </c>
      <c r="E38" s="51">
        <f t="shared" si="2"/>
        <v>-75136805</v>
      </c>
      <c r="F38" s="52">
        <f t="shared" si="2"/>
        <v>-75136805</v>
      </c>
      <c r="G38" s="52">
        <f t="shared" si="2"/>
        <v>4355122</v>
      </c>
      <c r="H38" s="52">
        <f t="shared" si="2"/>
        <v>994449</v>
      </c>
      <c r="I38" s="52">
        <f t="shared" si="2"/>
        <v>-8905257</v>
      </c>
      <c r="J38" s="52">
        <f t="shared" si="2"/>
        <v>-3555686</v>
      </c>
      <c r="K38" s="52">
        <f t="shared" si="2"/>
        <v>23134855</v>
      </c>
      <c r="L38" s="52">
        <f t="shared" si="2"/>
        <v>-3780589</v>
      </c>
      <c r="M38" s="52">
        <f t="shared" si="2"/>
        <v>-3432852</v>
      </c>
      <c r="N38" s="52">
        <f t="shared" si="2"/>
        <v>15921414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12365728</v>
      </c>
      <c r="X38" s="52">
        <f>IF(F22=F36,0,X22-X36)</f>
        <v>-27115338</v>
      </c>
      <c r="Y38" s="52">
        <f t="shared" si="2"/>
        <v>39481066</v>
      </c>
      <c r="Z38" s="53">
        <f>+IF(X38&lt;&gt;0,+(Y38/X38)*100,0)</f>
        <v>-145.60418166279175</v>
      </c>
      <c r="AA38" s="50">
        <f>+AA22-AA36</f>
        <v>-75136805</v>
      </c>
    </row>
    <row r="39" spans="1:27" ht="12.75">
      <c r="A39" s="27" t="s">
        <v>64</v>
      </c>
      <c r="B39" s="33"/>
      <c r="C39" s="6">
        <v>12829063</v>
      </c>
      <c r="D39" s="6">
        <v>0</v>
      </c>
      <c r="E39" s="7">
        <v>14862000</v>
      </c>
      <c r="F39" s="8">
        <v>14862000</v>
      </c>
      <c r="G39" s="8">
        <v>5916</v>
      </c>
      <c r="H39" s="8">
        <v>0</v>
      </c>
      <c r="I39" s="8">
        <v>0</v>
      </c>
      <c r="J39" s="8">
        <v>5916</v>
      </c>
      <c r="K39" s="8">
        <v>0</v>
      </c>
      <c r="L39" s="8">
        <v>679308</v>
      </c>
      <c r="M39" s="8">
        <v>0</v>
      </c>
      <c r="N39" s="8">
        <v>679308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685224</v>
      </c>
      <c r="X39" s="8">
        <v>5431002</v>
      </c>
      <c r="Y39" s="8">
        <v>-4745778</v>
      </c>
      <c r="Z39" s="2">
        <v>-87.38</v>
      </c>
      <c r="AA39" s="6">
        <v>14862000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-26125368</v>
      </c>
      <c r="D42" s="59">
        <f>SUM(D38:D41)</f>
        <v>0</v>
      </c>
      <c r="E42" s="60">
        <f t="shared" si="3"/>
        <v>-60274805</v>
      </c>
      <c r="F42" s="61">
        <f t="shared" si="3"/>
        <v>-60274805</v>
      </c>
      <c r="G42" s="61">
        <f t="shared" si="3"/>
        <v>4361038</v>
      </c>
      <c r="H42" s="61">
        <f t="shared" si="3"/>
        <v>994449</v>
      </c>
      <c r="I42" s="61">
        <f t="shared" si="3"/>
        <v>-8905257</v>
      </c>
      <c r="J42" s="61">
        <f t="shared" si="3"/>
        <v>-3549770</v>
      </c>
      <c r="K42" s="61">
        <f t="shared" si="3"/>
        <v>23134855</v>
      </c>
      <c r="L42" s="61">
        <f t="shared" si="3"/>
        <v>-3101281</v>
      </c>
      <c r="M42" s="61">
        <f t="shared" si="3"/>
        <v>-3432852</v>
      </c>
      <c r="N42" s="61">
        <f t="shared" si="3"/>
        <v>16600722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13050952</v>
      </c>
      <c r="X42" s="61">
        <f t="shared" si="3"/>
        <v>-21684336</v>
      </c>
      <c r="Y42" s="61">
        <f t="shared" si="3"/>
        <v>34735288</v>
      </c>
      <c r="Z42" s="62">
        <f>+IF(X42&lt;&gt;0,+(Y42/X42)*100,0)</f>
        <v>-160.1860808650078</v>
      </c>
      <c r="AA42" s="59">
        <f>SUM(AA38:AA41)</f>
        <v>-60274805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-26125368</v>
      </c>
      <c r="D44" s="67">
        <f>+D42-D43</f>
        <v>0</v>
      </c>
      <c r="E44" s="68">
        <f t="shared" si="4"/>
        <v>-60274805</v>
      </c>
      <c r="F44" s="69">
        <f t="shared" si="4"/>
        <v>-60274805</v>
      </c>
      <c r="G44" s="69">
        <f t="shared" si="4"/>
        <v>4361038</v>
      </c>
      <c r="H44" s="69">
        <f t="shared" si="4"/>
        <v>994449</v>
      </c>
      <c r="I44" s="69">
        <f t="shared" si="4"/>
        <v>-8905257</v>
      </c>
      <c r="J44" s="69">
        <f t="shared" si="4"/>
        <v>-3549770</v>
      </c>
      <c r="K44" s="69">
        <f t="shared" si="4"/>
        <v>23134855</v>
      </c>
      <c r="L44" s="69">
        <f t="shared" si="4"/>
        <v>-3101281</v>
      </c>
      <c r="M44" s="69">
        <f t="shared" si="4"/>
        <v>-3432852</v>
      </c>
      <c r="N44" s="69">
        <f t="shared" si="4"/>
        <v>16600722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13050952</v>
      </c>
      <c r="X44" s="69">
        <f t="shared" si="4"/>
        <v>-21684336</v>
      </c>
      <c r="Y44" s="69">
        <f t="shared" si="4"/>
        <v>34735288</v>
      </c>
      <c r="Z44" s="70">
        <f>+IF(X44&lt;&gt;0,+(Y44/X44)*100,0)</f>
        <v>-160.1860808650078</v>
      </c>
      <c r="AA44" s="67">
        <f>+AA42-AA43</f>
        <v>-60274805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-26125368</v>
      </c>
      <c r="D46" s="59">
        <f>SUM(D44:D45)</f>
        <v>0</v>
      </c>
      <c r="E46" s="60">
        <f t="shared" si="5"/>
        <v>-60274805</v>
      </c>
      <c r="F46" s="61">
        <f t="shared" si="5"/>
        <v>-60274805</v>
      </c>
      <c r="G46" s="61">
        <f t="shared" si="5"/>
        <v>4361038</v>
      </c>
      <c r="H46" s="61">
        <f t="shared" si="5"/>
        <v>994449</v>
      </c>
      <c r="I46" s="61">
        <f t="shared" si="5"/>
        <v>-8905257</v>
      </c>
      <c r="J46" s="61">
        <f t="shared" si="5"/>
        <v>-3549770</v>
      </c>
      <c r="K46" s="61">
        <f t="shared" si="5"/>
        <v>23134855</v>
      </c>
      <c r="L46" s="61">
        <f t="shared" si="5"/>
        <v>-3101281</v>
      </c>
      <c r="M46" s="61">
        <f t="shared" si="5"/>
        <v>-3432852</v>
      </c>
      <c r="N46" s="61">
        <f t="shared" si="5"/>
        <v>16600722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13050952</v>
      </c>
      <c r="X46" s="61">
        <f t="shared" si="5"/>
        <v>-21684336</v>
      </c>
      <c r="Y46" s="61">
        <f t="shared" si="5"/>
        <v>34735288</v>
      </c>
      <c r="Z46" s="62">
        <f>+IF(X46&lt;&gt;0,+(Y46/X46)*100,0)</f>
        <v>-160.1860808650078</v>
      </c>
      <c r="AA46" s="59">
        <f>SUM(AA44:AA45)</f>
        <v>-60274805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-26125368</v>
      </c>
      <c r="D48" s="75">
        <f>SUM(D46:D47)</f>
        <v>0</v>
      </c>
      <c r="E48" s="76">
        <f t="shared" si="6"/>
        <v>-60274805</v>
      </c>
      <c r="F48" s="77">
        <f t="shared" si="6"/>
        <v>-60274805</v>
      </c>
      <c r="G48" s="77">
        <f t="shared" si="6"/>
        <v>4361038</v>
      </c>
      <c r="H48" s="78">
        <f t="shared" si="6"/>
        <v>994449</v>
      </c>
      <c r="I48" s="78">
        <f t="shared" si="6"/>
        <v>-8905257</v>
      </c>
      <c r="J48" s="78">
        <f t="shared" si="6"/>
        <v>-3549770</v>
      </c>
      <c r="K48" s="78">
        <f t="shared" si="6"/>
        <v>23134855</v>
      </c>
      <c r="L48" s="78">
        <f t="shared" si="6"/>
        <v>-3101281</v>
      </c>
      <c r="M48" s="77">
        <f t="shared" si="6"/>
        <v>-3432852</v>
      </c>
      <c r="N48" s="77">
        <f t="shared" si="6"/>
        <v>16600722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13050952</v>
      </c>
      <c r="X48" s="78">
        <f t="shared" si="6"/>
        <v>-21684336</v>
      </c>
      <c r="Y48" s="78">
        <f t="shared" si="6"/>
        <v>34735288</v>
      </c>
      <c r="Z48" s="79">
        <f>+IF(X48&lt;&gt;0,+(Y48/X48)*100,0)</f>
        <v>-160.1860808650078</v>
      </c>
      <c r="AA48" s="80">
        <f>SUM(AA46:AA47)</f>
        <v>-60274805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9861205</v>
      </c>
      <c r="D5" s="6">
        <v>0</v>
      </c>
      <c r="E5" s="7">
        <v>10446602</v>
      </c>
      <c r="F5" s="8">
        <v>10446602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>
        <v>5029026</v>
      </c>
      <c r="Y5" s="8">
        <v>-5029026</v>
      </c>
      <c r="Z5" s="2">
        <v>-100</v>
      </c>
      <c r="AA5" s="6">
        <v>10446602</v>
      </c>
    </row>
    <row r="6" spans="1:27" ht="12.75">
      <c r="A6" s="27" t="s">
        <v>33</v>
      </c>
      <c r="B6" s="28"/>
      <c r="C6" s="6">
        <v>202782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27803652</v>
      </c>
      <c r="D7" s="6">
        <v>0</v>
      </c>
      <c r="E7" s="7">
        <v>33817551</v>
      </c>
      <c r="F7" s="8">
        <v>33817551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>
        <v>17799596</v>
      </c>
      <c r="Y7" s="8">
        <v>-17799596</v>
      </c>
      <c r="Z7" s="2">
        <v>-100</v>
      </c>
      <c r="AA7" s="6">
        <v>33817551</v>
      </c>
    </row>
    <row r="8" spans="1:27" ht="12.75">
      <c r="A8" s="29" t="s">
        <v>35</v>
      </c>
      <c r="B8" s="28"/>
      <c r="C8" s="6">
        <v>9484378</v>
      </c>
      <c r="D8" s="6">
        <v>0</v>
      </c>
      <c r="E8" s="7">
        <v>13617213</v>
      </c>
      <c r="F8" s="8">
        <v>13617213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6615259</v>
      </c>
      <c r="Y8" s="8">
        <v>-6615259</v>
      </c>
      <c r="Z8" s="2">
        <v>-100</v>
      </c>
      <c r="AA8" s="6">
        <v>13617213</v>
      </c>
    </row>
    <row r="9" spans="1:27" ht="12.75">
      <c r="A9" s="29" t="s">
        <v>36</v>
      </c>
      <c r="B9" s="28"/>
      <c r="C9" s="6">
        <v>10229695</v>
      </c>
      <c r="D9" s="6">
        <v>0</v>
      </c>
      <c r="E9" s="7">
        <v>8967532</v>
      </c>
      <c r="F9" s="8">
        <v>8967532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4484100</v>
      </c>
      <c r="Y9" s="8">
        <v>-4484100</v>
      </c>
      <c r="Z9" s="2">
        <v>-100</v>
      </c>
      <c r="AA9" s="6">
        <v>8967532</v>
      </c>
    </row>
    <row r="10" spans="1:27" ht="12.75">
      <c r="A10" s="29" t="s">
        <v>37</v>
      </c>
      <c r="B10" s="28"/>
      <c r="C10" s="6">
        <v>7520363</v>
      </c>
      <c r="D10" s="6">
        <v>0</v>
      </c>
      <c r="E10" s="7">
        <v>6461188</v>
      </c>
      <c r="F10" s="30">
        <v>6461188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3230490</v>
      </c>
      <c r="Y10" s="30">
        <v>-3230490</v>
      </c>
      <c r="Z10" s="31">
        <v>-100</v>
      </c>
      <c r="AA10" s="32">
        <v>6461188</v>
      </c>
    </row>
    <row r="11" spans="1:27" ht="12.75">
      <c r="A11" s="29" t="s">
        <v>38</v>
      </c>
      <c r="B11" s="33"/>
      <c r="C11" s="6">
        <v>-6661559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221914</v>
      </c>
      <c r="D12" s="6">
        <v>0</v>
      </c>
      <c r="E12" s="7">
        <v>291438</v>
      </c>
      <c r="F12" s="8">
        <v>291438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0</v>
      </c>
      <c r="X12" s="8">
        <v>137865</v>
      </c>
      <c r="Y12" s="8">
        <v>-137865</v>
      </c>
      <c r="Z12" s="2">
        <v>-100</v>
      </c>
      <c r="AA12" s="6">
        <v>291438</v>
      </c>
    </row>
    <row r="13" spans="1:27" ht="12.75">
      <c r="A13" s="27" t="s">
        <v>40</v>
      </c>
      <c r="B13" s="33"/>
      <c r="C13" s="6">
        <v>333080</v>
      </c>
      <c r="D13" s="6">
        <v>0</v>
      </c>
      <c r="E13" s="7">
        <v>560000</v>
      </c>
      <c r="F13" s="8">
        <v>560000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240213</v>
      </c>
      <c r="Y13" s="8">
        <v>-240213</v>
      </c>
      <c r="Z13" s="2">
        <v>-100</v>
      </c>
      <c r="AA13" s="6">
        <v>560000</v>
      </c>
    </row>
    <row r="14" spans="1:27" ht="12.75">
      <c r="A14" s="27" t="s">
        <v>41</v>
      </c>
      <c r="B14" s="33"/>
      <c r="C14" s="6">
        <v>2885294</v>
      </c>
      <c r="D14" s="6">
        <v>0</v>
      </c>
      <c r="E14" s="7">
        <v>3105156</v>
      </c>
      <c r="F14" s="8">
        <v>3105156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1743419</v>
      </c>
      <c r="Y14" s="8">
        <v>-1743419</v>
      </c>
      <c r="Z14" s="2">
        <v>-100</v>
      </c>
      <c r="AA14" s="6">
        <v>3105156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7311764</v>
      </c>
      <c r="F16" s="8">
        <v>7311764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2834310</v>
      </c>
      <c r="Y16" s="8">
        <v>-2834310</v>
      </c>
      <c r="Z16" s="2">
        <v>-100</v>
      </c>
      <c r="AA16" s="6">
        <v>7311764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2515853</v>
      </c>
      <c r="F17" s="8">
        <v>2515853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1200474</v>
      </c>
      <c r="Y17" s="8">
        <v>-1200474</v>
      </c>
      <c r="Z17" s="2">
        <v>-100</v>
      </c>
      <c r="AA17" s="6">
        <v>2515853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342038</v>
      </c>
      <c r="F18" s="8">
        <v>342038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171000</v>
      </c>
      <c r="Y18" s="8">
        <v>-171000</v>
      </c>
      <c r="Z18" s="2">
        <v>-100</v>
      </c>
      <c r="AA18" s="6">
        <v>342038</v>
      </c>
    </row>
    <row r="19" spans="1:27" ht="12.75">
      <c r="A19" s="27" t="s">
        <v>46</v>
      </c>
      <c r="B19" s="33"/>
      <c r="C19" s="6">
        <v>40144000</v>
      </c>
      <c r="D19" s="6">
        <v>0</v>
      </c>
      <c r="E19" s="7">
        <v>49275400</v>
      </c>
      <c r="F19" s="8">
        <v>49275400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0</v>
      </c>
      <c r="X19" s="8">
        <v>36956550</v>
      </c>
      <c r="Y19" s="8">
        <v>-36956550</v>
      </c>
      <c r="Z19" s="2">
        <v>-100</v>
      </c>
      <c r="AA19" s="6">
        <v>49275400</v>
      </c>
    </row>
    <row r="20" spans="1:27" ht="12.75">
      <c r="A20" s="27" t="s">
        <v>47</v>
      </c>
      <c r="B20" s="33"/>
      <c r="C20" s="6">
        <v>7462768</v>
      </c>
      <c r="D20" s="6">
        <v>0</v>
      </c>
      <c r="E20" s="7">
        <v>5618662</v>
      </c>
      <c r="F20" s="30">
        <v>5618662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0</v>
      </c>
      <c r="X20" s="30">
        <v>280191</v>
      </c>
      <c r="Y20" s="30">
        <v>-280191</v>
      </c>
      <c r="Z20" s="31">
        <v>-100</v>
      </c>
      <c r="AA20" s="32">
        <v>5618662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109487572</v>
      </c>
      <c r="D22" s="37">
        <f>SUM(D5:D21)</f>
        <v>0</v>
      </c>
      <c r="E22" s="38">
        <f t="shared" si="0"/>
        <v>142330397</v>
      </c>
      <c r="F22" s="39">
        <f t="shared" si="0"/>
        <v>142330397</v>
      </c>
      <c r="G22" s="39">
        <f t="shared" si="0"/>
        <v>0</v>
      </c>
      <c r="H22" s="39">
        <f t="shared" si="0"/>
        <v>0</v>
      </c>
      <c r="I22" s="39">
        <f t="shared" si="0"/>
        <v>0</v>
      </c>
      <c r="J22" s="39">
        <f t="shared" si="0"/>
        <v>0</v>
      </c>
      <c r="K22" s="39">
        <f t="shared" si="0"/>
        <v>0</v>
      </c>
      <c r="L22" s="39">
        <f t="shared" si="0"/>
        <v>0</v>
      </c>
      <c r="M22" s="39">
        <f t="shared" si="0"/>
        <v>0</v>
      </c>
      <c r="N22" s="39">
        <f t="shared" si="0"/>
        <v>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0</v>
      </c>
      <c r="X22" s="39">
        <f t="shared" si="0"/>
        <v>80722493</v>
      </c>
      <c r="Y22" s="39">
        <f t="shared" si="0"/>
        <v>-80722493</v>
      </c>
      <c r="Z22" s="40">
        <f>+IF(X22&lt;&gt;0,+(Y22/X22)*100,0)</f>
        <v>-100</v>
      </c>
      <c r="AA22" s="37">
        <f>SUM(AA5:AA21)</f>
        <v>142330397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42867094</v>
      </c>
      <c r="D25" s="6">
        <v>0</v>
      </c>
      <c r="E25" s="7">
        <v>53559144</v>
      </c>
      <c r="F25" s="8">
        <v>53559144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0</v>
      </c>
      <c r="X25" s="8">
        <v>19384671</v>
      </c>
      <c r="Y25" s="8">
        <v>-19384671</v>
      </c>
      <c r="Z25" s="2">
        <v>-100</v>
      </c>
      <c r="AA25" s="6">
        <v>53559144</v>
      </c>
    </row>
    <row r="26" spans="1:27" ht="12.75">
      <c r="A26" s="29" t="s">
        <v>52</v>
      </c>
      <c r="B26" s="28"/>
      <c r="C26" s="6">
        <v>3845166</v>
      </c>
      <c r="D26" s="6">
        <v>0</v>
      </c>
      <c r="E26" s="7">
        <v>4129563</v>
      </c>
      <c r="F26" s="8">
        <v>4129563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1642381</v>
      </c>
      <c r="Y26" s="8">
        <v>-1642381</v>
      </c>
      <c r="Z26" s="2">
        <v>-100</v>
      </c>
      <c r="AA26" s="6">
        <v>4129563</v>
      </c>
    </row>
    <row r="27" spans="1:27" ht="12.75">
      <c r="A27" s="29" t="s">
        <v>53</v>
      </c>
      <c r="B27" s="28"/>
      <c r="C27" s="6">
        <v>20390483</v>
      </c>
      <c r="D27" s="6">
        <v>0</v>
      </c>
      <c r="E27" s="7">
        <v>11387767</v>
      </c>
      <c r="F27" s="8">
        <v>11387767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5694000</v>
      </c>
      <c r="Y27" s="8">
        <v>-5694000</v>
      </c>
      <c r="Z27" s="2">
        <v>-100</v>
      </c>
      <c r="AA27" s="6">
        <v>11387767</v>
      </c>
    </row>
    <row r="28" spans="1:27" ht="12.75">
      <c r="A28" s="29" t="s">
        <v>54</v>
      </c>
      <c r="B28" s="28"/>
      <c r="C28" s="6">
        <v>30728375</v>
      </c>
      <c r="D28" s="6">
        <v>0</v>
      </c>
      <c r="E28" s="7">
        <v>25827264</v>
      </c>
      <c r="F28" s="8">
        <v>25827264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12913500</v>
      </c>
      <c r="Y28" s="8">
        <v>-12913500</v>
      </c>
      <c r="Z28" s="2">
        <v>-100</v>
      </c>
      <c r="AA28" s="6">
        <v>25827264</v>
      </c>
    </row>
    <row r="29" spans="1:27" ht="12.75">
      <c r="A29" s="29" t="s">
        <v>55</v>
      </c>
      <c r="B29" s="28"/>
      <c r="C29" s="6">
        <v>4371581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22455038</v>
      </c>
      <c r="D30" s="6">
        <v>0</v>
      </c>
      <c r="E30" s="7">
        <v>21948017</v>
      </c>
      <c r="F30" s="8">
        <v>21948017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10592370</v>
      </c>
      <c r="Y30" s="8">
        <v>-10592370</v>
      </c>
      <c r="Z30" s="2">
        <v>-100</v>
      </c>
      <c r="AA30" s="6">
        <v>21948017</v>
      </c>
    </row>
    <row r="31" spans="1:27" ht="12.75">
      <c r="A31" s="29" t="s">
        <v>57</v>
      </c>
      <c r="B31" s="28"/>
      <c r="C31" s="6">
        <v>344529</v>
      </c>
      <c r="D31" s="6">
        <v>0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0</v>
      </c>
      <c r="X31" s="8"/>
      <c r="Y31" s="8">
        <v>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1191016</v>
      </c>
      <c r="F32" s="8">
        <v>1191016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595500</v>
      </c>
      <c r="Y32" s="8">
        <v>-595500</v>
      </c>
      <c r="Z32" s="2">
        <v>-100</v>
      </c>
      <c r="AA32" s="6">
        <v>1191016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23540383</v>
      </c>
      <c r="D34" s="6">
        <v>0</v>
      </c>
      <c r="E34" s="7">
        <v>37797355</v>
      </c>
      <c r="F34" s="8">
        <v>37797355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0</v>
      </c>
      <c r="X34" s="8">
        <v>18823948</v>
      </c>
      <c r="Y34" s="8">
        <v>-18823948</v>
      </c>
      <c r="Z34" s="2">
        <v>-100</v>
      </c>
      <c r="AA34" s="6">
        <v>37797355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20000</v>
      </c>
      <c r="F35" s="8">
        <v>20000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20000</v>
      </c>
    </row>
    <row r="36" spans="1:27" ht="12.75">
      <c r="A36" s="44" t="s">
        <v>62</v>
      </c>
      <c r="B36" s="36"/>
      <c r="C36" s="37">
        <f aca="true" t="shared" si="1" ref="C36:Y36">SUM(C25:C35)</f>
        <v>148542649</v>
      </c>
      <c r="D36" s="37">
        <f>SUM(D25:D35)</f>
        <v>0</v>
      </c>
      <c r="E36" s="38">
        <f t="shared" si="1"/>
        <v>155860126</v>
      </c>
      <c r="F36" s="39">
        <f t="shared" si="1"/>
        <v>155860126</v>
      </c>
      <c r="G36" s="39">
        <f t="shared" si="1"/>
        <v>0</v>
      </c>
      <c r="H36" s="39">
        <f t="shared" si="1"/>
        <v>0</v>
      </c>
      <c r="I36" s="39">
        <f t="shared" si="1"/>
        <v>0</v>
      </c>
      <c r="J36" s="39">
        <f t="shared" si="1"/>
        <v>0</v>
      </c>
      <c r="K36" s="39">
        <f t="shared" si="1"/>
        <v>0</v>
      </c>
      <c r="L36" s="39">
        <f t="shared" si="1"/>
        <v>0</v>
      </c>
      <c r="M36" s="39">
        <f t="shared" si="1"/>
        <v>0</v>
      </c>
      <c r="N36" s="39">
        <f t="shared" si="1"/>
        <v>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0</v>
      </c>
      <c r="X36" s="39">
        <f t="shared" si="1"/>
        <v>69646370</v>
      </c>
      <c r="Y36" s="39">
        <f t="shared" si="1"/>
        <v>-69646370</v>
      </c>
      <c r="Z36" s="40">
        <f>+IF(X36&lt;&gt;0,+(Y36/X36)*100,0)</f>
        <v>-100</v>
      </c>
      <c r="AA36" s="37">
        <f>SUM(AA25:AA35)</f>
        <v>155860126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-39055077</v>
      </c>
      <c r="D38" s="50">
        <f>+D22-D36</f>
        <v>0</v>
      </c>
      <c r="E38" s="51">
        <f t="shared" si="2"/>
        <v>-13529729</v>
      </c>
      <c r="F38" s="52">
        <f t="shared" si="2"/>
        <v>-13529729</v>
      </c>
      <c r="G38" s="52">
        <f t="shared" si="2"/>
        <v>0</v>
      </c>
      <c r="H38" s="52">
        <f t="shared" si="2"/>
        <v>0</v>
      </c>
      <c r="I38" s="52">
        <f t="shared" si="2"/>
        <v>0</v>
      </c>
      <c r="J38" s="52">
        <f t="shared" si="2"/>
        <v>0</v>
      </c>
      <c r="K38" s="52">
        <f t="shared" si="2"/>
        <v>0</v>
      </c>
      <c r="L38" s="52">
        <f t="shared" si="2"/>
        <v>0</v>
      </c>
      <c r="M38" s="52">
        <f t="shared" si="2"/>
        <v>0</v>
      </c>
      <c r="N38" s="52">
        <f t="shared" si="2"/>
        <v>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0</v>
      </c>
      <c r="X38" s="52">
        <f>IF(F22=F36,0,X22-X36)</f>
        <v>11076123</v>
      </c>
      <c r="Y38" s="52">
        <f t="shared" si="2"/>
        <v>-11076123</v>
      </c>
      <c r="Z38" s="53">
        <f>+IF(X38&lt;&gt;0,+(Y38/X38)*100,0)</f>
        <v>-100</v>
      </c>
      <c r="AA38" s="50">
        <f>+AA22-AA36</f>
        <v>-13529729</v>
      </c>
    </row>
    <row r="39" spans="1:27" ht="12.75">
      <c r="A39" s="27" t="s">
        <v>64</v>
      </c>
      <c r="B39" s="33"/>
      <c r="C39" s="6">
        <v>27612599</v>
      </c>
      <c r="D39" s="6">
        <v>0</v>
      </c>
      <c r="E39" s="7">
        <v>23780600</v>
      </c>
      <c r="F39" s="8">
        <v>23780600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17835450</v>
      </c>
      <c r="Y39" s="8">
        <v>-17835450</v>
      </c>
      <c r="Z39" s="2">
        <v>-100</v>
      </c>
      <c r="AA39" s="6">
        <v>23780600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-11442478</v>
      </c>
      <c r="D42" s="59">
        <f>SUM(D38:D41)</f>
        <v>0</v>
      </c>
      <c r="E42" s="60">
        <f t="shared" si="3"/>
        <v>10250871</v>
      </c>
      <c r="F42" s="61">
        <f t="shared" si="3"/>
        <v>10250871</v>
      </c>
      <c r="G42" s="61">
        <f t="shared" si="3"/>
        <v>0</v>
      </c>
      <c r="H42" s="61">
        <f t="shared" si="3"/>
        <v>0</v>
      </c>
      <c r="I42" s="61">
        <f t="shared" si="3"/>
        <v>0</v>
      </c>
      <c r="J42" s="61">
        <f t="shared" si="3"/>
        <v>0</v>
      </c>
      <c r="K42" s="61">
        <f t="shared" si="3"/>
        <v>0</v>
      </c>
      <c r="L42" s="61">
        <f t="shared" si="3"/>
        <v>0</v>
      </c>
      <c r="M42" s="61">
        <f t="shared" si="3"/>
        <v>0</v>
      </c>
      <c r="N42" s="61">
        <f t="shared" si="3"/>
        <v>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0</v>
      </c>
      <c r="X42" s="61">
        <f t="shared" si="3"/>
        <v>28911573</v>
      </c>
      <c r="Y42" s="61">
        <f t="shared" si="3"/>
        <v>-28911573</v>
      </c>
      <c r="Z42" s="62">
        <f>+IF(X42&lt;&gt;0,+(Y42/X42)*100,0)</f>
        <v>-100</v>
      </c>
      <c r="AA42" s="59">
        <f>SUM(AA38:AA41)</f>
        <v>10250871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-11442478</v>
      </c>
      <c r="D44" s="67">
        <f>+D42-D43</f>
        <v>0</v>
      </c>
      <c r="E44" s="68">
        <f t="shared" si="4"/>
        <v>10250871</v>
      </c>
      <c r="F44" s="69">
        <f t="shared" si="4"/>
        <v>10250871</v>
      </c>
      <c r="G44" s="69">
        <f t="shared" si="4"/>
        <v>0</v>
      </c>
      <c r="H44" s="69">
        <f t="shared" si="4"/>
        <v>0</v>
      </c>
      <c r="I44" s="69">
        <f t="shared" si="4"/>
        <v>0</v>
      </c>
      <c r="J44" s="69">
        <f t="shared" si="4"/>
        <v>0</v>
      </c>
      <c r="K44" s="69">
        <f t="shared" si="4"/>
        <v>0</v>
      </c>
      <c r="L44" s="69">
        <f t="shared" si="4"/>
        <v>0</v>
      </c>
      <c r="M44" s="69">
        <f t="shared" si="4"/>
        <v>0</v>
      </c>
      <c r="N44" s="69">
        <f t="shared" si="4"/>
        <v>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0</v>
      </c>
      <c r="X44" s="69">
        <f t="shared" si="4"/>
        <v>28911573</v>
      </c>
      <c r="Y44" s="69">
        <f t="shared" si="4"/>
        <v>-28911573</v>
      </c>
      <c r="Z44" s="70">
        <f>+IF(X44&lt;&gt;0,+(Y44/X44)*100,0)</f>
        <v>-100</v>
      </c>
      <c r="AA44" s="67">
        <f>+AA42-AA43</f>
        <v>10250871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-11442478</v>
      </c>
      <c r="D46" s="59">
        <f>SUM(D44:D45)</f>
        <v>0</v>
      </c>
      <c r="E46" s="60">
        <f t="shared" si="5"/>
        <v>10250871</v>
      </c>
      <c r="F46" s="61">
        <f t="shared" si="5"/>
        <v>10250871</v>
      </c>
      <c r="G46" s="61">
        <f t="shared" si="5"/>
        <v>0</v>
      </c>
      <c r="H46" s="61">
        <f t="shared" si="5"/>
        <v>0</v>
      </c>
      <c r="I46" s="61">
        <f t="shared" si="5"/>
        <v>0</v>
      </c>
      <c r="J46" s="61">
        <f t="shared" si="5"/>
        <v>0</v>
      </c>
      <c r="K46" s="61">
        <f t="shared" si="5"/>
        <v>0</v>
      </c>
      <c r="L46" s="61">
        <f t="shared" si="5"/>
        <v>0</v>
      </c>
      <c r="M46" s="61">
        <f t="shared" si="5"/>
        <v>0</v>
      </c>
      <c r="N46" s="61">
        <f t="shared" si="5"/>
        <v>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0</v>
      </c>
      <c r="X46" s="61">
        <f t="shared" si="5"/>
        <v>28911573</v>
      </c>
      <c r="Y46" s="61">
        <f t="shared" si="5"/>
        <v>-28911573</v>
      </c>
      <c r="Z46" s="62">
        <f>+IF(X46&lt;&gt;0,+(Y46/X46)*100,0)</f>
        <v>-100</v>
      </c>
      <c r="AA46" s="59">
        <f>SUM(AA44:AA45)</f>
        <v>10250871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-11442478</v>
      </c>
      <c r="D48" s="75">
        <f>SUM(D46:D47)</f>
        <v>0</v>
      </c>
      <c r="E48" s="76">
        <f t="shared" si="6"/>
        <v>10250871</v>
      </c>
      <c r="F48" s="77">
        <f t="shared" si="6"/>
        <v>10250871</v>
      </c>
      <c r="G48" s="77">
        <f t="shared" si="6"/>
        <v>0</v>
      </c>
      <c r="H48" s="78">
        <f t="shared" si="6"/>
        <v>0</v>
      </c>
      <c r="I48" s="78">
        <f t="shared" si="6"/>
        <v>0</v>
      </c>
      <c r="J48" s="78">
        <f t="shared" si="6"/>
        <v>0</v>
      </c>
      <c r="K48" s="78">
        <f t="shared" si="6"/>
        <v>0</v>
      </c>
      <c r="L48" s="78">
        <f t="shared" si="6"/>
        <v>0</v>
      </c>
      <c r="M48" s="77">
        <f t="shared" si="6"/>
        <v>0</v>
      </c>
      <c r="N48" s="77">
        <f t="shared" si="6"/>
        <v>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0</v>
      </c>
      <c r="X48" s="78">
        <f t="shared" si="6"/>
        <v>28911573</v>
      </c>
      <c r="Y48" s="78">
        <f t="shared" si="6"/>
        <v>-28911573</v>
      </c>
      <c r="Z48" s="79">
        <f>+IF(X48&lt;&gt;0,+(Y48/X48)*100,0)</f>
        <v>-100</v>
      </c>
      <c r="AA48" s="80">
        <f>SUM(AA46:AA47)</f>
        <v>10250871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31790141</v>
      </c>
      <c r="D5" s="6">
        <v>0</v>
      </c>
      <c r="E5" s="7">
        <v>29289480</v>
      </c>
      <c r="F5" s="8">
        <v>29289480</v>
      </c>
      <c r="G5" s="8">
        <v>18138333</v>
      </c>
      <c r="H5" s="8">
        <v>1281153</v>
      </c>
      <c r="I5" s="8">
        <v>1489412</v>
      </c>
      <c r="J5" s="8">
        <v>20908898</v>
      </c>
      <c r="K5" s="8">
        <v>932123</v>
      </c>
      <c r="L5" s="8">
        <v>1001032</v>
      </c>
      <c r="M5" s="8">
        <v>1484472</v>
      </c>
      <c r="N5" s="8">
        <v>3417627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24326525</v>
      </c>
      <c r="X5" s="8">
        <v>14644740</v>
      </c>
      <c r="Y5" s="8">
        <v>9681785</v>
      </c>
      <c r="Z5" s="2">
        <v>66.11</v>
      </c>
      <c r="AA5" s="6">
        <v>29289480</v>
      </c>
    </row>
    <row r="6" spans="1:27" ht="12.75">
      <c r="A6" s="27" t="s">
        <v>33</v>
      </c>
      <c r="B6" s="28"/>
      <c r="C6" s="6">
        <v>388442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72881746</v>
      </c>
      <c r="D7" s="6">
        <v>0</v>
      </c>
      <c r="E7" s="7">
        <v>58374363</v>
      </c>
      <c r="F7" s="8">
        <v>58374363</v>
      </c>
      <c r="G7" s="8">
        <v>4712332</v>
      </c>
      <c r="H7" s="8">
        <v>5038858</v>
      </c>
      <c r="I7" s="8">
        <v>4177050</v>
      </c>
      <c r="J7" s="8">
        <v>13928240</v>
      </c>
      <c r="K7" s="8">
        <v>4980649</v>
      </c>
      <c r="L7" s="8">
        <v>6185134</v>
      </c>
      <c r="M7" s="8">
        <v>2975372</v>
      </c>
      <c r="N7" s="8">
        <v>14141155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28069395</v>
      </c>
      <c r="X7" s="8">
        <v>29187180</v>
      </c>
      <c r="Y7" s="8">
        <v>-1117785</v>
      </c>
      <c r="Z7" s="2">
        <v>-3.83</v>
      </c>
      <c r="AA7" s="6">
        <v>58374363</v>
      </c>
    </row>
    <row r="8" spans="1:27" ht="12.75">
      <c r="A8" s="29" t="s">
        <v>35</v>
      </c>
      <c r="B8" s="28"/>
      <c r="C8" s="6">
        <v>25894763</v>
      </c>
      <c r="D8" s="6">
        <v>0</v>
      </c>
      <c r="E8" s="7">
        <v>32364669</v>
      </c>
      <c r="F8" s="8">
        <v>32364669</v>
      </c>
      <c r="G8" s="8">
        <v>2275611</v>
      </c>
      <c r="H8" s="8">
        <v>2738691</v>
      </c>
      <c r="I8" s="8">
        <v>2303810</v>
      </c>
      <c r="J8" s="8">
        <v>7318112</v>
      </c>
      <c r="K8" s="8">
        <v>2395468</v>
      </c>
      <c r="L8" s="8">
        <v>2586883</v>
      </c>
      <c r="M8" s="8">
        <v>2487898</v>
      </c>
      <c r="N8" s="8">
        <v>7470249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14788361</v>
      </c>
      <c r="X8" s="8">
        <v>16182336</v>
      </c>
      <c r="Y8" s="8">
        <v>-1393975</v>
      </c>
      <c r="Z8" s="2">
        <v>-8.61</v>
      </c>
      <c r="AA8" s="6">
        <v>32364669</v>
      </c>
    </row>
    <row r="9" spans="1:27" ht="12.75">
      <c r="A9" s="29" t="s">
        <v>36</v>
      </c>
      <c r="B9" s="28"/>
      <c r="C9" s="6">
        <v>11864720</v>
      </c>
      <c r="D9" s="6">
        <v>0</v>
      </c>
      <c r="E9" s="7">
        <v>20780005</v>
      </c>
      <c r="F9" s="8">
        <v>20780005</v>
      </c>
      <c r="G9" s="8">
        <v>1527441</v>
      </c>
      <c r="H9" s="8">
        <v>1527442</v>
      </c>
      <c r="I9" s="8">
        <v>1527441</v>
      </c>
      <c r="J9" s="8">
        <v>4582324</v>
      </c>
      <c r="K9" s="8">
        <v>1528483</v>
      </c>
      <c r="L9" s="8">
        <v>1527780</v>
      </c>
      <c r="M9" s="8">
        <v>1528287</v>
      </c>
      <c r="N9" s="8">
        <v>4584550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9166874</v>
      </c>
      <c r="X9" s="8">
        <v>10390002</v>
      </c>
      <c r="Y9" s="8">
        <v>-1223128</v>
      </c>
      <c r="Z9" s="2">
        <v>-11.77</v>
      </c>
      <c r="AA9" s="6">
        <v>20780005</v>
      </c>
    </row>
    <row r="10" spans="1:27" ht="12.75">
      <c r="A10" s="29" t="s">
        <v>37</v>
      </c>
      <c r="B10" s="28"/>
      <c r="C10" s="6">
        <v>6272700</v>
      </c>
      <c r="D10" s="6">
        <v>0</v>
      </c>
      <c r="E10" s="7">
        <v>12572442</v>
      </c>
      <c r="F10" s="30">
        <v>12572442</v>
      </c>
      <c r="G10" s="30">
        <v>876230</v>
      </c>
      <c r="H10" s="30">
        <v>876231</v>
      </c>
      <c r="I10" s="30">
        <v>876336</v>
      </c>
      <c r="J10" s="30">
        <v>2628797</v>
      </c>
      <c r="K10" s="30">
        <v>876441</v>
      </c>
      <c r="L10" s="30">
        <v>876547</v>
      </c>
      <c r="M10" s="30">
        <v>876758</v>
      </c>
      <c r="N10" s="30">
        <v>2629746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5258543</v>
      </c>
      <c r="X10" s="30">
        <v>6286224</v>
      </c>
      <c r="Y10" s="30">
        <v>-1027681</v>
      </c>
      <c r="Z10" s="31">
        <v>-16.35</v>
      </c>
      <c r="AA10" s="32">
        <v>12572442</v>
      </c>
    </row>
    <row r="11" spans="1:27" ht="12.75">
      <c r="A11" s="29" t="s">
        <v>38</v>
      </c>
      <c r="B11" s="33"/>
      <c r="C11" s="6">
        <v>484346</v>
      </c>
      <c r="D11" s="6">
        <v>0</v>
      </c>
      <c r="E11" s="7">
        <v>174671</v>
      </c>
      <c r="F11" s="8">
        <v>174671</v>
      </c>
      <c r="G11" s="8">
        <v>32685</v>
      </c>
      <c r="H11" s="8">
        <v>33659</v>
      </c>
      <c r="I11" s="8">
        <v>38675</v>
      </c>
      <c r="J11" s="8">
        <v>105019</v>
      </c>
      <c r="K11" s="8">
        <v>34931</v>
      </c>
      <c r="L11" s="8">
        <v>33247</v>
      </c>
      <c r="M11" s="8">
        <v>32685</v>
      </c>
      <c r="N11" s="8">
        <v>100863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205882</v>
      </c>
      <c r="X11" s="8">
        <v>36336</v>
      </c>
      <c r="Y11" s="8">
        <v>169546</v>
      </c>
      <c r="Z11" s="2">
        <v>466.61</v>
      </c>
      <c r="AA11" s="6">
        <v>174671</v>
      </c>
    </row>
    <row r="12" spans="1:27" ht="12.75">
      <c r="A12" s="29" t="s">
        <v>39</v>
      </c>
      <c r="B12" s="33"/>
      <c r="C12" s="6">
        <v>851521</v>
      </c>
      <c r="D12" s="6">
        <v>0</v>
      </c>
      <c r="E12" s="7">
        <v>832738</v>
      </c>
      <c r="F12" s="8">
        <v>832738</v>
      </c>
      <c r="G12" s="8">
        <v>60324</v>
      </c>
      <c r="H12" s="8">
        <v>68250</v>
      </c>
      <c r="I12" s="8">
        <v>81341</v>
      </c>
      <c r="J12" s="8">
        <v>209915</v>
      </c>
      <c r="K12" s="8">
        <v>76502</v>
      </c>
      <c r="L12" s="8">
        <v>91523</v>
      </c>
      <c r="M12" s="8">
        <v>67176</v>
      </c>
      <c r="N12" s="8">
        <v>235201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445116</v>
      </c>
      <c r="X12" s="8">
        <v>416370</v>
      </c>
      <c r="Y12" s="8">
        <v>28746</v>
      </c>
      <c r="Z12" s="2">
        <v>6.9</v>
      </c>
      <c r="AA12" s="6">
        <v>832738</v>
      </c>
    </row>
    <row r="13" spans="1:27" ht="12.75">
      <c r="A13" s="27" t="s">
        <v>40</v>
      </c>
      <c r="B13" s="33"/>
      <c r="C13" s="6">
        <v>1468193</v>
      </c>
      <c r="D13" s="6">
        <v>0</v>
      </c>
      <c r="E13" s="7">
        <v>986860</v>
      </c>
      <c r="F13" s="8">
        <v>986860</v>
      </c>
      <c r="G13" s="8">
        <v>0</v>
      </c>
      <c r="H13" s="8">
        <v>21278</v>
      </c>
      <c r="I13" s="8">
        <v>2352</v>
      </c>
      <c r="J13" s="8">
        <v>23630</v>
      </c>
      <c r="K13" s="8">
        <v>5314</v>
      </c>
      <c r="L13" s="8">
        <v>3172</v>
      </c>
      <c r="M13" s="8">
        <v>687217</v>
      </c>
      <c r="N13" s="8">
        <v>695703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719333</v>
      </c>
      <c r="X13" s="8">
        <v>493428</v>
      </c>
      <c r="Y13" s="8">
        <v>225905</v>
      </c>
      <c r="Z13" s="2">
        <v>45.78</v>
      </c>
      <c r="AA13" s="6">
        <v>986860</v>
      </c>
    </row>
    <row r="14" spans="1:27" ht="12.75">
      <c r="A14" s="27" t="s">
        <v>41</v>
      </c>
      <c r="B14" s="33"/>
      <c r="C14" s="6">
        <v>1092857</v>
      </c>
      <c r="D14" s="6">
        <v>0</v>
      </c>
      <c r="E14" s="7">
        <v>1334633</v>
      </c>
      <c r="F14" s="8">
        <v>1334633</v>
      </c>
      <c r="G14" s="8">
        <v>147014</v>
      </c>
      <c r="H14" s="8">
        <v>159171</v>
      </c>
      <c r="I14" s="8">
        <v>177869</v>
      </c>
      <c r="J14" s="8">
        <v>484054</v>
      </c>
      <c r="K14" s="8">
        <v>219950</v>
      </c>
      <c r="L14" s="8">
        <v>168476</v>
      </c>
      <c r="M14" s="8">
        <v>175554</v>
      </c>
      <c r="N14" s="8">
        <v>563980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1048034</v>
      </c>
      <c r="X14" s="8">
        <v>667320</v>
      </c>
      <c r="Y14" s="8">
        <v>380714</v>
      </c>
      <c r="Z14" s="2">
        <v>57.05</v>
      </c>
      <c r="AA14" s="6">
        <v>1334633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9201881</v>
      </c>
      <c r="D16" s="6">
        <v>0</v>
      </c>
      <c r="E16" s="7">
        <v>3759600</v>
      </c>
      <c r="F16" s="8">
        <v>3759600</v>
      </c>
      <c r="G16" s="8">
        <v>13383</v>
      </c>
      <c r="H16" s="8">
        <v>3475</v>
      </c>
      <c r="I16" s="8">
        <v>18847</v>
      </c>
      <c r="J16" s="8">
        <v>35705</v>
      </c>
      <c r="K16" s="8">
        <v>189255</v>
      </c>
      <c r="L16" s="8">
        <v>16820</v>
      </c>
      <c r="M16" s="8">
        <v>179751</v>
      </c>
      <c r="N16" s="8">
        <v>385826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421531</v>
      </c>
      <c r="X16" s="8">
        <v>1879800</v>
      </c>
      <c r="Y16" s="8">
        <v>-1458269</v>
      </c>
      <c r="Z16" s="2">
        <v>-77.58</v>
      </c>
      <c r="AA16" s="6">
        <v>3759600</v>
      </c>
    </row>
    <row r="17" spans="1:27" ht="12.75">
      <c r="A17" s="27" t="s">
        <v>44</v>
      </c>
      <c r="B17" s="33"/>
      <c r="C17" s="6">
        <v>1630387</v>
      </c>
      <c r="D17" s="6">
        <v>0</v>
      </c>
      <c r="E17" s="7">
        <v>2108315</v>
      </c>
      <c r="F17" s="8">
        <v>2108315</v>
      </c>
      <c r="G17" s="8">
        <v>45855</v>
      </c>
      <c r="H17" s="8">
        <v>37409</v>
      </c>
      <c r="I17" s="8">
        <v>37784</v>
      </c>
      <c r="J17" s="8">
        <v>121048</v>
      </c>
      <c r="K17" s="8">
        <v>38206</v>
      </c>
      <c r="L17" s="8">
        <v>38575</v>
      </c>
      <c r="M17" s="8">
        <v>17335</v>
      </c>
      <c r="N17" s="8">
        <v>94116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215164</v>
      </c>
      <c r="X17" s="8">
        <v>1054158</v>
      </c>
      <c r="Y17" s="8">
        <v>-838994</v>
      </c>
      <c r="Z17" s="2">
        <v>-79.59</v>
      </c>
      <c r="AA17" s="6">
        <v>2108315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41797459</v>
      </c>
      <c r="D19" s="6">
        <v>0</v>
      </c>
      <c r="E19" s="7">
        <v>44186000</v>
      </c>
      <c r="F19" s="8">
        <v>44186000</v>
      </c>
      <c r="G19" s="8">
        <v>16996999</v>
      </c>
      <c r="H19" s="8">
        <v>626212</v>
      </c>
      <c r="I19" s="8">
        <v>209798</v>
      </c>
      <c r="J19" s="8">
        <v>17833009</v>
      </c>
      <c r="K19" s="8">
        <v>683493</v>
      </c>
      <c r="L19" s="8">
        <v>626807</v>
      </c>
      <c r="M19" s="8">
        <v>15149398</v>
      </c>
      <c r="N19" s="8">
        <v>16459698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34292707</v>
      </c>
      <c r="X19" s="8">
        <v>22093002</v>
      </c>
      <c r="Y19" s="8">
        <v>12199705</v>
      </c>
      <c r="Z19" s="2">
        <v>55.22</v>
      </c>
      <c r="AA19" s="6">
        <v>44186000</v>
      </c>
    </row>
    <row r="20" spans="1:27" ht="12.75">
      <c r="A20" s="27" t="s">
        <v>47</v>
      </c>
      <c r="B20" s="33"/>
      <c r="C20" s="6">
        <v>3651844</v>
      </c>
      <c r="D20" s="6">
        <v>0</v>
      </c>
      <c r="E20" s="7">
        <v>27979752</v>
      </c>
      <c r="F20" s="30">
        <v>27979752</v>
      </c>
      <c r="G20" s="30">
        <v>328186</v>
      </c>
      <c r="H20" s="30">
        <v>2588023</v>
      </c>
      <c r="I20" s="30">
        <v>2571139</v>
      </c>
      <c r="J20" s="30">
        <v>5487348</v>
      </c>
      <c r="K20" s="30">
        <v>2350114</v>
      </c>
      <c r="L20" s="30">
        <v>3277488</v>
      </c>
      <c r="M20" s="30">
        <v>2294810</v>
      </c>
      <c r="N20" s="30">
        <v>7922412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13409760</v>
      </c>
      <c r="X20" s="30">
        <v>13989876</v>
      </c>
      <c r="Y20" s="30">
        <v>-580116</v>
      </c>
      <c r="Z20" s="31">
        <v>-4.15</v>
      </c>
      <c r="AA20" s="32">
        <v>27979752</v>
      </c>
    </row>
    <row r="21" spans="1:27" ht="12.75">
      <c r="A21" s="27" t="s">
        <v>48</v>
      </c>
      <c r="B21" s="33"/>
      <c r="C21" s="6">
        <v>1944602</v>
      </c>
      <c r="D21" s="6">
        <v>0</v>
      </c>
      <c r="E21" s="7">
        <v>200000</v>
      </c>
      <c r="F21" s="8">
        <v>200000</v>
      </c>
      <c r="G21" s="8">
        <v>100500</v>
      </c>
      <c r="H21" s="8">
        <v>400</v>
      </c>
      <c r="I21" s="34">
        <v>500</v>
      </c>
      <c r="J21" s="8">
        <v>101400</v>
      </c>
      <c r="K21" s="8">
        <v>-5585</v>
      </c>
      <c r="L21" s="8">
        <v>600</v>
      </c>
      <c r="M21" s="8">
        <v>-3650</v>
      </c>
      <c r="N21" s="8">
        <v>-8635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92765</v>
      </c>
      <c r="X21" s="8"/>
      <c r="Y21" s="8">
        <v>92765</v>
      </c>
      <c r="Z21" s="2">
        <v>0</v>
      </c>
      <c r="AA21" s="6">
        <v>200000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211215602</v>
      </c>
      <c r="D22" s="37">
        <f>SUM(D5:D21)</f>
        <v>0</v>
      </c>
      <c r="E22" s="38">
        <f t="shared" si="0"/>
        <v>234943528</v>
      </c>
      <c r="F22" s="39">
        <f t="shared" si="0"/>
        <v>234943528</v>
      </c>
      <c r="G22" s="39">
        <f t="shared" si="0"/>
        <v>45254893</v>
      </c>
      <c r="H22" s="39">
        <f t="shared" si="0"/>
        <v>15000252</v>
      </c>
      <c r="I22" s="39">
        <f t="shared" si="0"/>
        <v>13512354</v>
      </c>
      <c r="J22" s="39">
        <f t="shared" si="0"/>
        <v>73767499</v>
      </c>
      <c r="K22" s="39">
        <f t="shared" si="0"/>
        <v>14305344</v>
      </c>
      <c r="L22" s="39">
        <f t="shared" si="0"/>
        <v>16434084</v>
      </c>
      <c r="M22" s="39">
        <f t="shared" si="0"/>
        <v>27953063</v>
      </c>
      <c r="N22" s="39">
        <f t="shared" si="0"/>
        <v>58692491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132459990</v>
      </c>
      <c r="X22" s="39">
        <f t="shared" si="0"/>
        <v>117320772</v>
      </c>
      <c r="Y22" s="39">
        <f t="shared" si="0"/>
        <v>15139218</v>
      </c>
      <c r="Z22" s="40">
        <f>+IF(X22&lt;&gt;0,+(Y22/X22)*100,0)</f>
        <v>12.904124088102659</v>
      </c>
      <c r="AA22" s="37">
        <f>SUM(AA5:AA21)</f>
        <v>234943528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76915008</v>
      </c>
      <c r="D25" s="6">
        <v>0</v>
      </c>
      <c r="E25" s="7">
        <v>82290780</v>
      </c>
      <c r="F25" s="8">
        <v>82290780</v>
      </c>
      <c r="G25" s="8">
        <v>6192579</v>
      </c>
      <c r="H25" s="8">
        <v>6690861</v>
      </c>
      <c r="I25" s="8">
        <v>6382114</v>
      </c>
      <c r="J25" s="8">
        <v>19265554</v>
      </c>
      <c r="K25" s="8">
        <v>6730373</v>
      </c>
      <c r="L25" s="8">
        <v>6998109</v>
      </c>
      <c r="M25" s="8">
        <v>6694327</v>
      </c>
      <c r="N25" s="8">
        <v>20422809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39688363</v>
      </c>
      <c r="X25" s="8">
        <v>41157744</v>
      </c>
      <c r="Y25" s="8">
        <v>-1469381</v>
      </c>
      <c r="Z25" s="2">
        <v>-3.57</v>
      </c>
      <c r="AA25" s="6">
        <v>82290780</v>
      </c>
    </row>
    <row r="26" spans="1:27" ht="12.75">
      <c r="A26" s="29" t="s">
        <v>52</v>
      </c>
      <c r="B26" s="28"/>
      <c r="C26" s="6">
        <v>5334661</v>
      </c>
      <c r="D26" s="6">
        <v>0</v>
      </c>
      <c r="E26" s="7">
        <v>5839932</v>
      </c>
      <c r="F26" s="8">
        <v>5839932</v>
      </c>
      <c r="G26" s="8">
        <v>441017</v>
      </c>
      <c r="H26" s="8">
        <v>441017</v>
      </c>
      <c r="I26" s="8">
        <v>441017</v>
      </c>
      <c r="J26" s="8">
        <v>1323051</v>
      </c>
      <c r="K26" s="8">
        <v>441017</v>
      </c>
      <c r="L26" s="8">
        <v>441017</v>
      </c>
      <c r="M26" s="8">
        <v>441017</v>
      </c>
      <c r="N26" s="8">
        <v>1323051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2646102</v>
      </c>
      <c r="X26" s="8">
        <v>2907618</v>
      </c>
      <c r="Y26" s="8">
        <v>-261516</v>
      </c>
      <c r="Z26" s="2">
        <v>-8.99</v>
      </c>
      <c r="AA26" s="6">
        <v>5839932</v>
      </c>
    </row>
    <row r="27" spans="1:27" ht="12.75">
      <c r="A27" s="29" t="s">
        <v>53</v>
      </c>
      <c r="B27" s="28"/>
      <c r="C27" s="6">
        <v>25375952</v>
      </c>
      <c r="D27" s="6">
        <v>0</v>
      </c>
      <c r="E27" s="7">
        <v>7212613</v>
      </c>
      <c r="F27" s="8">
        <v>7212613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3606306</v>
      </c>
      <c r="Y27" s="8">
        <v>-3606306</v>
      </c>
      <c r="Z27" s="2">
        <v>-100</v>
      </c>
      <c r="AA27" s="6">
        <v>7212613</v>
      </c>
    </row>
    <row r="28" spans="1:27" ht="12.75">
      <c r="A28" s="29" t="s">
        <v>54</v>
      </c>
      <c r="B28" s="28"/>
      <c r="C28" s="6">
        <v>62755291</v>
      </c>
      <c r="D28" s="6">
        <v>0</v>
      </c>
      <c r="E28" s="7">
        <v>9598934</v>
      </c>
      <c r="F28" s="8">
        <v>9598934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4799466</v>
      </c>
      <c r="Y28" s="8">
        <v>-4799466</v>
      </c>
      <c r="Z28" s="2">
        <v>-100</v>
      </c>
      <c r="AA28" s="6">
        <v>9598934</v>
      </c>
    </row>
    <row r="29" spans="1:27" ht="12.75">
      <c r="A29" s="29" t="s">
        <v>55</v>
      </c>
      <c r="B29" s="28"/>
      <c r="C29" s="6">
        <v>8025161</v>
      </c>
      <c r="D29" s="6">
        <v>0</v>
      </c>
      <c r="E29" s="7">
        <v>2219086</v>
      </c>
      <c r="F29" s="8">
        <v>2219086</v>
      </c>
      <c r="G29" s="8">
        <v>216246</v>
      </c>
      <c r="H29" s="8">
        <v>294030</v>
      </c>
      <c r="I29" s="8">
        <v>423328</v>
      </c>
      <c r="J29" s="8">
        <v>933604</v>
      </c>
      <c r="K29" s="8">
        <v>347530</v>
      </c>
      <c r="L29" s="8">
        <v>2964</v>
      </c>
      <c r="M29" s="8">
        <v>2064</v>
      </c>
      <c r="N29" s="8">
        <v>352558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1286162</v>
      </c>
      <c r="X29" s="8">
        <v>1109544</v>
      </c>
      <c r="Y29" s="8">
        <v>176618</v>
      </c>
      <c r="Z29" s="2">
        <v>15.92</v>
      </c>
      <c r="AA29" s="6">
        <v>2219086</v>
      </c>
    </row>
    <row r="30" spans="1:27" ht="12.75">
      <c r="A30" s="29" t="s">
        <v>56</v>
      </c>
      <c r="B30" s="28"/>
      <c r="C30" s="6">
        <v>59937553</v>
      </c>
      <c r="D30" s="6">
        <v>0</v>
      </c>
      <c r="E30" s="7">
        <v>64814196</v>
      </c>
      <c r="F30" s="8">
        <v>64814196</v>
      </c>
      <c r="G30" s="8">
        <v>7516223</v>
      </c>
      <c r="H30" s="8">
        <v>9261516</v>
      </c>
      <c r="I30" s="8">
        <v>5495792</v>
      </c>
      <c r="J30" s="8">
        <v>22273531</v>
      </c>
      <c r="K30" s="8">
        <v>4671911</v>
      </c>
      <c r="L30" s="8">
        <v>569678</v>
      </c>
      <c r="M30" s="8">
        <v>1287005</v>
      </c>
      <c r="N30" s="8">
        <v>6528594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28802125</v>
      </c>
      <c r="X30" s="8">
        <v>32407098</v>
      </c>
      <c r="Y30" s="8">
        <v>-3604973</v>
      </c>
      <c r="Z30" s="2">
        <v>-11.12</v>
      </c>
      <c r="AA30" s="6">
        <v>64814196</v>
      </c>
    </row>
    <row r="31" spans="1:27" ht="12.75">
      <c r="A31" s="29" t="s">
        <v>57</v>
      </c>
      <c r="B31" s="28"/>
      <c r="C31" s="6">
        <v>11943347</v>
      </c>
      <c r="D31" s="6">
        <v>0</v>
      </c>
      <c r="E31" s="7">
        <v>21104354</v>
      </c>
      <c r="F31" s="8">
        <v>21104354</v>
      </c>
      <c r="G31" s="8">
        <v>308088</v>
      </c>
      <c r="H31" s="8">
        <v>1356694</v>
      </c>
      <c r="I31" s="8">
        <v>369602</v>
      </c>
      <c r="J31" s="8">
        <v>2034384</v>
      </c>
      <c r="K31" s="8">
        <v>1400850</v>
      </c>
      <c r="L31" s="8">
        <v>1593454</v>
      </c>
      <c r="M31" s="8">
        <v>747507</v>
      </c>
      <c r="N31" s="8">
        <v>3741811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5776195</v>
      </c>
      <c r="X31" s="8">
        <v>10552176</v>
      </c>
      <c r="Y31" s="8">
        <v>-4775981</v>
      </c>
      <c r="Z31" s="2">
        <v>-45.26</v>
      </c>
      <c r="AA31" s="6">
        <v>21104354</v>
      </c>
    </row>
    <row r="32" spans="1:27" ht="12.75">
      <c r="A32" s="29" t="s">
        <v>58</v>
      </c>
      <c r="B32" s="28"/>
      <c r="C32" s="6">
        <v>6960678</v>
      </c>
      <c r="D32" s="6">
        <v>0</v>
      </c>
      <c r="E32" s="7">
        <v>12311800</v>
      </c>
      <c r="F32" s="8">
        <v>12311800</v>
      </c>
      <c r="G32" s="8">
        <v>71804</v>
      </c>
      <c r="H32" s="8">
        <v>634721</v>
      </c>
      <c r="I32" s="8">
        <v>80391</v>
      </c>
      <c r="J32" s="8">
        <v>786916</v>
      </c>
      <c r="K32" s="8">
        <v>378501</v>
      </c>
      <c r="L32" s="8">
        <v>735700</v>
      </c>
      <c r="M32" s="8">
        <v>453183</v>
      </c>
      <c r="N32" s="8">
        <v>1567384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2354300</v>
      </c>
      <c r="X32" s="8">
        <v>6155898</v>
      </c>
      <c r="Y32" s="8">
        <v>-3801598</v>
      </c>
      <c r="Z32" s="2">
        <v>-61.76</v>
      </c>
      <c r="AA32" s="6">
        <v>12311800</v>
      </c>
    </row>
    <row r="33" spans="1:27" ht="12.75">
      <c r="A33" s="29" t="s">
        <v>59</v>
      </c>
      <c r="B33" s="28"/>
      <c r="C33" s="6">
        <v>516112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22897586</v>
      </c>
      <c r="D34" s="6">
        <v>0</v>
      </c>
      <c r="E34" s="7">
        <v>40770326</v>
      </c>
      <c r="F34" s="8">
        <v>40770326</v>
      </c>
      <c r="G34" s="8">
        <v>2101813</v>
      </c>
      <c r="H34" s="8">
        <v>4542845</v>
      </c>
      <c r="I34" s="8">
        <v>3269423</v>
      </c>
      <c r="J34" s="8">
        <v>9914081</v>
      </c>
      <c r="K34" s="8">
        <v>4055956</v>
      </c>
      <c r="L34" s="8">
        <v>5342324</v>
      </c>
      <c r="M34" s="8">
        <v>2378904</v>
      </c>
      <c r="N34" s="8">
        <v>11777184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21691265</v>
      </c>
      <c r="X34" s="8">
        <v>20385162</v>
      </c>
      <c r="Y34" s="8">
        <v>1306103</v>
      </c>
      <c r="Z34" s="2">
        <v>6.41</v>
      </c>
      <c r="AA34" s="6">
        <v>40770326</v>
      </c>
    </row>
    <row r="35" spans="1:27" ht="12.75">
      <c r="A35" s="27" t="s">
        <v>61</v>
      </c>
      <c r="B35" s="33"/>
      <c r="C35" s="6">
        <v>1944602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282605951</v>
      </c>
      <c r="D36" s="37">
        <f>SUM(D25:D35)</f>
        <v>0</v>
      </c>
      <c r="E36" s="38">
        <f t="shared" si="1"/>
        <v>246162021</v>
      </c>
      <c r="F36" s="39">
        <f t="shared" si="1"/>
        <v>246162021</v>
      </c>
      <c r="G36" s="39">
        <f t="shared" si="1"/>
        <v>16847770</v>
      </c>
      <c r="H36" s="39">
        <f t="shared" si="1"/>
        <v>23221684</v>
      </c>
      <c r="I36" s="39">
        <f t="shared" si="1"/>
        <v>16461667</v>
      </c>
      <c r="J36" s="39">
        <f t="shared" si="1"/>
        <v>56531121</v>
      </c>
      <c r="K36" s="39">
        <f t="shared" si="1"/>
        <v>18026138</v>
      </c>
      <c r="L36" s="39">
        <f t="shared" si="1"/>
        <v>15683246</v>
      </c>
      <c r="M36" s="39">
        <f t="shared" si="1"/>
        <v>12004007</v>
      </c>
      <c r="N36" s="39">
        <f t="shared" si="1"/>
        <v>45713391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102244512</v>
      </c>
      <c r="X36" s="39">
        <f t="shared" si="1"/>
        <v>123081012</v>
      </c>
      <c r="Y36" s="39">
        <f t="shared" si="1"/>
        <v>-20836500</v>
      </c>
      <c r="Z36" s="40">
        <f>+IF(X36&lt;&gt;0,+(Y36/X36)*100,0)</f>
        <v>-16.92909382318046</v>
      </c>
      <c r="AA36" s="37">
        <f>SUM(AA25:AA35)</f>
        <v>246162021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-71390349</v>
      </c>
      <c r="D38" s="50">
        <f>+D22-D36</f>
        <v>0</v>
      </c>
      <c r="E38" s="51">
        <f t="shared" si="2"/>
        <v>-11218493</v>
      </c>
      <c r="F38" s="52">
        <f t="shared" si="2"/>
        <v>-11218493</v>
      </c>
      <c r="G38" s="52">
        <f t="shared" si="2"/>
        <v>28407123</v>
      </c>
      <c r="H38" s="52">
        <f t="shared" si="2"/>
        <v>-8221432</v>
      </c>
      <c r="I38" s="52">
        <f t="shared" si="2"/>
        <v>-2949313</v>
      </c>
      <c r="J38" s="52">
        <f t="shared" si="2"/>
        <v>17236378</v>
      </c>
      <c r="K38" s="52">
        <f t="shared" si="2"/>
        <v>-3720794</v>
      </c>
      <c r="L38" s="52">
        <f t="shared" si="2"/>
        <v>750838</v>
      </c>
      <c r="M38" s="52">
        <f t="shared" si="2"/>
        <v>15949056</v>
      </c>
      <c r="N38" s="52">
        <f t="shared" si="2"/>
        <v>12979100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30215478</v>
      </c>
      <c r="X38" s="52">
        <f>IF(F22=F36,0,X22-X36)</f>
        <v>-5760240</v>
      </c>
      <c r="Y38" s="52">
        <f t="shared" si="2"/>
        <v>35975718</v>
      </c>
      <c r="Z38" s="53">
        <f>+IF(X38&lt;&gt;0,+(Y38/X38)*100,0)</f>
        <v>-624.5524144827299</v>
      </c>
      <c r="AA38" s="50">
        <f>+AA22-AA36</f>
        <v>-11218493</v>
      </c>
    </row>
    <row r="39" spans="1:27" ht="12.75">
      <c r="A39" s="27" t="s">
        <v>64</v>
      </c>
      <c r="B39" s="33"/>
      <c r="C39" s="6">
        <v>29906813</v>
      </c>
      <c r="D39" s="6">
        <v>0</v>
      </c>
      <c r="E39" s="7">
        <v>52190000</v>
      </c>
      <c r="F39" s="8">
        <v>52190000</v>
      </c>
      <c r="G39" s="8">
        <v>3000000</v>
      </c>
      <c r="H39" s="8">
        <v>0</v>
      </c>
      <c r="I39" s="8">
        <v>0</v>
      </c>
      <c r="J39" s="8">
        <v>3000000</v>
      </c>
      <c r="K39" s="8">
        <v>1000000</v>
      </c>
      <c r="L39" s="8">
        <v>0</v>
      </c>
      <c r="M39" s="8">
        <v>0</v>
      </c>
      <c r="N39" s="8">
        <v>1000000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4000000</v>
      </c>
      <c r="X39" s="8">
        <v>32095002</v>
      </c>
      <c r="Y39" s="8">
        <v>-28095002</v>
      </c>
      <c r="Z39" s="2">
        <v>-87.54</v>
      </c>
      <c r="AA39" s="6">
        <v>52190000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-41483536</v>
      </c>
      <c r="D42" s="59">
        <f>SUM(D38:D41)</f>
        <v>0</v>
      </c>
      <c r="E42" s="60">
        <f t="shared" si="3"/>
        <v>40971507</v>
      </c>
      <c r="F42" s="61">
        <f t="shared" si="3"/>
        <v>40971507</v>
      </c>
      <c r="G42" s="61">
        <f t="shared" si="3"/>
        <v>31407123</v>
      </c>
      <c r="H42" s="61">
        <f t="shared" si="3"/>
        <v>-8221432</v>
      </c>
      <c r="I42" s="61">
        <f t="shared" si="3"/>
        <v>-2949313</v>
      </c>
      <c r="J42" s="61">
        <f t="shared" si="3"/>
        <v>20236378</v>
      </c>
      <c r="K42" s="61">
        <f t="shared" si="3"/>
        <v>-2720794</v>
      </c>
      <c r="L42" s="61">
        <f t="shared" si="3"/>
        <v>750838</v>
      </c>
      <c r="M42" s="61">
        <f t="shared" si="3"/>
        <v>15949056</v>
      </c>
      <c r="N42" s="61">
        <f t="shared" si="3"/>
        <v>13979100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34215478</v>
      </c>
      <c r="X42" s="61">
        <f t="shared" si="3"/>
        <v>26334762</v>
      </c>
      <c r="Y42" s="61">
        <f t="shared" si="3"/>
        <v>7880716</v>
      </c>
      <c r="Z42" s="62">
        <f>+IF(X42&lt;&gt;0,+(Y42/X42)*100,0)</f>
        <v>29.925146086378152</v>
      </c>
      <c r="AA42" s="59">
        <f>SUM(AA38:AA41)</f>
        <v>40971507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-41483536</v>
      </c>
      <c r="D44" s="67">
        <f>+D42-D43</f>
        <v>0</v>
      </c>
      <c r="E44" s="68">
        <f t="shared" si="4"/>
        <v>40971507</v>
      </c>
      <c r="F44" s="69">
        <f t="shared" si="4"/>
        <v>40971507</v>
      </c>
      <c r="G44" s="69">
        <f t="shared" si="4"/>
        <v>31407123</v>
      </c>
      <c r="H44" s="69">
        <f t="shared" si="4"/>
        <v>-8221432</v>
      </c>
      <c r="I44" s="69">
        <f t="shared" si="4"/>
        <v>-2949313</v>
      </c>
      <c r="J44" s="69">
        <f t="shared" si="4"/>
        <v>20236378</v>
      </c>
      <c r="K44" s="69">
        <f t="shared" si="4"/>
        <v>-2720794</v>
      </c>
      <c r="L44" s="69">
        <f t="shared" si="4"/>
        <v>750838</v>
      </c>
      <c r="M44" s="69">
        <f t="shared" si="4"/>
        <v>15949056</v>
      </c>
      <c r="N44" s="69">
        <f t="shared" si="4"/>
        <v>13979100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34215478</v>
      </c>
      <c r="X44" s="69">
        <f t="shared" si="4"/>
        <v>26334762</v>
      </c>
      <c r="Y44" s="69">
        <f t="shared" si="4"/>
        <v>7880716</v>
      </c>
      <c r="Z44" s="70">
        <f>+IF(X44&lt;&gt;0,+(Y44/X44)*100,0)</f>
        <v>29.925146086378152</v>
      </c>
      <c r="AA44" s="67">
        <f>+AA42-AA43</f>
        <v>40971507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-41483536</v>
      </c>
      <c r="D46" s="59">
        <f>SUM(D44:D45)</f>
        <v>0</v>
      </c>
      <c r="E46" s="60">
        <f t="shared" si="5"/>
        <v>40971507</v>
      </c>
      <c r="F46" s="61">
        <f t="shared" si="5"/>
        <v>40971507</v>
      </c>
      <c r="G46" s="61">
        <f t="shared" si="5"/>
        <v>31407123</v>
      </c>
      <c r="H46" s="61">
        <f t="shared" si="5"/>
        <v>-8221432</v>
      </c>
      <c r="I46" s="61">
        <f t="shared" si="5"/>
        <v>-2949313</v>
      </c>
      <c r="J46" s="61">
        <f t="shared" si="5"/>
        <v>20236378</v>
      </c>
      <c r="K46" s="61">
        <f t="shared" si="5"/>
        <v>-2720794</v>
      </c>
      <c r="L46" s="61">
        <f t="shared" si="5"/>
        <v>750838</v>
      </c>
      <c r="M46" s="61">
        <f t="shared" si="5"/>
        <v>15949056</v>
      </c>
      <c r="N46" s="61">
        <f t="shared" si="5"/>
        <v>13979100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34215478</v>
      </c>
      <c r="X46" s="61">
        <f t="shared" si="5"/>
        <v>26334762</v>
      </c>
      <c r="Y46" s="61">
        <f t="shared" si="5"/>
        <v>7880716</v>
      </c>
      <c r="Z46" s="62">
        <f>+IF(X46&lt;&gt;0,+(Y46/X46)*100,0)</f>
        <v>29.925146086378152</v>
      </c>
      <c r="AA46" s="59">
        <f>SUM(AA44:AA45)</f>
        <v>40971507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-41483536</v>
      </c>
      <c r="D48" s="75">
        <f>SUM(D46:D47)</f>
        <v>0</v>
      </c>
      <c r="E48" s="76">
        <f t="shared" si="6"/>
        <v>40971507</v>
      </c>
      <c r="F48" s="77">
        <f t="shared" si="6"/>
        <v>40971507</v>
      </c>
      <c r="G48" s="77">
        <f t="shared" si="6"/>
        <v>31407123</v>
      </c>
      <c r="H48" s="78">
        <f t="shared" si="6"/>
        <v>-8221432</v>
      </c>
      <c r="I48" s="78">
        <f t="shared" si="6"/>
        <v>-2949313</v>
      </c>
      <c r="J48" s="78">
        <f t="shared" si="6"/>
        <v>20236378</v>
      </c>
      <c r="K48" s="78">
        <f t="shared" si="6"/>
        <v>-2720794</v>
      </c>
      <c r="L48" s="78">
        <f t="shared" si="6"/>
        <v>750838</v>
      </c>
      <c r="M48" s="77">
        <f t="shared" si="6"/>
        <v>15949056</v>
      </c>
      <c r="N48" s="77">
        <f t="shared" si="6"/>
        <v>13979100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34215478</v>
      </c>
      <c r="X48" s="78">
        <f t="shared" si="6"/>
        <v>26334762</v>
      </c>
      <c r="Y48" s="78">
        <f t="shared" si="6"/>
        <v>7880716</v>
      </c>
      <c r="Z48" s="79">
        <f>+IF(X48&lt;&gt;0,+(Y48/X48)*100,0)</f>
        <v>29.925146086378152</v>
      </c>
      <c r="AA48" s="80">
        <f>SUM(AA46:AA47)</f>
        <v>40971507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4430162</v>
      </c>
      <c r="D5" s="6">
        <v>0</v>
      </c>
      <c r="E5" s="7">
        <v>7497216</v>
      </c>
      <c r="F5" s="8">
        <v>7497216</v>
      </c>
      <c r="G5" s="8">
        <v>0</v>
      </c>
      <c r="H5" s="8">
        <v>0</v>
      </c>
      <c r="I5" s="8">
        <v>0</v>
      </c>
      <c r="J5" s="8">
        <v>0</v>
      </c>
      <c r="K5" s="8">
        <v>339852</v>
      </c>
      <c r="L5" s="8">
        <v>423679</v>
      </c>
      <c r="M5" s="8">
        <v>422122</v>
      </c>
      <c r="N5" s="8">
        <v>1185653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1185653</v>
      </c>
      <c r="X5" s="8">
        <v>7497216</v>
      </c>
      <c r="Y5" s="8">
        <v>-6311563</v>
      </c>
      <c r="Z5" s="2">
        <v>-84.19</v>
      </c>
      <c r="AA5" s="6">
        <v>7497216</v>
      </c>
    </row>
    <row r="6" spans="1:27" ht="12.75">
      <c r="A6" s="27" t="s">
        <v>33</v>
      </c>
      <c r="B6" s="28"/>
      <c r="C6" s="6">
        <v>134553</v>
      </c>
      <c r="D6" s="6">
        <v>0</v>
      </c>
      <c r="E6" s="7">
        <v>0</v>
      </c>
      <c r="F6" s="8">
        <v>0</v>
      </c>
      <c r="G6" s="8">
        <v>12547</v>
      </c>
      <c r="H6" s="8">
        <v>12213</v>
      </c>
      <c r="I6" s="8">
        <v>11966</v>
      </c>
      <c r="J6" s="8">
        <v>36726</v>
      </c>
      <c r="K6" s="8">
        <v>11792</v>
      </c>
      <c r="L6" s="8">
        <v>10458</v>
      </c>
      <c r="M6" s="8">
        <v>10454</v>
      </c>
      <c r="N6" s="8">
        <v>32704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69430</v>
      </c>
      <c r="X6" s="8"/>
      <c r="Y6" s="8">
        <v>69430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8929770</v>
      </c>
      <c r="D7" s="6">
        <v>0</v>
      </c>
      <c r="E7" s="7">
        <v>10388495</v>
      </c>
      <c r="F7" s="8">
        <v>10388495</v>
      </c>
      <c r="G7" s="8">
        <v>946053</v>
      </c>
      <c r="H7" s="8">
        <v>888845</v>
      </c>
      <c r="I7" s="8">
        <v>822340</v>
      </c>
      <c r="J7" s="8">
        <v>2657238</v>
      </c>
      <c r="K7" s="8">
        <v>906302</v>
      </c>
      <c r="L7" s="8">
        <v>815321</v>
      </c>
      <c r="M7" s="8">
        <v>724240</v>
      </c>
      <c r="N7" s="8">
        <v>2445863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5103101</v>
      </c>
      <c r="X7" s="8">
        <v>5289073</v>
      </c>
      <c r="Y7" s="8">
        <v>-185972</v>
      </c>
      <c r="Z7" s="2">
        <v>-3.52</v>
      </c>
      <c r="AA7" s="6">
        <v>10388495</v>
      </c>
    </row>
    <row r="8" spans="1:27" ht="12.75">
      <c r="A8" s="29" t="s">
        <v>35</v>
      </c>
      <c r="B8" s="28"/>
      <c r="C8" s="6">
        <v>1952032</v>
      </c>
      <c r="D8" s="6">
        <v>0</v>
      </c>
      <c r="E8" s="7">
        <v>2700330</v>
      </c>
      <c r="F8" s="8">
        <v>2700330</v>
      </c>
      <c r="G8" s="8">
        <v>413065</v>
      </c>
      <c r="H8" s="8">
        <v>415980</v>
      </c>
      <c r="I8" s="8">
        <v>414464</v>
      </c>
      <c r="J8" s="8">
        <v>1243509</v>
      </c>
      <c r="K8" s="8">
        <v>445521</v>
      </c>
      <c r="L8" s="8">
        <v>413547</v>
      </c>
      <c r="M8" s="8">
        <v>402427</v>
      </c>
      <c r="N8" s="8">
        <v>1261495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2505004</v>
      </c>
      <c r="X8" s="8">
        <v>2560479</v>
      </c>
      <c r="Y8" s="8">
        <v>-55475</v>
      </c>
      <c r="Z8" s="2">
        <v>-2.17</v>
      </c>
      <c r="AA8" s="6">
        <v>2700330</v>
      </c>
    </row>
    <row r="9" spans="1:27" ht="12.75">
      <c r="A9" s="29" t="s">
        <v>36</v>
      </c>
      <c r="B9" s="28"/>
      <c r="C9" s="6">
        <v>336743</v>
      </c>
      <c r="D9" s="6">
        <v>0</v>
      </c>
      <c r="E9" s="7">
        <v>2590848</v>
      </c>
      <c r="F9" s="8">
        <v>2590848</v>
      </c>
      <c r="G9" s="8">
        <v>356140</v>
      </c>
      <c r="H9" s="8">
        <v>354313</v>
      </c>
      <c r="I9" s="8">
        <v>342231</v>
      </c>
      <c r="J9" s="8">
        <v>1052684</v>
      </c>
      <c r="K9" s="8">
        <v>365149</v>
      </c>
      <c r="L9" s="8">
        <v>350998</v>
      </c>
      <c r="M9" s="8">
        <v>347204</v>
      </c>
      <c r="N9" s="8">
        <v>1063351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2116035</v>
      </c>
      <c r="X9" s="8">
        <v>1698783</v>
      </c>
      <c r="Y9" s="8">
        <v>417252</v>
      </c>
      <c r="Z9" s="2">
        <v>24.56</v>
      </c>
      <c r="AA9" s="6">
        <v>2590848</v>
      </c>
    </row>
    <row r="10" spans="1:27" ht="12.75">
      <c r="A10" s="29" t="s">
        <v>37</v>
      </c>
      <c r="B10" s="28"/>
      <c r="C10" s="6">
        <v>1299498</v>
      </c>
      <c r="D10" s="6">
        <v>0</v>
      </c>
      <c r="E10" s="7">
        <v>2140630</v>
      </c>
      <c r="F10" s="30">
        <v>2140630</v>
      </c>
      <c r="G10" s="30">
        <v>338682</v>
      </c>
      <c r="H10" s="30">
        <v>344295</v>
      </c>
      <c r="I10" s="30">
        <v>343072</v>
      </c>
      <c r="J10" s="30">
        <v>1026049</v>
      </c>
      <c r="K10" s="30">
        <v>342877</v>
      </c>
      <c r="L10" s="30">
        <v>334152</v>
      </c>
      <c r="M10" s="30">
        <v>332791</v>
      </c>
      <c r="N10" s="30">
        <v>1009820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2035869</v>
      </c>
      <c r="X10" s="30">
        <v>1942762</v>
      </c>
      <c r="Y10" s="30">
        <v>93107</v>
      </c>
      <c r="Z10" s="31">
        <v>4.79</v>
      </c>
      <c r="AA10" s="32">
        <v>2140630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279943</v>
      </c>
      <c r="D12" s="6">
        <v>0</v>
      </c>
      <c r="E12" s="7">
        <v>376415</v>
      </c>
      <c r="F12" s="8">
        <v>376415</v>
      </c>
      <c r="G12" s="8">
        <v>122674</v>
      </c>
      <c r="H12" s="8">
        <v>3985</v>
      </c>
      <c r="I12" s="8">
        <v>4621</v>
      </c>
      <c r="J12" s="8">
        <v>131280</v>
      </c>
      <c r="K12" s="8">
        <v>3814</v>
      </c>
      <c r="L12" s="8">
        <v>3660</v>
      </c>
      <c r="M12" s="8">
        <v>5260</v>
      </c>
      <c r="N12" s="8">
        <v>12734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144014</v>
      </c>
      <c r="X12" s="8">
        <v>134567</v>
      </c>
      <c r="Y12" s="8">
        <v>9447</v>
      </c>
      <c r="Z12" s="2">
        <v>7.02</v>
      </c>
      <c r="AA12" s="6">
        <v>376415</v>
      </c>
    </row>
    <row r="13" spans="1:27" ht="12.75">
      <c r="A13" s="27" t="s">
        <v>40</v>
      </c>
      <c r="B13" s="33"/>
      <c r="C13" s="6">
        <v>3716281</v>
      </c>
      <c r="D13" s="6">
        <v>0</v>
      </c>
      <c r="E13" s="7">
        <v>1319350</v>
      </c>
      <c r="F13" s="8">
        <v>1319350</v>
      </c>
      <c r="G13" s="8">
        <v>163325</v>
      </c>
      <c r="H13" s="8">
        <v>316451</v>
      </c>
      <c r="I13" s="8">
        <v>162512</v>
      </c>
      <c r="J13" s="8">
        <v>642288</v>
      </c>
      <c r="K13" s="8">
        <v>283046</v>
      </c>
      <c r="L13" s="8">
        <v>189711</v>
      </c>
      <c r="M13" s="8">
        <v>263575</v>
      </c>
      <c r="N13" s="8">
        <v>736332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1378620</v>
      </c>
      <c r="X13" s="8">
        <v>498997</v>
      </c>
      <c r="Y13" s="8">
        <v>879623</v>
      </c>
      <c r="Z13" s="2">
        <v>176.28</v>
      </c>
      <c r="AA13" s="6">
        <v>1319350</v>
      </c>
    </row>
    <row r="14" spans="1:27" ht="12.75">
      <c r="A14" s="27" t="s">
        <v>41</v>
      </c>
      <c r="B14" s="33"/>
      <c r="C14" s="6">
        <v>1231</v>
      </c>
      <c r="D14" s="6">
        <v>0</v>
      </c>
      <c r="E14" s="7">
        <v>3465</v>
      </c>
      <c r="F14" s="8">
        <v>3465</v>
      </c>
      <c r="G14" s="8">
        <v>94</v>
      </c>
      <c r="H14" s="8">
        <v>93</v>
      </c>
      <c r="I14" s="8">
        <v>92</v>
      </c>
      <c r="J14" s="8">
        <v>279</v>
      </c>
      <c r="K14" s="8">
        <v>90</v>
      </c>
      <c r="L14" s="8">
        <v>89</v>
      </c>
      <c r="M14" s="8">
        <v>88</v>
      </c>
      <c r="N14" s="8">
        <v>267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546</v>
      </c>
      <c r="X14" s="8">
        <v>1548</v>
      </c>
      <c r="Y14" s="8">
        <v>-1002</v>
      </c>
      <c r="Z14" s="2">
        <v>-64.73</v>
      </c>
      <c r="AA14" s="6">
        <v>3465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20520</v>
      </c>
      <c r="D16" s="6">
        <v>0</v>
      </c>
      <c r="E16" s="7">
        <v>212342</v>
      </c>
      <c r="F16" s="8">
        <v>212342</v>
      </c>
      <c r="G16" s="8">
        <v>170</v>
      </c>
      <c r="H16" s="8">
        <v>937</v>
      </c>
      <c r="I16" s="8">
        <v>0</v>
      </c>
      <c r="J16" s="8">
        <v>1107</v>
      </c>
      <c r="K16" s="8">
        <v>2000</v>
      </c>
      <c r="L16" s="8">
        <v>900</v>
      </c>
      <c r="M16" s="8">
        <v>500</v>
      </c>
      <c r="N16" s="8">
        <v>3400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4507</v>
      </c>
      <c r="X16" s="8">
        <v>6141</v>
      </c>
      <c r="Y16" s="8">
        <v>-1634</v>
      </c>
      <c r="Z16" s="2">
        <v>-26.61</v>
      </c>
      <c r="AA16" s="6">
        <v>212342</v>
      </c>
    </row>
    <row r="17" spans="1:27" ht="12.75">
      <c r="A17" s="27" t="s">
        <v>44</v>
      </c>
      <c r="B17" s="33"/>
      <c r="C17" s="6">
        <v>17978</v>
      </c>
      <c r="D17" s="6">
        <v>0</v>
      </c>
      <c r="E17" s="7">
        <v>4791</v>
      </c>
      <c r="F17" s="8">
        <v>4791</v>
      </c>
      <c r="G17" s="8">
        <v>692</v>
      </c>
      <c r="H17" s="8">
        <v>1384</v>
      </c>
      <c r="I17" s="8">
        <v>621</v>
      </c>
      <c r="J17" s="8">
        <v>2697</v>
      </c>
      <c r="K17" s="8">
        <v>1106</v>
      </c>
      <c r="L17" s="8">
        <v>967</v>
      </c>
      <c r="M17" s="8">
        <v>1038</v>
      </c>
      <c r="N17" s="8">
        <v>3111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5808</v>
      </c>
      <c r="X17" s="8">
        <v>2461</v>
      </c>
      <c r="Y17" s="8">
        <v>3347</v>
      </c>
      <c r="Z17" s="2">
        <v>136</v>
      </c>
      <c r="AA17" s="6">
        <v>4791</v>
      </c>
    </row>
    <row r="18" spans="1:27" ht="12.75">
      <c r="A18" s="29" t="s">
        <v>45</v>
      </c>
      <c r="B18" s="28"/>
      <c r="C18" s="6">
        <v>236769</v>
      </c>
      <c r="D18" s="6">
        <v>0</v>
      </c>
      <c r="E18" s="7">
        <v>18500</v>
      </c>
      <c r="F18" s="8">
        <v>18500</v>
      </c>
      <c r="G18" s="8">
        <v>13777</v>
      </c>
      <c r="H18" s="8">
        <v>21209</v>
      </c>
      <c r="I18" s="8">
        <v>24232</v>
      </c>
      <c r="J18" s="8">
        <v>59218</v>
      </c>
      <c r="K18" s="8">
        <v>14978</v>
      </c>
      <c r="L18" s="8">
        <v>19492</v>
      </c>
      <c r="M18" s="8">
        <v>5818</v>
      </c>
      <c r="N18" s="8">
        <v>40288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99506</v>
      </c>
      <c r="X18" s="8">
        <v>13924</v>
      </c>
      <c r="Y18" s="8">
        <v>85582</v>
      </c>
      <c r="Z18" s="2">
        <v>614.64</v>
      </c>
      <c r="AA18" s="6">
        <v>18500</v>
      </c>
    </row>
    <row r="19" spans="1:27" ht="12.75">
      <c r="A19" s="27" t="s">
        <v>46</v>
      </c>
      <c r="B19" s="33"/>
      <c r="C19" s="6">
        <v>26350728</v>
      </c>
      <c r="D19" s="6">
        <v>0</v>
      </c>
      <c r="E19" s="7">
        <v>26106000</v>
      </c>
      <c r="F19" s="8">
        <v>26106000</v>
      </c>
      <c r="G19" s="8">
        <v>9177000</v>
      </c>
      <c r="H19" s="8">
        <v>0</v>
      </c>
      <c r="I19" s="8">
        <v>1124615</v>
      </c>
      <c r="J19" s="8">
        <v>10301615</v>
      </c>
      <c r="K19" s="8">
        <v>842284</v>
      </c>
      <c r="L19" s="8">
        <v>1226356</v>
      </c>
      <c r="M19" s="8">
        <v>7843703</v>
      </c>
      <c r="N19" s="8">
        <v>9912343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20213958</v>
      </c>
      <c r="X19" s="8">
        <v>12650000</v>
      </c>
      <c r="Y19" s="8">
        <v>7563958</v>
      </c>
      <c r="Z19" s="2">
        <v>59.79</v>
      </c>
      <c r="AA19" s="6">
        <v>26106000</v>
      </c>
    </row>
    <row r="20" spans="1:27" ht="12.75">
      <c r="A20" s="27" t="s">
        <v>47</v>
      </c>
      <c r="B20" s="33"/>
      <c r="C20" s="6">
        <v>492312</v>
      </c>
      <c r="D20" s="6">
        <v>0</v>
      </c>
      <c r="E20" s="7">
        <v>20529901</v>
      </c>
      <c r="F20" s="30">
        <v>20529901</v>
      </c>
      <c r="G20" s="30">
        <v>194670</v>
      </c>
      <c r="H20" s="30">
        <v>69241</v>
      </c>
      <c r="I20" s="30">
        <v>3312</v>
      </c>
      <c r="J20" s="30">
        <v>267223</v>
      </c>
      <c r="K20" s="30">
        <v>1812</v>
      </c>
      <c r="L20" s="30">
        <v>1040</v>
      </c>
      <c r="M20" s="30">
        <v>1539</v>
      </c>
      <c r="N20" s="30">
        <v>4391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271614</v>
      </c>
      <c r="X20" s="30">
        <v>9421343</v>
      </c>
      <c r="Y20" s="30">
        <v>-9149729</v>
      </c>
      <c r="Z20" s="31">
        <v>-97.12</v>
      </c>
      <c r="AA20" s="32">
        <v>20529901</v>
      </c>
    </row>
    <row r="21" spans="1:27" ht="12.75">
      <c r="A21" s="27" t="s">
        <v>48</v>
      </c>
      <c r="B21" s="33"/>
      <c r="C21" s="6">
        <v>60230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48258750</v>
      </c>
      <c r="D22" s="37">
        <f>SUM(D5:D21)</f>
        <v>0</v>
      </c>
      <c r="E22" s="38">
        <f t="shared" si="0"/>
        <v>73888283</v>
      </c>
      <c r="F22" s="39">
        <f t="shared" si="0"/>
        <v>73888283</v>
      </c>
      <c r="G22" s="39">
        <f t="shared" si="0"/>
        <v>11738889</v>
      </c>
      <c r="H22" s="39">
        <f t="shared" si="0"/>
        <v>2428946</v>
      </c>
      <c r="I22" s="39">
        <f t="shared" si="0"/>
        <v>3254078</v>
      </c>
      <c r="J22" s="39">
        <f t="shared" si="0"/>
        <v>17421913</v>
      </c>
      <c r="K22" s="39">
        <f t="shared" si="0"/>
        <v>3560623</v>
      </c>
      <c r="L22" s="39">
        <f t="shared" si="0"/>
        <v>3790370</v>
      </c>
      <c r="M22" s="39">
        <f t="shared" si="0"/>
        <v>10360759</v>
      </c>
      <c r="N22" s="39">
        <f t="shared" si="0"/>
        <v>17711752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35133665</v>
      </c>
      <c r="X22" s="39">
        <f t="shared" si="0"/>
        <v>41717294</v>
      </c>
      <c r="Y22" s="39">
        <f t="shared" si="0"/>
        <v>-6583629</v>
      </c>
      <c r="Z22" s="40">
        <f>+IF(X22&lt;&gt;0,+(Y22/X22)*100,0)</f>
        <v>-15.781534152239116</v>
      </c>
      <c r="AA22" s="37">
        <f>SUM(AA5:AA21)</f>
        <v>73888283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19370992</v>
      </c>
      <c r="D25" s="6">
        <v>0</v>
      </c>
      <c r="E25" s="7">
        <v>21001755</v>
      </c>
      <c r="F25" s="8">
        <v>21001755</v>
      </c>
      <c r="G25" s="8">
        <v>1353771</v>
      </c>
      <c r="H25" s="8">
        <v>1617238</v>
      </c>
      <c r="I25" s="8">
        <v>1555919</v>
      </c>
      <c r="J25" s="8">
        <v>4526928</v>
      </c>
      <c r="K25" s="8">
        <v>1708164</v>
      </c>
      <c r="L25" s="8">
        <v>1603306</v>
      </c>
      <c r="M25" s="8">
        <v>1685372</v>
      </c>
      <c r="N25" s="8">
        <v>4996842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9523770</v>
      </c>
      <c r="X25" s="8"/>
      <c r="Y25" s="8">
        <v>9523770</v>
      </c>
      <c r="Z25" s="2">
        <v>0</v>
      </c>
      <c r="AA25" s="6">
        <v>21001755</v>
      </c>
    </row>
    <row r="26" spans="1:27" ht="12.75">
      <c r="A26" s="29" t="s">
        <v>52</v>
      </c>
      <c r="B26" s="28"/>
      <c r="C26" s="6">
        <v>2445807</v>
      </c>
      <c r="D26" s="6">
        <v>0</v>
      </c>
      <c r="E26" s="7">
        <v>2641835</v>
      </c>
      <c r="F26" s="8">
        <v>2641835</v>
      </c>
      <c r="G26" s="8">
        <v>224279</v>
      </c>
      <c r="H26" s="8">
        <v>224279</v>
      </c>
      <c r="I26" s="8">
        <v>224271</v>
      </c>
      <c r="J26" s="8">
        <v>672829</v>
      </c>
      <c r="K26" s="8">
        <v>224877</v>
      </c>
      <c r="L26" s="8">
        <v>151431</v>
      </c>
      <c r="M26" s="8">
        <v>173827</v>
      </c>
      <c r="N26" s="8">
        <v>550135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1222964</v>
      </c>
      <c r="X26" s="8">
        <v>1252050</v>
      </c>
      <c r="Y26" s="8">
        <v>-29086</v>
      </c>
      <c r="Z26" s="2">
        <v>-2.32</v>
      </c>
      <c r="AA26" s="6">
        <v>2641835</v>
      </c>
    </row>
    <row r="27" spans="1:27" ht="12.75">
      <c r="A27" s="29" t="s">
        <v>53</v>
      </c>
      <c r="B27" s="28"/>
      <c r="C27" s="6">
        <v>271774</v>
      </c>
      <c r="D27" s="6">
        <v>0</v>
      </c>
      <c r="E27" s="7">
        <v>3401247</v>
      </c>
      <c r="F27" s="8">
        <v>3401247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3401247</v>
      </c>
    </row>
    <row r="28" spans="1:27" ht="12.75">
      <c r="A28" s="29" t="s">
        <v>54</v>
      </c>
      <c r="B28" s="28"/>
      <c r="C28" s="6">
        <v>3486585</v>
      </c>
      <c r="D28" s="6">
        <v>0</v>
      </c>
      <c r="E28" s="7">
        <v>6153895</v>
      </c>
      <c r="F28" s="8">
        <v>6153895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6153895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10488982</v>
      </c>
      <c r="D30" s="6">
        <v>0</v>
      </c>
      <c r="E30" s="7">
        <v>11812072</v>
      </c>
      <c r="F30" s="8">
        <v>11812072</v>
      </c>
      <c r="G30" s="8">
        <v>807956</v>
      </c>
      <c r="H30" s="8">
        <v>1315392</v>
      </c>
      <c r="I30" s="8">
        <v>1069731</v>
      </c>
      <c r="J30" s="8">
        <v>3193079</v>
      </c>
      <c r="K30" s="8">
        <v>795357</v>
      </c>
      <c r="L30" s="8">
        <v>821215</v>
      </c>
      <c r="M30" s="8">
        <v>803403</v>
      </c>
      <c r="N30" s="8">
        <v>2419975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5613054</v>
      </c>
      <c r="X30" s="8">
        <v>5858442</v>
      </c>
      <c r="Y30" s="8">
        <v>-245388</v>
      </c>
      <c r="Z30" s="2">
        <v>-4.19</v>
      </c>
      <c r="AA30" s="6">
        <v>11812072</v>
      </c>
    </row>
    <row r="31" spans="1:27" ht="12.75">
      <c r="A31" s="29" t="s">
        <v>57</v>
      </c>
      <c r="B31" s="28"/>
      <c r="C31" s="6">
        <v>1065986</v>
      </c>
      <c r="D31" s="6">
        <v>0</v>
      </c>
      <c r="E31" s="7">
        <v>1228190</v>
      </c>
      <c r="F31" s="8">
        <v>1228190</v>
      </c>
      <c r="G31" s="8">
        <v>26099</v>
      </c>
      <c r="H31" s="8">
        <v>91977</v>
      </c>
      <c r="I31" s="8">
        <v>82585</v>
      </c>
      <c r="J31" s="8">
        <v>200661</v>
      </c>
      <c r="K31" s="8">
        <v>522251</v>
      </c>
      <c r="L31" s="8">
        <v>160386</v>
      </c>
      <c r="M31" s="8">
        <v>29577</v>
      </c>
      <c r="N31" s="8">
        <v>712214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912875</v>
      </c>
      <c r="X31" s="8">
        <v>420094</v>
      </c>
      <c r="Y31" s="8">
        <v>492781</v>
      </c>
      <c r="Z31" s="2">
        <v>117.3</v>
      </c>
      <c r="AA31" s="6">
        <v>1228190</v>
      </c>
    </row>
    <row r="32" spans="1:27" ht="12.75">
      <c r="A32" s="29" t="s">
        <v>58</v>
      </c>
      <c r="B32" s="28"/>
      <c r="C32" s="6">
        <v>3281356</v>
      </c>
      <c r="D32" s="6">
        <v>0</v>
      </c>
      <c r="E32" s="7">
        <v>2346449</v>
      </c>
      <c r="F32" s="8">
        <v>2346449</v>
      </c>
      <c r="G32" s="8">
        <v>43992</v>
      </c>
      <c r="H32" s="8">
        <v>203658</v>
      </c>
      <c r="I32" s="8">
        <v>560522</v>
      </c>
      <c r="J32" s="8">
        <v>808172</v>
      </c>
      <c r="K32" s="8">
        <v>1038227</v>
      </c>
      <c r="L32" s="8">
        <v>-1629</v>
      </c>
      <c r="M32" s="8">
        <v>266782</v>
      </c>
      <c r="N32" s="8">
        <v>1303380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2111552</v>
      </c>
      <c r="X32" s="8">
        <v>1087410</v>
      </c>
      <c r="Y32" s="8">
        <v>1024142</v>
      </c>
      <c r="Z32" s="2">
        <v>94.18</v>
      </c>
      <c r="AA32" s="6">
        <v>2346449</v>
      </c>
    </row>
    <row r="33" spans="1:27" ht="12.75">
      <c r="A33" s="29" t="s">
        <v>59</v>
      </c>
      <c r="B33" s="28"/>
      <c r="C33" s="6">
        <v>1018370</v>
      </c>
      <c r="D33" s="6">
        <v>0</v>
      </c>
      <c r="E33" s="7">
        <v>10666791</v>
      </c>
      <c r="F33" s="8">
        <v>10666791</v>
      </c>
      <c r="G33" s="8">
        <v>1360077</v>
      </c>
      <c r="H33" s="8">
        <v>271834</v>
      </c>
      <c r="I33" s="8">
        <v>57037</v>
      </c>
      <c r="J33" s="8">
        <v>1688948</v>
      </c>
      <c r="K33" s="8">
        <v>80412</v>
      </c>
      <c r="L33" s="8">
        <v>106446</v>
      </c>
      <c r="M33" s="8">
        <v>116708</v>
      </c>
      <c r="N33" s="8">
        <v>303566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1992514</v>
      </c>
      <c r="X33" s="8">
        <v>5182514</v>
      </c>
      <c r="Y33" s="8">
        <v>-3190000</v>
      </c>
      <c r="Z33" s="2">
        <v>-61.55</v>
      </c>
      <c r="AA33" s="6">
        <v>10666791</v>
      </c>
    </row>
    <row r="34" spans="1:27" ht="12.75">
      <c r="A34" s="29" t="s">
        <v>60</v>
      </c>
      <c r="B34" s="28"/>
      <c r="C34" s="6">
        <v>10880545</v>
      </c>
      <c r="D34" s="6">
        <v>0</v>
      </c>
      <c r="E34" s="7">
        <v>13989901</v>
      </c>
      <c r="F34" s="8">
        <v>13989901</v>
      </c>
      <c r="G34" s="8">
        <v>732414</v>
      </c>
      <c r="H34" s="8">
        <v>797762</v>
      </c>
      <c r="I34" s="8">
        <v>644244</v>
      </c>
      <c r="J34" s="8">
        <v>2174420</v>
      </c>
      <c r="K34" s="8">
        <v>833361</v>
      </c>
      <c r="L34" s="8">
        <v>1281847</v>
      </c>
      <c r="M34" s="8">
        <v>1526373</v>
      </c>
      <c r="N34" s="8">
        <v>3641581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5816001</v>
      </c>
      <c r="X34" s="8">
        <v>7061667</v>
      </c>
      <c r="Y34" s="8">
        <v>-1245666</v>
      </c>
      <c r="Z34" s="2">
        <v>-17.64</v>
      </c>
      <c r="AA34" s="6">
        <v>13989901</v>
      </c>
    </row>
    <row r="35" spans="1:27" ht="12.75">
      <c r="A35" s="27" t="s">
        <v>61</v>
      </c>
      <c r="B35" s="33"/>
      <c r="C35" s="6">
        <v>2400</v>
      </c>
      <c r="D35" s="6">
        <v>0</v>
      </c>
      <c r="E35" s="7">
        <v>2100</v>
      </c>
      <c r="F35" s="8">
        <v>2100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2100</v>
      </c>
    </row>
    <row r="36" spans="1:27" ht="12.75">
      <c r="A36" s="44" t="s">
        <v>62</v>
      </c>
      <c r="B36" s="36"/>
      <c r="C36" s="37">
        <f aca="true" t="shared" si="1" ref="C36:Y36">SUM(C25:C35)</f>
        <v>52312797</v>
      </c>
      <c r="D36" s="37">
        <f>SUM(D25:D35)</f>
        <v>0</v>
      </c>
      <c r="E36" s="38">
        <f t="shared" si="1"/>
        <v>73244235</v>
      </c>
      <c r="F36" s="39">
        <f t="shared" si="1"/>
        <v>73244235</v>
      </c>
      <c r="G36" s="39">
        <f t="shared" si="1"/>
        <v>4548588</v>
      </c>
      <c r="H36" s="39">
        <f t="shared" si="1"/>
        <v>4522140</v>
      </c>
      <c r="I36" s="39">
        <f t="shared" si="1"/>
        <v>4194309</v>
      </c>
      <c r="J36" s="39">
        <f t="shared" si="1"/>
        <v>13265037</v>
      </c>
      <c r="K36" s="39">
        <f t="shared" si="1"/>
        <v>5202649</v>
      </c>
      <c r="L36" s="39">
        <f t="shared" si="1"/>
        <v>4123002</v>
      </c>
      <c r="M36" s="39">
        <f t="shared" si="1"/>
        <v>4602042</v>
      </c>
      <c r="N36" s="39">
        <f t="shared" si="1"/>
        <v>13927693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27192730</v>
      </c>
      <c r="X36" s="39">
        <f t="shared" si="1"/>
        <v>20862177</v>
      </c>
      <c r="Y36" s="39">
        <f t="shared" si="1"/>
        <v>6330553</v>
      </c>
      <c r="Z36" s="40">
        <f>+IF(X36&lt;&gt;0,+(Y36/X36)*100,0)</f>
        <v>30.344642364025574</v>
      </c>
      <c r="AA36" s="37">
        <f>SUM(AA25:AA35)</f>
        <v>73244235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-4054047</v>
      </c>
      <c r="D38" s="50">
        <f>+D22-D36</f>
        <v>0</v>
      </c>
      <c r="E38" s="51">
        <f t="shared" si="2"/>
        <v>644048</v>
      </c>
      <c r="F38" s="52">
        <f t="shared" si="2"/>
        <v>644048</v>
      </c>
      <c r="G38" s="52">
        <f t="shared" si="2"/>
        <v>7190301</v>
      </c>
      <c r="H38" s="52">
        <f t="shared" si="2"/>
        <v>-2093194</v>
      </c>
      <c r="I38" s="52">
        <f t="shared" si="2"/>
        <v>-940231</v>
      </c>
      <c r="J38" s="52">
        <f t="shared" si="2"/>
        <v>4156876</v>
      </c>
      <c r="K38" s="52">
        <f t="shared" si="2"/>
        <v>-1642026</v>
      </c>
      <c r="L38" s="52">
        <f t="shared" si="2"/>
        <v>-332632</v>
      </c>
      <c r="M38" s="52">
        <f t="shared" si="2"/>
        <v>5758717</v>
      </c>
      <c r="N38" s="52">
        <f t="shared" si="2"/>
        <v>3784059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7940935</v>
      </c>
      <c r="X38" s="52">
        <f>IF(F22=F36,0,X22-X36)</f>
        <v>20855117</v>
      </c>
      <c r="Y38" s="52">
        <f t="shared" si="2"/>
        <v>-12914182</v>
      </c>
      <c r="Z38" s="53">
        <f>+IF(X38&lt;&gt;0,+(Y38/X38)*100,0)</f>
        <v>-61.923325580000345</v>
      </c>
      <c r="AA38" s="50">
        <f>+AA22-AA36</f>
        <v>644048</v>
      </c>
    </row>
    <row r="39" spans="1:27" ht="12.75">
      <c r="A39" s="27" t="s">
        <v>64</v>
      </c>
      <c r="B39" s="33"/>
      <c r="C39" s="6">
        <v>14386380</v>
      </c>
      <c r="D39" s="6">
        <v>0</v>
      </c>
      <c r="E39" s="7">
        <v>65422420</v>
      </c>
      <c r="F39" s="8">
        <v>65422420</v>
      </c>
      <c r="G39" s="8">
        <v>1278127</v>
      </c>
      <c r="H39" s="8">
        <v>446992</v>
      </c>
      <c r="I39" s="8">
        <v>2461207</v>
      </c>
      <c r="J39" s="8">
        <v>4186326</v>
      </c>
      <c r="K39" s="8">
        <v>2592711</v>
      </c>
      <c r="L39" s="8">
        <v>8325547</v>
      </c>
      <c r="M39" s="8">
        <v>1355735</v>
      </c>
      <c r="N39" s="8">
        <v>12273993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16460319</v>
      </c>
      <c r="X39" s="8">
        <v>29669000</v>
      </c>
      <c r="Y39" s="8">
        <v>-13208681</v>
      </c>
      <c r="Z39" s="2">
        <v>-44.52</v>
      </c>
      <c r="AA39" s="6">
        <v>65422420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>
        <v>6475000</v>
      </c>
      <c r="Y41" s="55">
        <v>-6475000</v>
      </c>
      <c r="Z41" s="56">
        <v>-100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10332333</v>
      </c>
      <c r="D42" s="59">
        <f>SUM(D38:D41)</f>
        <v>0</v>
      </c>
      <c r="E42" s="60">
        <f t="shared" si="3"/>
        <v>66066468</v>
      </c>
      <c r="F42" s="61">
        <f t="shared" si="3"/>
        <v>66066468</v>
      </c>
      <c r="G42" s="61">
        <f t="shared" si="3"/>
        <v>8468428</v>
      </c>
      <c r="H42" s="61">
        <f t="shared" si="3"/>
        <v>-1646202</v>
      </c>
      <c r="I42" s="61">
        <f t="shared" si="3"/>
        <v>1520976</v>
      </c>
      <c r="J42" s="61">
        <f t="shared" si="3"/>
        <v>8343202</v>
      </c>
      <c r="K42" s="61">
        <f t="shared" si="3"/>
        <v>950685</v>
      </c>
      <c r="L42" s="61">
        <f t="shared" si="3"/>
        <v>7992915</v>
      </c>
      <c r="M42" s="61">
        <f t="shared" si="3"/>
        <v>7114452</v>
      </c>
      <c r="N42" s="61">
        <f t="shared" si="3"/>
        <v>16058052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24401254</v>
      </c>
      <c r="X42" s="61">
        <f t="shared" si="3"/>
        <v>56999117</v>
      </c>
      <c r="Y42" s="61">
        <f t="shared" si="3"/>
        <v>-32597863</v>
      </c>
      <c r="Z42" s="62">
        <f>+IF(X42&lt;&gt;0,+(Y42/X42)*100,0)</f>
        <v>-57.19011927851444</v>
      </c>
      <c r="AA42" s="59">
        <f>SUM(AA38:AA41)</f>
        <v>66066468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10332333</v>
      </c>
      <c r="D44" s="67">
        <f>+D42-D43</f>
        <v>0</v>
      </c>
      <c r="E44" s="68">
        <f t="shared" si="4"/>
        <v>66066468</v>
      </c>
      <c r="F44" s="69">
        <f t="shared" si="4"/>
        <v>66066468</v>
      </c>
      <c r="G44" s="69">
        <f t="shared" si="4"/>
        <v>8468428</v>
      </c>
      <c r="H44" s="69">
        <f t="shared" si="4"/>
        <v>-1646202</v>
      </c>
      <c r="I44" s="69">
        <f t="shared" si="4"/>
        <v>1520976</v>
      </c>
      <c r="J44" s="69">
        <f t="shared" si="4"/>
        <v>8343202</v>
      </c>
      <c r="K44" s="69">
        <f t="shared" si="4"/>
        <v>950685</v>
      </c>
      <c r="L44" s="69">
        <f t="shared" si="4"/>
        <v>7992915</v>
      </c>
      <c r="M44" s="69">
        <f t="shared" si="4"/>
        <v>7114452</v>
      </c>
      <c r="N44" s="69">
        <f t="shared" si="4"/>
        <v>16058052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24401254</v>
      </c>
      <c r="X44" s="69">
        <f t="shared" si="4"/>
        <v>56999117</v>
      </c>
      <c r="Y44" s="69">
        <f t="shared" si="4"/>
        <v>-32597863</v>
      </c>
      <c r="Z44" s="70">
        <f>+IF(X44&lt;&gt;0,+(Y44/X44)*100,0)</f>
        <v>-57.19011927851444</v>
      </c>
      <c r="AA44" s="67">
        <f>+AA42-AA43</f>
        <v>66066468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10332333</v>
      </c>
      <c r="D46" s="59">
        <f>SUM(D44:D45)</f>
        <v>0</v>
      </c>
      <c r="E46" s="60">
        <f t="shared" si="5"/>
        <v>66066468</v>
      </c>
      <c r="F46" s="61">
        <f t="shared" si="5"/>
        <v>66066468</v>
      </c>
      <c r="G46" s="61">
        <f t="shared" si="5"/>
        <v>8468428</v>
      </c>
      <c r="H46" s="61">
        <f t="shared" si="5"/>
        <v>-1646202</v>
      </c>
      <c r="I46" s="61">
        <f t="shared" si="5"/>
        <v>1520976</v>
      </c>
      <c r="J46" s="61">
        <f t="shared" si="5"/>
        <v>8343202</v>
      </c>
      <c r="K46" s="61">
        <f t="shared" si="5"/>
        <v>950685</v>
      </c>
      <c r="L46" s="61">
        <f t="shared" si="5"/>
        <v>7992915</v>
      </c>
      <c r="M46" s="61">
        <f t="shared" si="5"/>
        <v>7114452</v>
      </c>
      <c r="N46" s="61">
        <f t="shared" si="5"/>
        <v>16058052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24401254</v>
      </c>
      <c r="X46" s="61">
        <f t="shared" si="5"/>
        <v>56999117</v>
      </c>
      <c r="Y46" s="61">
        <f t="shared" si="5"/>
        <v>-32597863</v>
      </c>
      <c r="Z46" s="62">
        <f>+IF(X46&lt;&gt;0,+(Y46/X46)*100,0)</f>
        <v>-57.19011927851444</v>
      </c>
      <c r="AA46" s="59">
        <f>SUM(AA44:AA45)</f>
        <v>66066468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10332333</v>
      </c>
      <c r="D48" s="75">
        <f>SUM(D46:D47)</f>
        <v>0</v>
      </c>
      <c r="E48" s="76">
        <f t="shared" si="6"/>
        <v>66066468</v>
      </c>
      <c r="F48" s="77">
        <f t="shared" si="6"/>
        <v>66066468</v>
      </c>
      <c r="G48" s="77">
        <f t="shared" si="6"/>
        <v>8468428</v>
      </c>
      <c r="H48" s="78">
        <f t="shared" si="6"/>
        <v>-1646202</v>
      </c>
      <c r="I48" s="78">
        <f t="shared" si="6"/>
        <v>1520976</v>
      </c>
      <c r="J48" s="78">
        <f t="shared" si="6"/>
        <v>8343202</v>
      </c>
      <c r="K48" s="78">
        <f t="shared" si="6"/>
        <v>950685</v>
      </c>
      <c r="L48" s="78">
        <f t="shared" si="6"/>
        <v>7992915</v>
      </c>
      <c r="M48" s="77">
        <f t="shared" si="6"/>
        <v>7114452</v>
      </c>
      <c r="N48" s="77">
        <f t="shared" si="6"/>
        <v>16058052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24401254</v>
      </c>
      <c r="X48" s="78">
        <f t="shared" si="6"/>
        <v>56999117</v>
      </c>
      <c r="Y48" s="78">
        <f t="shared" si="6"/>
        <v>-32597863</v>
      </c>
      <c r="Z48" s="79">
        <f>+IF(X48&lt;&gt;0,+(Y48/X48)*100,0)</f>
        <v>-57.19011927851444</v>
      </c>
      <c r="AA48" s="80">
        <f>SUM(AA46:AA47)</f>
        <v>66066468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1515401</v>
      </c>
      <c r="F5" s="8">
        <v>1515401</v>
      </c>
      <c r="G5" s="8">
        <v>909389</v>
      </c>
      <c r="H5" s="8">
        <v>195344</v>
      </c>
      <c r="I5" s="8">
        <v>567590</v>
      </c>
      <c r="J5" s="8">
        <v>1672323</v>
      </c>
      <c r="K5" s="8">
        <v>195270</v>
      </c>
      <c r="L5" s="8">
        <v>195270</v>
      </c>
      <c r="M5" s="8">
        <v>216745</v>
      </c>
      <c r="N5" s="8">
        <v>607285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2279608</v>
      </c>
      <c r="X5" s="8">
        <v>765000</v>
      </c>
      <c r="Y5" s="8">
        <v>1514608</v>
      </c>
      <c r="Z5" s="2">
        <v>197.99</v>
      </c>
      <c r="AA5" s="6">
        <v>1515401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4384449</v>
      </c>
      <c r="F7" s="8">
        <v>4384449</v>
      </c>
      <c r="G7" s="8">
        <v>514159</v>
      </c>
      <c r="H7" s="8">
        <v>479447</v>
      </c>
      <c r="I7" s="8">
        <v>516925</v>
      </c>
      <c r="J7" s="8">
        <v>1510531</v>
      </c>
      <c r="K7" s="8">
        <v>316212</v>
      </c>
      <c r="L7" s="8">
        <v>316212</v>
      </c>
      <c r="M7" s="8">
        <v>369057</v>
      </c>
      <c r="N7" s="8">
        <v>1001481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2512012</v>
      </c>
      <c r="X7" s="8">
        <v>2213502</v>
      </c>
      <c r="Y7" s="8">
        <v>298510</v>
      </c>
      <c r="Z7" s="2">
        <v>13.49</v>
      </c>
      <c r="AA7" s="6">
        <v>4384449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2804126</v>
      </c>
      <c r="F8" s="8">
        <v>2804126</v>
      </c>
      <c r="G8" s="8">
        <v>276036</v>
      </c>
      <c r="H8" s="8">
        <v>409699</v>
      </c>
      <c r="I8" s="8">
        <v>370923</v>
      </c>
      <c r="J8" s="8">
        <v>1056658</v>
      </c>
      <c r="K8" s="8">
        <v>208164</v>
      </c>
      <c r="L8" s="8">
        <v>208164</v>
      </c>
      <c r="M8" s="8">
        <v>375633</v>
      </c>
      <c r="N8" s="8">
        <v>791961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1848619</v>
      </c>
      <c r="X8" s="8">
        <v>1436502</v>
      </c>
      <c r="Y8" s="8">
        <v>412117</v>
      </c>
      <c r="Z8" s="2">
        <v>28.69</v>
      </c>
      <c r="AA8" s="6">
        <v>2804126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2237723</v>
      </c>
      <c r="F9" s="8">
        <v>2237723</v>
      </c>
      <c r="G9" s="8">
        <v>200461</v>
      </c>
      <c r="H9" s="8">
        <v>223536</v>
      </c>
      <c r="I9" s="8">
        <v>200228</v>
      </c>
      <c r="J9" s="8">
        <v>624225</v>
      </c>
      <c r="K9" s="8">
        <v>200312</v>
      </c>
      <c r="L9" s="8">
        <v>200312</v>
      </c>
      <c r="M9" s="8">
        <v>200926</v>
      </c>
      <c r="N9" s="8">
        <v>601550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1225775</v>
      </c>
      <c r="X9" s="8">
        <v>1144002</v>
      </c>
      <c r="Y9" s="8">
        <v>81773</v>
      </c>
      <c r="Z9" s="2">
        <v>7.15</v>
      </c>
      <c r="AA9" s="6">
        <v>2237723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1888065</v>
      </c>
      <c r="F10" s="30">
        <v>1888065</v>
      </c>
      <c r="G10" s="30">
        <v>128978</v>
      </c>
      <c r="H10" s="30">
        <v>146016</v>
      </c>
      <c r="I10" s="30">
        <v>128753</v>
      </c>
      <c r="J10" s="30">
        <v>403747</v>
      </c>
      <c r="K10" s="30">
        <v>129462</v>
      </c>
      <c r="L10" s="30">
        <v>129462</v>
      </c>
      <c r="M10" s="30">
        <v>129922</v>
      </c>
      <c r="N10" s="30">
        <v>388846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792593</v>
      </c>
      <c r="X10" s="30">
        <v>970002</v>
      </c>
      <c r="Y10" s="30">
        <v>-177409</v>
      </c>
      <c r="Z10" s="31">
        <v>-18.29</v>
      </c>
      <c r="AA10" s="32">
        <v>1888065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72532</v>
      </c>
      <c r="F12" s="8">
        <v>72532</v>
      </c>
      <c r="G12" s="8">
        <v>21326</v>
      </c>
      <c r="H12" s="8">
        <v>21929</v>
      </c>
      <c r="I12" s="8">
        <v>25029</v>
      </c>
      <c r="J12" s="8">
        <v>68284</v>
      </c>
      <c r="K12" s="8">
        <v>21204</v>
      </c>
      <c r="L12" s="8">
        <v>21204</v>
      </c>
      <c r="M12" s="8">
        <v>21204</v>
      </c>
      <c r="N12" s="8">
        <v>63612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131896</v>
      </c>
      <c r="X12" s="8">
        <v>36000</v>
      </c>
      <c r="Y12" s="8">
        <v>95896</v>
      </c>
      <c r="Z12" s="2">
        <v>266.38</v>
      </c>
      <c r="AA12" s="6">
        <v>72532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300000</v>
      </c>
      <c r="F13" s="8">
        <v>300000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300000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162750</v>
      </c>
      <c r="F16" s="8">
        <v>162750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6498</v>
      </c>
      <c r="Y16" s="8">
        <v>-6498</v>
      </c>
      <c r="Z16" s="2">
        <v>-100</v>
      </c>
      <c r="AA16" s="6">
        <v>162750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84351</v>
      </c>
      <c r="F17" s="8">
        <v>84351</v>
      </c>
      <c r="G17" s="8">
        <v>972</v>
      </c>
      <c r="H17" s="8">
        <v>0</v>
      </c>
      <c r="I17" s="8">
        <v>0</v>
      </c>
      <c r="J17" s="8">
        <v>972</v>
      </c>
      <c r="K17" s="8">
        <v>972</v>
      </c>
      <c r="L17" s="8">
        <v>972</v>
      </c>
      <c r="M17" s="8">
        <v>0</v>
      </c>
      <c r="N17" s="8">
        <v>1944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2916</v>
      </c>
      <c r="X17" s="8">
        <v>42000</v>
      </c>
      <c r="Y17" s="8">
        <v>-39084</v>
      </c>
      <c r="Z17" s="2">
        <v>-93.06</v>
      </c>
      <c r="AA17" s="6">
        <v>84351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25733300</v>
      </c>
      <c r="F19" s="8">
        <v>25733300</v>
      </c>
      <c r="G19" s="8">
        <v>9265000</v>
      </c>
      <c r="H19" s="8">
        <v>0</v>
      </c>
      <c r="I19" s="8">
        <v>0</v>
      </c>
      <c r="J19" s="8">
        <v>9265000</v>
      </c>
      <c r="K19" s="8">
        <v>0</v>
      </c>
      <c r="L19" s="8">
        <v>0</v>
      </c>
      <c r="M19" s="8">
        <v>7328000</v>
      </c>
      <c r="N19" s="8">
        <v>7328000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16593000</v>
      </c>
      <c r="X19" s="8">
        <v>14806002</v>
      </c>
      <c r="Y19" s="8">
        <v>1786998</v>
      </c>
      <c r="Z19" s="2">
        <v>12.07</v>
      </c>
      <c r="AA19" s="6">
        <v>25733300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1530000</v>
      </c>
      <c r="F20" s="30">
        <v>1530000</v>
      </c>
      <c r="G20" s="30">
        <v>0</v>
      </c>
      <c r="H20" s="30">
        <v>112516</v>
      </c>
      <c r="I20" s="30">
        <v>500</v>
      </c>
      <c r="J20" s="30">
        <v>113016</v>
      </c>
      <c r="K20" s="30">
        <v>98978</v>
      </c>
      <c r="L20" s="30">
        <v>98978</v>
      </c>
      <c r="M20" s="30">
        <v>84943</v>
      </c>
      <c r="N20" s="30">
        <v>282899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395915</v>
      </c>
      <c r="X20" s="30">
        <v>202002</v>
      </c>
      <c r="Y20" s="30">
        <v>193913</v>
      </c>
      <c r="Z20" s="31">
        <v>96</v>
      </c>
      <c r="AA20" s="32">
        <v>1530000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157</v>
      </c>
      <c r="J21" s="8">
        <v>157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157</v>
      </c>
      <c r="X21" s="8"/>
      <c r="Y21" s="8">
        <v>157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40712697</v>
      </c>
      <c r="F22" s="39">
        <f t="shared" si="0"/>
        <v>40712697</v>
      </c>
      <c r="G22" s="39">
        <f t="shared" si="0"/>
        <v>11316321</v>
      </c>
      <c r="H22" s="39">
        <f t="shared" si="0"/>
        <v>1588487</v>
      </c>
      <c r="I22" s="39">
        <f t="shared" si="0"/>
        <v>1810105</v>
      </c>
      <c r="J22" s="39">
        <f t="shared" si="0"/>
        <v>14714913</v>
      </c>
      <c r="K22" s="39">
        <f t="shared" si="0"/>
        <v>1170574</v>
      </c>
      <c r="L22" s="39">
        <f t="shared" si="0"/>
        <v>1170574</v>
      </c>
      <c r="M22" s="39">
        <f t="shared" si="0"/>
        <v>8726430</v>
      </c>
      <c r="N22" s="39">
        <f t="shared" si="0"/>
        <v>11067578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25782491</v>
      </c>
      <c r="X22" s="39">
        <f t="shared" si="0"/>
        <v>21621510</v>
      </c>
      <c r="Y22" s="39">
        <f t="shared" si="0"/>
        <v>4160981</v>
      </c>
      <c r="Z22" s="40">
        <f>+IF(X22&lt;&gt;0,+(Y22/X22)*100,0)</f>
        <v>19.244636475435804</v>
      </c>
      <c r="AA22" s="37">
        <f>SUM(AA5:AA21)</f>
        <v>40712697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19718000</v>
      </c>
      <c r="F25" s="8">
        <v>19718000</v>
      </c>
      <c r="G25" s="8">
        <v>1374640</v>
      </c>
      <c r="H25" s="8">
        <v>1658155</v>
      </c>
      <c r="I25" s="8">
        <v>1444664</v>
      </c>
      <c r="J25" s="8">
        <v>4477459</v>
      </c>
      <c r="K25" s="8">
        <v>1380940</v>
      </c>
      <c r="L25" s="8">
        <v>1506100</v>
      </c>
      <c r="M25" s="8">
        <v>1573694</v>
      </c>
      <c r="N25" s="8">
        <v>4460734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8938193</v>
      </c>
      <c r="X25" s="8">
        <v>8611002</v>
      </c>
      <c r="Y25" s="8">
        <v>327191</v>
      </c>
      <c r="Z25" s="2">
        <v>3.8</v>
      </c>
      <c r="AA25" s="6">
        <v>19718000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2914401</v>
      </c>
      <c r="F26" s="8">
        <v>2914401</v>
      </c>
      <c r="G26" s="8">
        <v>225767</v>
      </c>
      <c r="H26" s="8">
        <v>225768</v>
      </c>
      <c r="I26" s="8">
        <v>255777</v>
      </c>
      <c r="J26" s="8">
        <v>707312</v>
      </c>
      <c r="K26" s="8">
        <v>225767</v>
      </c>
      <c r="L26" s="8">
        <v>240773</v>
      </c>
      <c r="M26" s="8">
        <v>240774</v>
      </c>
      <c r="N26" s="8">
        <v>707314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1414626</v>
      </c>
      <c r="X26" s="8">
        <v>1456998</v>
      </c>
      <c r="Y26" s="8">
        <v>-42372</v>
      </c>
      <c r="Z26" s="2">
        <v>-2.91</v>
      </c>
      <c r="AA26" s="6">
        <v>2914401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5710655</v>
      </c>
      <c r="F27" s="8">
        <v>5710655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5710655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20000000</v>
      </c>
      <c r="F28" s="8">
        <v>20000000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20000000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151781</v>
      </c>
      <c r="F29" s="8">
        <v>151781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322002</v>
      </c>
      <c r="Y29" s="8">
        <v>-322002</v>
      </c>
      <c r="Z29" s="2">
        <v>-100</v>
      </c>
      <c r="AA29" s="6">
        <v>151781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9231000</v>
      </c>
      <c r="F30" s="8">
        <v>9231000</v>
      </c>
      <c r="G30" s="8">
        <v>3309766</v>
      </c>
      <c r="H30" s="8">
        <v>600000</v>
      </c>
      <c r="I30" s="8">
        <v>0</v>
      </c>
      <c r="J30" s="8">
        <v>3909766</v>
      </c>
      <c r="K30" s="8">
        <v>600000</v>
      </c>
      <c r="L30" s="8">
        <v>0</v>
      </c>
      <c r="M30" s="8">
        <v>1500000</v>
      </c>
      <c r="N30" s="8">
        <v>2100000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6009766</v>
      </c>
      <c r="X30" s="8">
        <v>4607502</v>
      </c>
      <c r="Y30" s="8">
        <v>1402264</v>
      </c>
      <c r="Z30" s="2">
        <v>30.43</v>
      </c>
      <c r="AA30" s="6">
        <v>9231000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1404911</v>
      </c>
      <c r="F31" s="8">
        <v>1404911</v>
      </c>
      <c r="G31" s="8">
        <v>466796</v>
      </c>
      <c r="H31" s="8">
        <v>0</v>
      </c>
      <c r="I31" s="8">
        <v>177095</v>
      </c>
      <c r="J31" s="8">
        <v>643891</v>
      </c>
      <c r="K31" s="8">
        <v>371946</v>
      </c>
      <c r="L31" s="8">
        <v>174231</v>
      </c>
      <c r="M31" s="8">
        <v>49463</v>
      </c>
      <c r="N31" s="8">
        <v>595640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1239531</v>
      </c>
      <c r="X31" s="8">
        <v>814002</v>
      </c>
      <c r="Y31" s="8">
        <v>425529</v>
      </c>
      <c r="Z31" s="2">
        <v>52.28</v>
      </c>
      <c r="AA31" s="6">
        <v>1404911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566000</v>
      </c>
      <c r="F32" s="8">
        <v>566000</v>
      </c>
      <c r="G32" s="8">
        <v>590233</v>
      </c>
      <c r="H32" s="8">
        <v>0</v>
      </c>
      <c r="I32" s="8">
        <v>150000</v>
      </c>
      <c r="J32" s="8">
        <v>740233</v>
      </c>
      <c r="K32" s="8">
        <v>201440</v>
      </c>
      <c r="L32" s="8">
        <v>0</v>
      </c>
      <c r="M32" s="8">
        <v>0</v>
      </c>
      <c r="N32" s="8">
        <v>201440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941673</v>
      </c>
      <c r="X32" s="8">
        <v>498498</v>
      </c>
      <c r="Y32" s="8">
        <v>443175</v>
      </c>
      <c r="Z32" s="2">
        <v>88.9</v>
      </c>
      <c r="AA32" s="6">
        <v>566000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222852</v>
      </c>
      <c r="H33" s="8">
        <v>0</v>
      </c>
      <c r="I33" s="8">
        <v>0</v>
      </c>
      <c r="J33" s="8">
        <v>222852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222852</v>
      </c>
      <c r="X33" s="8"/>
      <c r="Y33" s="8">
        <v>222852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9390000</v>
      </c>
      <c r="F34" s="8">
        <v>9390000</v>
      </c>
      <c r="G34" s="8">
        <v>699740</v>
      </c>
      <c r="H34" s="8">
        <v>1188074</v>
      </c>
      <c r="I34" s="8">
        <v>178835</v>
      </c>
      <c r="J34" s="8">
        <v>2066649</v>
      </c>
      <c r="K34" s="8">
        <v>927961</v>
      </c>
      <c r="L34" s="8">
        <v>1163916</v>
      </c>
      <c r="M34" s="8">
        <v>543383</v>
      </c>
      <c r="N34" s="8">
        <v>2635260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4701909</v>
      </c>
      <c r="X34" s="8">
        <v>4564998</v>
      </c>
      <c r="Y34" s="8">
        <v>136911</v>
      </c>
      <c r="Z34" s="2">
        <v>3</v>
      </c>
      <c r="AA34" s="6">
        <v>9390000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69086748</v>
      </c>
      <c r="F36" s="39">
        <f t="shared" si="1"/>
        <v>69086748</v>
      </c>
      <c r="G36" s="39">
        <f t="shared" si="1"/>
        <v>6889794</v>
      </c>
      <c r="H36" s="39">
        <f t="shared" si="1"/>
        <v>3671997</v>
      </c>
      <c r="I36" s="39">
        <f t="shared" si="1"/>
        <v>2206371</v>
      </c>
      <c r="J36" s="39">
        <f t="shared" si="1"/>
        <v>12768162</v>
      </c>
      <c r="K36" s="39">
        <f t="shared" si="1"/>
        <v>3708054</v>
      </c>
      <c r="L36" s="39">
        <f t="shared" si="1"/>
        <v>3085020</v>
      </c>
      <c r="M36" s="39">
        <f t="shared" si="1"/>
        <v>3907314</v>
      </c>
      <c r="N36" s="39">
        <f t="shared" si="1"/>
        <v>10700388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23468550</v>
      </c>
      <c r="X36" s="39">
        <f t="shared" si="1"/>
        <v>20875002</v>
      </c>
      <c r="Y36" s="39">
        <f t="shared" si="1"/>
        <v>2593548</v>
      </c>
      <c r="Z36" s="40">
        <f>+IF(X36&lt;&gt;0,+(Y36/X36)*100,0)</f>
        <v>12.424180845587465</v>
      </c>
      <c r="AA36" s="37">
        <f>SUM(AA25:AA35)</f>
        <v>69086748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-28374051</v>
      </c>
      <c r="F38" s="52">
        <f t="shared" si="2"/>
        <v>-28374051</v>
      </c>
      <c r="G38" s="52">
        <f t="shared" si="2"/>
        <v>4426527</v>
      </c>
      <c r="H38" s="52">
        <f t="shared" si="2"/>
        <v>-2083510</v>
      </c>
      <c r="I38" s="52">
        <f t="shared" si="2"/>
        <v>-396266</v>
      </c>
      <c r="J38" s="52">
        <f t="shared" si="2"/>
        <v>1946751</v>
      </c>
      <c r="K38" s="52">
        <f t="shared" si="2"/>
        <v>-2537480</v>
      </c>
      <c r="L38" s="52">
        <f t="shared" si="2"/>
        <v>-1914446</v>
      </c>
      <c r="M38" s="52">
        <f t="shared" si="2"/>
        <v>4819116</v>
      </c>
      <c r="N38" s="52">
        <f t="shared" si="2"/>
        <v>367190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2313941</v>
      </c>
      <c r="X38" s="52">
        <f>IF(F22=F36,0,X22-X36)</f>
        <v>746508</v>
      </c>
      <c r="Y38" s="52">
        <f t="shared" si="2"/>
        <v>1567433</v>
      </c>
      <c r="Z38" s="53">
        <f>+IF(X38&lt;&gt;0,+(Y38/X38)*100,0)</f>
        <v>209.9686808446795</v>
      </c>
      <c r="AA38" s="50">
        <f>+AA22-AA36</f>
        <v>-28374051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15926000</v>
      </c>
      <c r="F39" s="8">
        <v>15926000</v>
      </c>
      <c r="G39" s="8">
        <v>8750000</v>
      </c>
      <c r="H39" s="8">
        <v>0</v>
      </c>
      <c r="I39" s="8">
        <v>0</v>
      </c>
      <c r="J39" s="8">
        <v>8750000</v>
      </c>
      <c r="K39" s="8">
        <v>2000000</v>
      </c>
      <c r="L39" s="8">
        <v>0</v>
      </c>
      <c r="M39" s="8">
        <v>0</v>
      </c>
      <c r="N39" s="8">
        <v>2000000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10750000</v>
      </c>
      <c r="X39" s="8">
        <v>7777500</v>
      </c>
      <c r="Y39" s="8">
        <v>2972500</v>
      </c>
      <c r="Z39" s="2">
        <v>38.22</v>
      </c>
      <c r="AA39" s="6">
        <v>15926000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-12448051</v>
      </c>
      <c r="F42" s="61">
        <f t="shared" si="3"/>
        <v>-12448051</v>
      </c>
      <c r="G42" s="61">
        <f t="shared" si="3"/>
        <v>13176527</v>
      </c>
      <c r="H42" s="61">
        <f t="shared" si="3"/>
        <v>-2083510</v>
      </c>
      <c r="I42" s="61">
        <f t="shared" si="3"/>
        <v>-396266</v>
      </c>
      <c r="J42" s="61">
        <f t="shared" si="3"/>
        <v>10696751</v>
      </c>
      <c r="K42" s="61">
        <f t="shared" si="3"/>
        <v>-537480</v>
      </c>
      <c r="L42" s="61">
        <f t="shared" si="3"/>
        <v>-1914446</v>
      </c>
      <c r="M42" s="61">
        <f t="shared" si="3"/>
        <v>4819116</v>
      </c>
      <c r="N42" s="61">
        <f t="shared" si="3"/>
        <v>2367190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13063941</v>
      </c>
      <c r="X42" s="61">
        <f t="shared" si="3"/>
        <v>8524008</v>
      </c>
      <c r="Y42" s="61">
        <f t="shared" si="3"/>
        <v>4539933</v>
      </c>
      <c r="Z42" s="62">
        <f>+IF(X42&lt;&gt;0,+(Y42/X42)*100,0)</f>
        <v>53.260543631587396</v>
      </c>
      <c r="AA42" s="59">
        <f>SUM(AA38:AA41)</f>
        <v>-12448051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-12448051</v>
      </c>
      <c r="F44" s="69">
        <f t="shared" si="4"/>
        <v>-12448051</v>
      </c>
      <c r="G44" s="69">
        <f t="shared" si="4"/>
        <v>13176527</v>
      </c>
      <c r="H44" s="69">
        <f t="shared" si="4"/>
        <v>-2083510</v>
      </c>
      <c r="I44" s="69">
        <f t="shared" si="4"/>
        <v>-396266</v>
      </c>
      <c r="J44" s="69">
        <f t="shared" si="4"/>
        <v>10696751</v>
      </c>
      <c r="K44" s="69">
        <f t="shared" si="4"/>
        <v>-537480</v>
      </c>
      <c r="L44" s="69">
        <f t="shared" si="4"/>
        <v>-1914446</v>
      </c>
      <c r="M44" s="69">
        <f t="shared" si="4"/>
        <v>4819116</v>
      </c>
      <c r="N44" s="69">
        <f t="shared" si="4"/>
        <v>2367190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13063941</v>
      </c>
      <c r="X44" s="69">
        <f t="shared" si="4"/>
        <v>8524008</v>
      </c>
      <c r="Y44" s="69">
        <f t="shared" si="4"/>
        <v>4539933</v>
      </c>
      <c r="Z44" s="70">
        <f>+IF(X44&lt;&gt;0,+(Y44/X44)*100,0)</f>
        <v>53.260543631587396</v>
      </c>
      <c r="AA44" s="67">
        <f>+AA42-AA43</f>
        <v>-12448051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-12448051</v>
      </c>
      <c r="F46" s="61">
        <f t="shared" si="5"/>
        <v>-12448051</v>
      </c>
      <c r="G46" s="61">
        <f t="shared" si="5"/>
        <v>13176527</v>
      </c>
      <c r="H46" s="61">
        <f t="shared" si="5"/>
        <v>-2083510</v>
      </c>
      <c r="I46" s="61">
        <f t="shared" si="5"/>
        <v>-396266</v>
      </c>
      <c r="J46" s="61">
        <f t="shared" si="5"/>
        <v>10696751</v>
      </c>
      <c r="K46" s="61">
        <f t="shared" si="5"/>
        <v>-537480</v>
      </c>
      <c r="L46" s="61">
        <f t="shared" si="5"/>
        <v>-1914446</v>
      </c>
      <c r="M46" s="61">
        <f t="shared" si="5"/>
        <v>4819116</v>
      </c>
      <c r="N46" s="61">
        <f t="shared" si="5"/>
        <v>2367190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13063941</v>
      </c>
      <c r="X46" s="61">
        <f t="shared" si="5"/>
        <v>8524008</v>
      </c>
      <c r="Y46" s="61">
        <f t="shared" si="5"/>
        <v>4539933</v>
      </c>
      <c r="Z46" s="62">
        <f>+IF(X46&lt;&gt;0,+(Y46/X46)*100,0)</f>
        <v>53.260543631587396</v>
      </c>
      <c r="AA46" s="59">
        <f>SUM(AA44:AA45)</f>
        <v>-12448051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-12448051</v>
      </c>
      <c r="F48" s="77">
        <f t="shared" si="6"/>
        <v>-12448051</v>
      </c>
      <c r="G48" s="77">
        <f t="shared" si="6"/>
        <v>13176527</v>
      </c>
      <c r="H48" s="78">
        <f t="shared" si="6"/>
        <v>-2083510</v>
      </c>
      <c r="I48" s="78">
        <f t="shared" si="6"/>
        <v>-396266</v>
      </c>
      <c r="J48" s="78">
        <f t="shared" si="6"/>
        <v>10696751</v>
      </c>
      <c r="K48" s="78">
        <f t="shared" si="6"/>
        <v>-537480</v>
      </c>
      <c r="L48" s="78">
        <f t="shared" si="6"/>
        <v>-1914446</v>
      </c>
      <c r="M48" s="77">
        <f t="shared" si="6"/>
        <v>4819116</v>
      </c>
      <c r="N48" s="77">
        <f t="shared" si="6"/>
        <v>2367190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13063941</v>
      </c>
      <c r="X48" s="78">
        <f t="shared" si="6"/>
        <v>8524008</v>
      </c>
      <c r="Y48" s="78">
        <f t="shared" si="6"/>
        <v>4539933</v>
      </c>
      <c r="Z48" s="79">
        <f>+IF(X48&lt;&gt;0,+(Y48/X48)*100,0)</f>
        <v>53.260543631587396</v>
      </c>
      <c r="AA48" s="80">
        <f>SUM(AA46:AA47)</f>
        <v>-12448051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4068356</v>
      </c>
      <c r="D5" s="6">
        <v>0</v>
      </c>
      <c r="E5" s="7">
        <v>8406304</v>
      </c>
      <c r="F5" s="8">
        <v>8406304</v>
      </c>
      <c r="G5" s="8">
        <v>4409662</v>
      </c>
      <c r="H5" s="8">
        <v>-39480</v>
      </c>
      <c r="I5" s="8">
        <v>-6282</v>
      </c>
      <c r="J5" s="8">
        <v>4363900</v>
      </c>
      <c r="K5" s="8">
        <v>-8027</v>
      </c>
      <c r="L5" s="8">
        <v>5397</v>
      </c>
      <c r="M5" s="8">
        <v>0</v>
      </c>
      <c r="N5" s="8">
        <v>-2630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4361270</v>
      </c>
      <c r="X5" s="8">
        <v>3782994</v>
      </c>
      <c r="Y5" s="8">
        <v>578276</v>
      </c>
      <c r="Z5" s="2">
        <v>15.29</v>
      </c>
      <c r="AA5" s="6">
        <v>8406304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12351024</v>
      </c>
      <c r="D7" s="6">
        <v>0</v>
      </c>
      <c r="E7" s="7">
        <v>15531823</v>
      </c>
      <c r="F7" s="8">
        <v>15531823</v>
      </c>
      <c r="G7" s="8">
        <v>1207507</v>
      </c>
      <c r="H7" s="8">
        <v>1043295</v>
      </c>
      <c r="I7" s="8">
        <v>1092302</v>
      </c>
      <c r="J7" s="8">
        <v>3343104</v>
      </c>
      <c r="K7" s="8">
        <v>1150123</v>
      </c>
      <c r="L7" s="8">
        <v>986195</v>
      </c>
      <c r="M7" s="8">
        <v>1005305</v>
      </c>
      <c r="N7" s="8">
        <v>3141623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6484727</v>
      </c>
      <c r="X7" s="8">
        <v>6212736</v>
      </c>
      <c r="Y7" s="8">
        <v>271991</v>
      </c>
      <c r="Z7" s="2">
        <v>4.38</v>
      </c>
      <c r="AA7" s="6">
        <v>15531823</v>
      </c>
    </row>
    <row r="8" spans="1:27" ht="12.75">
      <c r="A8" s="29" t="s">
        <v>35</v>
      </c>
      <c r="B8" s="28"/>
      <c r="C8" s="6">
        <v>3634089</v>
      </c>
      <c r="D8" s="6">
        <v>0</v>
      </c>
      <c r="E8" s="7">
        <v>4636212</v>
      </c>
      <c r="F8" s="8">
        <v>4636212</v>
      </c>
      <c r="G8" s="8">
        <v>329099</v>
      </c>
      <c r="H8" s="8">
        <v>276541</v>
      </c>
      <c r="I8" s="8">
        <v>293041</v>
      </c>
      <c r="J8" s="8">
        <v>898681</v>
      </c>
      <c r="K8" s="8">
        <v>389226</v>
      </c>
      <c r="L8" s="8">
        <v>393377</v>
      </c>
      <c r="M8" s="8">
        <v>362523</v>
      </c>
      <c r="N8" s="8">
        <v>1145126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2043807</v>
      </c>
      <c r="X8" s="8">
        <v>1854492</v>
      </c>
      <c r="Y8" s="8">
        <v>189315</v>
      </c>
      <c r="Z8" s="2">
        <v>10.21</v>
      </c>
      <c r="AA8" s="6">
        <v>4636212</v>
      </c>
    </row>
    <row r="9" spans="1:27" ht="12.75">
      <c r="A9" s="29" t="s">
        <v>36</v>
      </c>
      <c r="B9" s="28"/>
      <c r="C9" s="6">
        <v>2603769</v>
      </c>
      <c r="D9" s="6">
        <v>0</v>
      </c>
      <c r="E9" s="7">
        <v>3331877</v>
      </c>
      <c r="F9" s="8">
        <v>3331877</v>
      </c>
      <c r="G9" s="8">
        <v>270907</v>
      </c>
      <c r="H9" s="8">
        <v>279360</v>
      </c>
      <c r="I9" s="8">
        <v>269342</v>
      </c>
      <c r="J9" s="8">
        <v>819609</v>
      </c>
      <c r="K9" s="8">
        <v>290877</v>
      </c>
      <c r="L9" s="8">
        <v>284305</v>
      </c>
      <c r="M9" s="8">
        <v>281681</v>
      </c>
      <c r="N9" s="8">
        <v>856863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1676472</v>
      </c>
      <c r="X9" s="8">
        <v>1332756</v>
      </c>
      <c r="Y9" s="8">
        <v>343716</v>
      </c>
      <c r="Z9" s="2">
        <v>25.79</v>
      </c>
      <c r="AA9" s="6">
        <v>3331877</v>
      </c>
    </row>
    <row r="10" spans="1:27" ht="12.75">
      <c r="A10" s="29" t="s">
        <v>37</v>
      </c>
      <c r="B10" s="28"/>
      <c r="C10" s="6">
        <v>1314642</v>
      </c>
      <c r="D10" s="6">
        <v>0</v>
      </c>
      <c r="E10" s="7">
        <v>1730955</v>
      </c>
      <c r="F10" s="30">
        <v>1730955</v>
      </c>
      <c r="G10" s="30">
        <v>149447</v>
      </c>
      <c r="H10" s="30">
        <v>149769</v>
      </c>
      <c r="I10" s="30">
        <v>149877</v>
      </c>
      <c r="J10" s="30">
        <v>449093</v>
      </c>
      <c r="K10" s="30">
        <v>151446</v>
      </c>
      <c r="L10" s="30">
        <v>153305</v>
      </c>
      <c r="M10" s="30">
        <v>151722</v>
      </c>
      <c r="N10" s="30">
        <v>456473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905566</v>
      </c>
      <c r="X10" s="30">
        <v>392412</v>
      </c>
      <c r="Y10" s="30">
        <v>513154</v>
      </c>
      <c r="Z10" s="31">
        <v>130.77</v>
      </c>
      <c r="AA10" s="32">
        <v>1730955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60213</v>
      </c>
      <c r="H11" s="8">
        <v>-15668</v>
      </c>
      <c r="I11" s="8">
        <v>44396</v>
      </c>
      <c r="J11" s="8">
        <v>88941</v>
      </c>
      <c r="K11" s="8">
        <v>19002</v>
      </c>
      <c r="L11" s="8">
        <v>20176</v>
      </c>
      <c r="M11" s="8">
        <v>-170190</v>
      </c>
      <c r="N11" s="8">
        <v>-131012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-42071</v>
      </c>
      <c r="X11" s="8"/>
      <c r="Y11" s="8">
        <v>-42071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984761</v>
      </c>
      <c r="D12" s="6">
        <v>0</v>
      </c>
      <c r="E12" s="7">
        <v>1046160</v>
      </c>
      <c r="F12" s="8">
        <v>1046160</v>
      </c>
      <c r="G12" s="8">
        <v>36864</v>
      </c>
      <c r="H12" s="8">
        <v>31752</v>
      </c>
      <c r="I12" s="8">
        <v>36022</v>
      </c>
      <c r="J12" s="8">
        <v>104638</v>
      </c>
      <c r="K12" s="8">
        <v>34582</v>
      </c>
      <c r="L12" s="8">
        <v>35846</v>
      </c>
      <c r="M12" s="8">
        <v>35841</v>
      </c>
      <c r="N12" s="8">
        <v>106269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210907</v>
      </c>
      <c r="X12" s="8">
        <v>523080</v>
      </c>
      <c r="Y12" s="8">
        <v>-312173</v>
      </c>
      <c r="Z12" s="2">
        <v>-59.68</v>
      </c>
      <c r="AA12" s="6">
        <v>1046160</v>
      </c>
    </row>
    <row r="13" spans="1:27" ht="12.75">
      <c r="A13" s="27" t="s">
        <v>40</v>
      </c>
      <c r="B13" s="33"/>
      <c r="C13" s="6">
        <v>594753</v>
      </c>
      <c r="D13" s="6">
        <v>0</v>
      </c>
      <c r="E13" s="7">
        <v>641633</v>
      </c>
      <c r="F13" s="8">
        <v>641633</v>
      </c>
      <c r="G13" s="8">
        <v>1665</v>
      </c>
      <c r="H13" s="8">
        <v>89641</v>
      </c>
      <c r="I13" s="8">
        <v>7748</v>
      </c>
      <c r="J13" s="8">
        <v>99054</v>
      </c>
      <c r="K13" s="8">
        <v>47815</v>
      </c>
      <c r="L13" s="8">
        <v>66219</v>
      </c>
      <c r="M13" s="8">
        <v>19978</v>
      </c>
      <c r="N13" s="8">
        <v>134012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233066</v>
      </c>
      <c r="X13" s="8">
        <v>320820</v>
      </c>
      <c r="Y13" s="8">
        <v>-87754</v>
      </c>
      <c r="Z13" s="2">
        <v>-27.35</v>
      </c>
      <c r="AA13" s="6">
        <v>641633</v>
      </c>
    </row>
    <row r="14" spans="1:27" ht="12.75">
      <c r="A14" s="27" t="s">
        <v>41</v>
      </c>
      <c r="B14" s="33"/>
      <c r="C14" s="6">
        <v>984761</v>
      </c>
      <c r="D14" s="6">
        <v>0</v>
      </c>
      <c r="E14" s="7">
        <v>1025481</v>
      </c>
      <c r="F14" s="8">
        <v>1025481</v>
      </c>
      <c r="G14" s="8">
        <v>79601</v>
      </c>
      <c r="H14" s="8">
        <v>101006</v>
      </c>
      <c r="I14" s="8">
        <v>75274</v>
      </c>
      <c r="J14" s="8">
        <v>255881</v>
      </c>
      <c r="K14" s="8">
        <v>71945</v>
      </c>
      <c r="L14" s="8">
        <v>89768</v>
      </c>
      <c r="M14" s="8">
        <v>94473</v>
      </c>
      <c r="N14" s="8">
        <v>256186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512067</v>
      </c>
      <c r="X14" s="8">
        <v>512742</v>
      </c>
      <c r="Y14" s="8">
        <v>-675</v>
      </c>
      <c r="Z14" s="2">
        <v>-0.13</v>
      </c>
      <c r="AA14" s="6">
        <v>1025481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1100800</v>
      </c>
      <c r="D16" s="6">
        <v>0</v>
      </c>
      <c r="E16" s="7">
        <v>588113</v>
      </c>
      <c r="F16" s="8">
        <v>588113</v>
      </c>
      <c r="G16" s="8">
        <v>2300</v>
      </c>
      <c r="H16" s="8">
        <v>1300</v>
      </c>
      <c r="I16" s="8">
        <v>4650</v>
      </c>
      <c r="J16" s="8">
        <v>8250</v>
      </c>
      <c r="K16" s="8">
        <v>2050</v>
      </c>
      <c r="L16" s="8">
        <v>2350</v>
      </c>
      <c r="M16" s="8">
        <v>0</v>
      </c>
      <c r="N16" s="8">
        <v>4400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12650</v>
      </c>
      <c r="X16" s="8">
        <v>294054</v>
      </c>
      <c r="Y16" s="8">
        <v>-281404</v>
      </c>
      <c r="Z16" s="2">
        <v>-95.7</v>
      </c>
      <c r="AA16" s="6">
        <v>588113</v>
      </c>
    </row>
    <row r="17" spans="1:27" ht="12.75">
      <c r="A17" s="27" t="s">
        <v>44</v>
      </c>
      <c r="B17" s="33"/>
      <c r="C17" s="6">
        <v>63209</v>
      </c>
      <c r="D17" s="6">
        <v>0</v>
      </c>
      <c r="E17" s="7">
        <v>663713</v>
      </c>
      <c r="F17" s="8">
        <v>663713</v>
      </c>
      <c r="G17" s="8">
        <v>21816</v>
      </c>
      <c r="H17" s="8">
        <v>17853</v>
      </c>
      <c r="I17" s="8">
        <v>20259</v>
      </c>
      <c r="J17" s="8">
        <v>59928</v>
      </c>
      <c r="K17" s="8">
        <v>15267</v>
      </c>
      <c r="L17" s="8">
        <v>14784</v>
      </c>
      <c r="M17" s="8">
        <v>17338</v>
      </c>
      <c r="N17" s="8">
        <v>47389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107317</v>
      </c>
      <c r="X17" s="8">
        <v>179316</v>
      </c>
      <c r="Y17" s="8">
        <v>-71999</v>
      </c>
      <c r="Z17" s="2">
        <v>-40.15</v>
      </c>
      <c r="AA17" s="6">
        <v>663713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129053</v>
      </c>
      <c r="H18" s="8">
        <v>70008</v>
      </c>
      <c r="I18" s="8">
        <v>93540</v>
      </c>
      <c r="J18" s="8">
        <v>292601</v>
      </c>
      <c r="K18" s="8">
        <v>89675</v>
      </c>
      <c r="L18" s="8">
        <v>65649</v>
      </c>
      <c r="M18" s="8">
        <v>111041</v>
      </c>
      <c r="N18" s="8">
        <v>266365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558966</v>
      </c>
      <c r="X18" s="8"/>
      <c r="Y18" s="8">
        <v>558966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38454812</v>
      </c>
      <c r="D19" s="6">
        <v>0</v>
      </c>
      <c r="E19" s="7">
        <v>27935599</v>
      </c>
      <c r="F19" s="8">
        <v>27935599</v>
      </c>
      <c r="G19" s="8">
        <v>9578000</v>
      </c>
      <c r="H19" s="8">
        <v>0</v>
      </c>
      <c r="I19" s="8">
        <v>227000</v>
      </c>
      <c r="J19" s="8">
        <v>9805000</v>
      </c>
      <c r="K19" s="8">
        <v>167868</v>
      </c>
      <c r="L19" s="8">
        <v>0</v>
      </c>
      <c r="M19" s="8">
        <v>7663000</v>
      </c>
      <c r="N19" s="8">
        <v>7830868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17635868</v>
      </c>
      <c r="X19" s="8">
        <v>13967958</v>
      </c>
      <c r="Y19" s="8">
        <v>3667910</v>
      </c>
      <c r="Z19" s="2">
        <v>26.26</v>
      </c>
      <c r="AA19" s="6">
        <v>27935599</v>
      </c>
    </row>
    <row r="20" spans="1:27" ht="12.75">
      <c r="A20" s="27" t="s">
        <v>47</v>
      </c>
      <c r="B20" s="33"/>
      <c r="C20" s="6">
        <v>1933160</v>
      </c>
      <c r="D20" s="6">
        <v>0</v>
      </c>
      <c r="E20" s="7">
        <v>3069533</v>
      </c>
      <c r="F20" s="30">
        <v>3069533</v>
      </c>
      <c r="G20" s="30">
        <v>48370</v>
      </c>
      <c r="H20" s="30">
        <v>65688</v>
      </c>
      <c r="I20" s="30">
        <v>56068</v>
      </c>
      <c r="J20" s="30">
        <v>170126</v>
      </c>
      <c r="K20" s="30">
        <v>474321</v>
      </c>
      <c r="L20" s="30">
        <v>19863</v>
      </c>
      <c r="M20" s="30">
        <v>55953</v>
      </c>
      <c r="N20" s="30">
        <v>550137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720263</v>
      </c>
      <c r="X20" s="30">
        <v>180402</v>
      </c>
      <c r="Y20" s="30">
        <v>539861</v>
      </c>
      <c r="Z20" s="31">
        <v>299.25</v>
      </c>
      <c r="AA20" s="32">
        <v>3069533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1474902</v>
      </c>
      <c r="Y21" s="8">
        <v>-1474902</v>
      </c>
      <c r="Z21" s="2">
        <v>-100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68088136</v>
      </c>
      <c r="D22" s="37">
        <f>SUM(D5:D21)</f>
        <v>0</v>
      </c>
      <c r="E22" s="38">
        <f t="shared" si="0"/>
        <v>68607403</v>
      </c>
      <c r="F22" s="39">
        <f t="shared" si="0"/>
        <v>68607403</v>
      </c>
      <c r="G22" s="39">
        <f t="shared" si="0"/>
        <v>16324504</v>
      </c>
      <c r="H22" s="39">
        <f t="shared" si="0"/>
        <v>2071065</v>
      </c>
      <c r="I22" s="39">
        <f t="shared" si="0"/>
        <v>2363237</v>
      </c>
      <c r="J22" s="39">
        <f t="shared" si="0"/>
        <v>20758806</v>
      </c>
      <c r="K22" s="39">
        <f t="shared" si="0"/>
        <v>2896170</v>
      </c>
      <c r="L22" s="39">
        <f t="shared" si="0"/>
        <v>2137234</v>
      </c>
      <c r="M22" s="39">
        <f t="shared" si="0"/>
        <v>9628665</v>
      </c>
      <c r="N22" s="39">
        <f t="shared" si="0"/>
        <v>14662069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35420875</v>
      </c>
      <c r="X22" s="39">
        <f t="shared" si="0"/>
        <v>31028664</v>
      </c>
      <c r="Y22" s="39">
        <f t="shared" si="0"/>
        <v>4392211</v>
      </c>
      <c r="Z22" s="40">
        <f>+IF(X22&lt;&gt;0,+(Y22/X22)*100,0)</f>
        <v>14.155333919629925</v>
      </c>
      <c r="AA22" s="37">
        <f>SUM(AA5:AA21)</f>
        <v>68607403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27896780</v>
      </c>
      <c r="F25" s="8">
        <v>27896780</v>
      </c>
      <c r="G25" s="8">
        <v>2279950</v>
      </c>
      <c r="H25" s="8">
        <v>1947442</v>
      </c>
      <c r="I25" s="8">
        <v>2141931</v>
      </c>
      <c r="J25" s="8">
        <v>6369323</v>
      </c>
      <c r="K25" s="8">
        <v>1856445</v>
      </c>
      <c r="L25" s="8">
        <v>2006854</v>
      </c>
      <c r="M25" s="8">
        <v>2821102</v>
      </c>
      <c r="N25" s="8">
        <v>6684401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13053724</v>
      </c>
      <c r="X25" s="8">
        <v>13948350</v>
      </c>
      <c r="Y25" s="8">
        <v>-894626</v>
      </c>
      <c r="Z25" s="2">
        <v>-6.41</v>
      </c>
      <c r="AA25" s="6">
        <v>27896780</v>
      </c>
    </row>
    <row r="26" spans="1:27" ht="12.75">
      <c r="A26" s="29" t="s">
        <v>52</v>
      </c>
      <c r="B26" s="28"/>
      <c r="C26" s="6">
        <v>2557024</v>
      </c>
      <c r="D26" s="6">
        <v>0</v>
      </c>
      <c r="E26" s="7">
        <v>2778600</v>
      </c>
      <c r="F26" s="8">
        <v>2778600</v>
      </c>
      <c r="G26" s="8">
        <v>245715</v>
      </c>
      <c r="H26" s="8">
        <v>245715</v>
      </c>
      <c r="I26" s="8">
        <v>245715</v>
      </c>
      <c r="J26" s="8">
        <v>737145</v>
      </c>
      <c r="K26" s="8">
        <v>233770</v>
      </c>
      <c r="L26" s="8">
        <v>233893</v>
      </c>
      <c r="M26" s="8">
        <v>233770</v>
      </c>
      <c r="N26" s="8">
        <v>701433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1438578</v>
      </c>
      <c r="X26" s="8">
        <v>1389300</v>
      </c>
      <c r="Y26" s="8">
        <v>49278</v>
      </c>
      <c r="Z26" s="2">
        <v>3.55</v>
      </c>
      <c r="AA26" s="6">
        <v>2778600</v>
      </c>
    </row>
    <row r="27" spans="1:27" ht="12.75">
      <c r="A27" s="29" t="s">
        <v>53</v>
      </c>
      <c r="B27" s="28"/>
      <c r="C27" s="6">
        <v>7615150</v>
      </c>
      <c r="D27" s="6">
        <v>0</v>
      </c>
      <c r="E27" s="7">
        <v>0</v>
      </c>
      <c r="F27" s="8">
        <v>0</v>
      </c>
      <c r="G27" s="8">
        <v>4112</v>
      </c>
      <c r="H27" s="8">
        <v>177727</v>
      </c>
      <c r="I27" s="8">
        <v>191837</v>
      </c>
      <c r="J27" s="8">
        <v>373676</v>
      </c>
      <c r="K27" s="8">
        <v>-82349</v>
      </c>
      <c r="L27" s="8">
        <v>0</v>
      </c>
      <c r="M27" s="8">
        <v>0</v>
      </c>
      <c r="N27" s="8">
        <v>-82349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291327</v>
      </c>
      <c r="X27" s="8">
        <v>409524</v>
      </c>
      <c r="Y27" s="8">
        <v>-118197</v>
      </c>
      <c r="Z27" s="2">
        <v>-28.86</v>
      </c>
      <c r="AA27" s="6">
        <v>0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8232600</v>
      </c>
      <c r="F28" s="8">
        <v>8232600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29</v>
      </c>
      <c r="N28" s="8">
        <v>29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29</v>
      </c>
      <c r="X28" s="8">
        <v>4116300</v>
      </c>
      <c r="Y28" s="8">
        <v>-4116271</v>
      </c>
      <c r="Z28" s="2">
        <v>-100</v>
      </c>
      <c r="AA28" s="6">
        <v>8232600</v>
      </c>
    </row>
    <row r="29" spans="1:27" ht="12.75">
      <c r="A29" s="29" t="s">
        <v>55</v>
      </c>
      <c r="B29" s="28"/>
      <c r="C29" s="6">
        <v>8303303</v>
      </c>
      <c r="D29" s="6">
        <v>0</v>
      </c>
      <c r="E29" s="7">
        <v>384240</v>
      </c>
      <c r="F29" s="8">
        <v>384240</v>
      </c>
      <c r="G29" s="8">
        <v>175396</v>
      </c>
      <c r="H29" s="8">
        <v>95730</v>
      </c>
      <c r="I29" s="8">
        <v>157894</v>
      </c>
      <c r="J29" s="8">
        <v>429020</v>
      </c>
      <c r="K29" s="8">
        <v>256337</v>
      </c>
      <c r="L29" s="8">
        <v>180126</v>
      </c>
      <c r="M29" s="8">
        <v>83640</v>
      </c>
      <c r="N29" s="8">
        <v>520103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949123</v>
      </c>
      <c r="X29" s="8">
        <v>192120</v>
      </c>
      <c r="Y29" s="8">
        <v>757003</v>
      </c>
      <c r="Z29" s="2">
        <v>394.03</v>
      </c>
      <c r="AA29" s="6">
        <v>384240</v>
      </c>
    </row>
    <row r="30" spans="1:27" ht="12.75">
      <c r="A30" s="29" t="s">
        <v>56</v>
      </c>
      <c r="B30" s="28"/>
      <c r="C30" s="6">
        <v>12507720</v>
      </c>
      <c r="D30" s="6">
        <v>0</v>
      </c>
      <c r="E30" s="7">
        <v>7064984</v>
      </c>
      <c r="F30" s="8">
        <v>7064984</v>
      </c>
      <c r="G30" s="8">
        <v>0</v>
      </c>
      <c r="H30" s="8">
        <v>379011</v>
      </c>
      <c r="I30" s="8">
        <v>1165506</v>
      </c>
      <c r="J30" s="8">
        <v>1544517</v>
      </c>
      <c r="K30" s="8">
        <v>730091</v>
      </c>
      <c r="L30" s="8">
        <v>2132875</v>
      </c>
      <c r="M30" s="8">
        <v>463158</v>
      </c>
      <c r="N30" s="8">
        <v>3326124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4870641</v>
      </c>
      <c r="X30" s="8">
        <v>3542496</v>
      </c>
      <c r="Y30" s="8">
        <v>1328145</v>
      </c>
      <c r="Z30" s="2">
        <v>37.49</v>
      </c>
      <c r="AA30" s="6">
        <v>7064984</v>
      </c>
    </row>
    <row r="31" spans="1:27" ht="12.75">
      <c r="A31" s="29" t="s">
        <v>57</v>
      </c>
      <c r="B31" s="28"/>
      <c r="C31" s="6">
        <v>834110</v>
      </c>
      <c r="D31" s="6">
        <v>0</v>
      </c>
      <c r="E31" s="7">
        <v>1331131</v>
      </c>
      <c r="F31" s="8">
        <v>1331131</v>
      </c>
      <c r="G31" s="8">
        <v>3365</v>
      </c>
      <c r="H31" s="8">
        <v>21819</v>
      </c>
      <c r="I31" s="8">
        <v>32699</v>
      </c>
      <c r="J31" s="8">
        <v>57883</v>
      </c>
      <c r="K31" s="8">
        <v>77943</v>
      </c>
      <c r="L31" s="8">
        <v>28757</v>
      </c>
      <c r="M31" s="8">
        <v>14198</v>
      </c>
      <c r="N31" s="8">
        <v>120898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178781</v>
      </c>
      <c r="X31" s="8">
        <v>655710</v>
      </c>
      <c r="Y31" s="8">
        <v>-476929</v>
      </c>
      <c r="Z31" s="2">
        <v>-72.73</v>
      </c>
      <c r="AA31" s="6">
        <v>1331131</v>
      </c>
    </row>
    <row r="32" spans="1:27" ht="12.75">
      <c r="A32" s="29" t="s">
        <v>58</v>
      </c>
      <c r="B32" s="28"/>
      <c r="C32" s="6">
        <v>207873</v>
      </c>
      <c r="D32" s="6">
        <v>0</v>
      </c>
      <c r="E32" s="7">
        <v>0</v>
      </c>
      <c r="F32" s="8">
        <v>0</v>
      </c>
      <c r="G32" s="8">
        <v>2720</v>
      </c>
      <c r="H32" s="8">
        <v>352544</v>
      </c>
      <c r="I32" s="8">
        <v>911</v>
      </c>
      <c r="J32" s="8">
        <v>356175</v>
      </c>
      <c r="K32" s="8">
        <v>23518</v>
      </c>
      <c r="L32" s="8">
        <v>2560</v>
      </c>
      <c r="M32" s="8">
        <v>21813</v>
      </c>
      <c r="N32" s="8">
        <v>47891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404066</v>
      </c>
      <c r="X32" s="8">
        <v>1824732</v>
      </c>
      <c r="Y32" s="8">
        <v>-1420666</v>
      </c>
      <c r="Z32" s="2">
        <v>-77.86</v>
      </c>
      <c r="AA32" s="6">
        <v>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7556908</v>
      </c>
      <c r="F33" s="8">
        <v>7556908</v>
      </c>
      <c r="G33" s="8">
        <v>240211</v>
      </c>
      <c r="H33" s="8">
        <v>165406</v>
      </c>
      <c r="I33" s="8">
        <v>242516</v>
      </c>
      <c r="J33" s="8">
        <v>648133</v>
      </c>
      <c r="K33" s="8">
        <v>399035</v>
      </c>
      <c r="L33" s="8">
        <v>186951</v>
      </c>
      <c r="M33" s="8">
        <v>954943</v>
      </c>
      <c r="N33" s="8">
        <v>1540929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2189062</v>
      </c>
      <c r="X33" s="8">
        <v>670884</v>
      </c>
      <c r="Y33" s="8">
        <v>1518178</v>
      </c>
      <c r="Z33" s="2">
        <v>226.3</v>
      </c>
      <c r="AA33" s="6">
        <v>7556908</v>
      </c>
    </row>
    <row r="34" spans="1:27" ht="12.75">
      <c r="A34" s="29" t="s">
        <v>60</v>
      </c>
      <c r="B34" s="28"/>
      <c r="C34" s="6">
        <v>102962</v>
      </c>
      <c r="D34" s="6">
        <v>0</v>
      </c>
      <c r="E34" s="7">
        <v>12110653</v>
      </c>
      <c r="F34" s="8">
        <v>12110653</v>
      </c>
      <c r="G34" s="8">
        <v>271239</v>
      </c>
      <c r="H34" s="8">
        <v>477058</v>
      </c>
      <c r="I34" s="8">
        <v>573170</v>
      </c>
      <c r="J34" s="8">
        <v>1321467</v>
      </c>
      <c r="K34" s="8">
        <v>642705</v>
      </c>
      <c r="L34" s="8">
        <v>585486</v>
      </c>
      <c r="M34" s="8">
        <v>543607</v>
      </c>
      <c r="N34" s="8">
        <v>1771798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3093265</v>
      </c>
      <c r="X34" s="8">
        <v>3723150</v>
      </c>
      <c r="Y34" s="8">
        <v>-629885</v>
      </c>
      <c r="Z34" s="2">
        <v>-16.92</v>
      </c>
      <c r="AA34" s="6">
        <v>12110653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32128142</v>
      </c>
      <c r="D36" s="37">
        <f>SUM(D25:D35)</f>
        <v>0</v>
      </c>
      <c r="E36" s="38">
        <f t="shared" si="1"/>
        <v>67355896</v>
      </c>
      <c r="F36" s="39">
        <f t="shared" si="1"/>
        <v>67355896</v>
      </c>
      <c r="G36" s="39">
        <f t="shared" si="1"/>
        <v>3222708</v>
      </c>
      <c r="H36" s="39">
        <f t="shared" si="1"/>
        <v>3862452</v>
      </c>
      <c r="I36" s="39">
        <f t="shared" si="1"/>
        <v>4752179</v>
      </c>
      <c r="J36" s="39">
        <f t="shared" si="1"/>
        <v>11837339</v>
      </c>
      <c r="K36" s="39">
        <f t="shared" si="1"/>
        <v>4137495</v>
      </c>
      <c r="L36" s="39">
        <f t="shared" si="1"/>
        <v>5357502</v>
      </c>
      <c r="M36" s="39">
        <f t="shared" si="1"/>
        <v>5136260</v>
      </c>
      <c r="N36" s="39">
        <f t="shared" si="1"/>
        <v>14631257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26468596</v>
      </c>
      <c r="X36" s="39">
        <f t="shared" si="1"/>
        <v>30472566</v>
      </c>
      <c r="Y36" s="39">
        <f t="shared" si="1"/>
        <v>-4003970</v>
      </c>
      <c r="Z36" s="40">
        <f>+IF(X36&lt;&gt;0,+(Y36/X36)*100,0)</f>
        <v>-13.1395892292103</v>
      </c>
      <c r="AA36" s="37">
        <f>SUM(AA25:AA35)</f>
        <v>67355896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35959994</v>
      </c>
      <c r="D38" s="50">
        <f>+D22-D36</f>
        <v>0</v>
      </c>
      <c r="E38" s="51">
        <f t="shared" si="2"/>
        <v>1251507</v>
      </c>
      <c r="F38" s="52">
        <f t="shared" si="2"/>
        <v>1251507</v>
      </c>
      <c r="G38" s="52">
        <f t="shared" si="2"/>
        <v>13101796</v>
      </c>
      <c r="H38" s="52">
        <f t="shared" si="2"/>
        <v>-1791387</v>
      </c>
      <c r="I38" s="52">
        <f t="shared" si="2"/>
        <v>-2388942</v>
      </c>
      <c r="J38" s="52">
        <f t="shared" si="2"/>
        <v>8921467</v>
      </c>
      <c r="K38" s="52">
        <f t="shared" si="2"/>
        <v>-1241325</v>
      </c>
      <c r="L38" s="52">
        <f t="shared" si="2"/>
        <v>-3220268</v>
      </c>
      <c r="M38" s="52">
        <f t="shared" si="2"/>
        <v>4492405</v>
      </c>
      <c r="N38" s="52">
        <f t="shared" si="2"/>
        <v>30812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8952279</v>
      </c>
      <c r="X38" s="52">
        <f>IF(F22=F36,0,X22-X36)</f>
        <v>556098</v>
      </c>
      <c r="Y38" s="52">
        <f t="shared" si="2"/>
        <v>8396181</v>
      </c>
      <c r="Z38" s="53">
        <f>+IF(X38&lt;&gt;0,+(Y38/X38)*100,0)</f>
        <v>1509.8383738118102</v>
      </c>
      <c r="AA38" s="50">
        <f>+AA22-AA36</f>
        <v>1251507</v>
      </c>
    </row>
    <row r="39" spans="1:27" ht="12.75">
      <c r="A39" s="27" t="s">
        <v>64</v>
      </c>
      <c r="B39" s="33"/>
      <c r="C39" s="6">
        <v>20255357</v>
      </c>
      <c r="D39" s="6">
        <v>0</v>
      </c>
      <c r="E39" s="7">
        <v>33209400</v>
      </c>
      <c r="F39" s="8">
        <v>33209400</v>
      </c>
      <c r="G39" s="8">
        <v>3000000</v>
      </c>
      <c r="H39" s="8">
        <v>0</v>
      </c>
      <c r="I39" s="8">
        <v>0</v>
      </c>
      <c r="J39" s="8">
        <v>3000000</v>
      </c>
      <c r="K39" s="8">
        <v>8916415</v>
      </c>
      <c r="L39" s="8">
        <v>0</v>
      </c>
      <c r="M39" s="8">
        <v>0</v>
      </c>
      <c r="N39" s="8">
        <v>8916415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11916415</v>
      </c>
      <c r="X39" s="8">
        <v>16604700</v>
      </c>
      <c r="Y39" s="8">
        <v>-4688285</v>
      </c>
      <c r="Z39" s="2">
        <v>-28.23</v>
      </c>
      <c r="AA39" s="6">
        <v>33209400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56215351</v>
      </c>
      <c r="D42" s="59">
        <f>SUM(D38:D41)</f>
        <v>0</v>
      </c>
      <c r="E42" s="60">
        <f t="shared" si="3"/>
        <v>34460907</v>
      </c>
      <c r="F42" s="61">
        <f t="shared" si="3"/>
        <v>34460907</v>
      </c>
      <c r="G42" s="61">
        <f t="shared" si="3"/>
        <v>16101796</v>
      </c>
      <c r="H42" s="61">
        <f t="shared" si="3"/>
        <v>-1791387</v>
      </c>
      <c r="I42" s="61">
        <f t="shared" si="3"/>
        <v>-2388942</v>
      </c>
      <c r="J42" s="61">
        <f t="shared" si="3"/>
        <v>11921467</v>
      </c>
      <c r="K42" s="61">
        <f t="shared" si="3"/>
        <v>7675090</v>
      </c>
      <c r="L42" s="61">
        <f t="shared" si="3"/>
        <v>-3220268</v>
      </c>
      <c r="M42" s="61">
        <f t="shared" si="3"/>
        <v>4492405</v>
      </c>
      <c r="N42" s="61">
        <f t="shared" si="3"/>
        <v>8947227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20868694</v>
      </c>
      <c r="X42" s="61">
        <f t="shared" si="3"/>
        <v>17160798</v>
      </c>
      <c r="Y42" s="61">
        <f t="shared" si="3"/>
        <v>3707896</v>
      </c>
      <c r="Z42" s="62">
        <f>+IF(X42&lt;&gt;0,+(Y42/X42)*100,0)</f>
        <v>21.606780756932164</v>
      </c>
      <c r="AA42" s="59">
        <f>SUM(AA38:AA41)</f>
        <v>34460907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56215351</v>
      </c>
      <c r="D44" s="67">
        <f>+D42-D43</f>
        <v>0</v>
      </c>
      <c r="E44" s="68">
        <f t="shared" si="4"/>
        <v>34460907</v>
      </c>
      <c r="F44" s="69">
        <f t="shared" si="4"/>
        <v>34460907</v>
      </c>
      <c r="G44" s="69">
        <f t="shared" si="4"/>
        <v>16101796</v>
      </c>
      <c r="H44" s="69">
        <f t="shared" si="4"/>
        <v>-1791387</v>
      </c>
      <c r="I44" s="69">
        <f t="shared" si="4"/>
        <v>-2388942</v>
      </c>
      <c r="J44" s="69">
        <f t="shared" si="4"/>
        <v>11921467</v>
      </c>
      <c r="K44" s="69">
        <f t="shared" si="4"/>
        <v>7675090</v>
      </c>
      <c r="L44" s="69">
        <f t="shared" si="4"/>
        <v>-3220268</v>
      </c>
      <c r="M44" s="69">
        <f t="shared" si="4"/>
        <v>4492405</v>
      </c>
      <c r="N44" s="69">
        <f t="shared" si="4"/>
        <v>8947227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20868694</v>
      </c>
      <c r="X44" s="69">
        <f t="shared" si="4"/>
        <v>17160798</v>
      </c>
      <c r="Y44" s="69">
        <f t="shared" si="4"/>
        <v>3707896</v>
      </c>
      <c r="Z44" s="70">
        <f>+IF(X44&lt;&gt;0,+(Y44/X44)*100,0)</f>
        <v>21.606780756932164</v>
      </c>
      <c r="AA44" s="67">
        <f>+AA42-AA43</f>
        <v>34460907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56215351</v>
      </c>
      <c r="D46" s="59">
        <f>SUM(D44:D45)</f>
        <v>0</v>
      </c>
      <c r="E46" s="60">
        <f t="shared" si="5"/>
        <v>34460907</v>
      </c>
      <c r="F46" s="61">
        <f t="shared" si="5"/>
        <v>34460907</v>
      </c>
      <c r="G46" s="61">
        <f t="shared" si="5"/>
        <v>16101796</v>
      </c>
      <c r="H46" s="61">
        <f t="shared" si="5"/>
        <v>-1791387</v>
      </c>
      <c r="I46" s="61">
        <f t="shared" si="5"/>
        <v>-2388942</v>
      </c>
      <c r="J46" s="61">
        <f t="shared" si="5"/>
        <v>11921467</v>
      </c>
      <c r="K46" s="61">
        <f t="shared" si="5"/>
        <v>7675090</v>
      </c>
      <c r="L46" s="61">
        <f t="shared" si="5"/>
        <v>-3220268</v>
      </c>
      <c r="M46" s="61">
        <f t="shared" si="5"/>
        <v>4492405</v>
      </c>
      <c r="N46" s="61">
        <f t="shared" si="5"/>
        <v>8947227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20868694</v>
      </c>
      <c r="X46" s="61">
        <f t="shared" si="5"/>
        <v>17160798</v>
      </c>
      <c r="Y46" s="61">
        <f t="shared" si="5"/>
        <v>3707896</v>
      </c>
      <c r="Z46" s="62">
        <f>+IF(X46&lt;&gt;0,+(Y46/X46)*100,0)</f>
        <v>21.606780756932164</v>
      </c>
      <c r="AA46" s="59">
        <f>SUM(AA44:AA45)</f>
        <v>34460907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56215351</v>
      </c>
      <c r="D48" s="75">
        <f>SUM(D46:D47)</f>
        <v>0</v>
      </c>
      <c r="E48" s="76">
        <f t="shared" si="6"/>
        <v>34460907</v>
      </c>
      <c r="F48" s="77">
        <f t="shared" si="6"/>
        <v>34460907</v>
      </c>
      <c r="G48" s="77">
        <f t="shared" si="6"/>
        <v>16101796</v>
      </c>
      <c r="H48" s="78">
        <f t="shared" si="6"/>
        <v>-1791387</v>
      </c>
      <c r="I48" s="78">
        <f t="shared" si="6"/>
        <v>-2388942</v>
      </c>
      <c r="J48" s="78">
        <f t="shared" si="6"/>
        <v>11921467</v>
      </c>
      <c r="K48" s="78">
        <f t="shared" si="6"/>
        <v>7675090</v>
      </c>
      <c r="L48" s="78">
        <f t="shared" si="6"/>
        <v>-3220268</v>
      </c>
      <c r="M48" s="77">
        <f t="shared" si="6"/>
        <v>4492405</v>
      </c>
      <c r="N48" s="77">
        <f t="shared" si="6"/>
        <v>8947227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20868694</v>
      </c>
      <c r="X48" s="78">
        <f t="shared" si="6"/>
        <v>17160798</v>
      </c>
      <c r="Y48" s="78">
        <f t="shared" si="6"/>
        <v>3707896</v>
      </c>
      <c r="Z48" s="79">
        <f>+IF(X48&lt;&gt;0,+(Y48/X48)*100,0)</f>
        <v>21.606780756932164</v>
      </c>
      <c r="AA48" s="80">
        <f>SUM(AA46:AA47)</f>
        <v>34460907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12540267</v>
      </c>
      <c r="D5" s="6">
        <v>0</v>
      </c>
      <c r="E5" s="7">
        <v>19209092</v>
      </c>
      <c r="F5" s="8">
        <v>19209092</v>
      </c>
      <c r="G5" s="8">
        <v>-10108</v>
      </c>
      <c r="H5" s="8">
        <v>22460636</v>
      </c>
      <c r="I5" s="8">
        <v>1762326</v>
      </c>
      <c r="J5" s="8">
        <v>24212854</v>
      </c>
      <c r="K5" s="8">
        <v>-1615564</v>
      </c>
      <c r="L5" s="8">
        <v>-119001</v>
      </c>
      <c r="M5" s="8">
        <v>-29137</v>
      </c>
      <c r="N5" s="8">
        <v>-1763702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22449152</v>
      </c>
      <c r="X5" s="8">
        <v>-9604548</v>
      </c>
      <c r="Y5" s="8">
        <v>32053700</v>
      </c>
      <c r="Z5" s="2">
        <v>-333.73</v>
      </c>
      <c r="AA5" s="6">
        <v>19209092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16743316</v>
      </c>
      <c r="D7" s="6">
        <v>0</v>
      </c>
      <c r="E7" s="7">
        <v>18053000</v>
      </c>
      <c r="F7" s="8">
        <v>18053000</v>
      </c>
      <c r="G7" s="8">
        <v>1376615</v>
      </c>
      <c r="H7" s="8">
        <v>1648355</v>
      </c>
      <c r="I7" s="8">
        <v>1702252</v>
      </c>
      <c r="J7" s="8">
        <v>4727222</v>
      </c>
      <c r="K7" s="8">
        <v>1514679</v>
      </c>
      <c r="L7" s="8">
        <v>1577884</v>
      </c>
      <c r="M7" s="8">
        <v>1520170</v>
      </c>
      <c r="N7" s="8">
        <v>4612733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9339955</v>
      </c>
      <c r="X7" s="8">
        <v>-9890988</v>
      </c>
      <c r="Y7" s="8">
        <v>19230943</v>
      </c>
      <c r="Z7" s="2">
        <v>-194.43</v>
      </c>
      <c r="AA7" s="6">
        <v>18053000</v>
      </c>
    </row>
    <row r="8" spans="1:27" ht="12.75">
      <c r="A8" s="29" t="s">
        <v>35</v>
      </c>
      <c r="B8" s="28"/>
      <c r="C8" s="6">
        <v>11319500</v>
      </c>
      <c r="D8" s="6">
        <v>0</v>
      </c>
      <c r="E8" s="7">
        <v>13334850</v>
      </c>
      <c r="F8" s="8">
        <v>13334850</v>
      </c>
      <c r="G8" s="8">
        <v>875885</v>
      </c>
      <c r="H8" s="8">
        <v>1033938</v>
      </c>
      <c r="I8" s="8">
        <v>1004905</v>
      </c>
      <c r="J8" s="8">
        <v>2914728</v>
      </c>
      <c r="K8" s="8">
        <v>1118509</v>
      </c>
      <c r="L8" s="8">
        <v>1291071</v>
      </c>
      <c r="M8" s="8">
        <v>1279378</v>
      </c>
      <c r="N8" s="8">
        <v>3688958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6603686</v>
      </c>
      <c r="X8" s="8">
        <v>-8293452</v>
      </c>
      <c r="Y8" s="8">
        <v>14897138</v>
      </c>
      <c r="Z8" s="2">
        <v>-179.63</v>
      </c>
      <c r="AA8" s="6">
        <v>13334850</v>
      </c>
    </row>
    <row r="9" spans="1:27" ht="12.75">
      <c r="A9" s="29" t="s">
        <v>36</v>
      </c>
      <c r="B9" s="28"/>
      <c r="C9" s="6">
        <v>4054202</v>
      </c>
      <c r="D9" s="6">
        <v>0</v>
      </c>
      <c r="E9" s="7">
        <v>4377000</v>
      </c>
      <c r="F9" s="8">
        <v>4377000</v>
      </c>
      <c r="G9" s="8">
        <v>780310</v>
      </c>
      <c r="H9" s="8">
        <v>777890</v>
      </c>
      <c r="I9" s="8">
        <v>787002</v>
      </c>
      <c r="J9" s="8">
        <v>2345202</v>
      </c>
      <c r="K9" s="8">
        <v>773508</v>
      </c>
      <c r="L9" s="8">
        <v>762659</v>
      </c>
      <c r="M9" s="8">
        <v>753682</v>
      </c>
      <c r="N9" s="8">
        <v>2289849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4635051</v>
      </c>
      <c r="X9" s="8">
        <v>-4740276</v>
      </c>
      <c r="Y9" s="8">
        <v>9375327</v>
      </c>
      <c r="Z9" s="2">
        <v>-197.78</v>
      </c>
      <c r="AA9" s="6">
        <v>4377000</v>
      </c>
    </row>
    <row r="10" spans="1:27" ht="12.75">
      <c r="A10" s="29" t="s">
        <v>37</v>
      </c>
      <c r="B10" s="28"/>
      <c r="C10" s="6">
        <v>1662016</v>
      </c>
      <c r="D10" s="6">
        <v>0</v>
      </c>
      <c r="E10" s="7">
        <v>1817000</v>
      </c>
      <c r="F10" s="30">
        <v>1817000</v>
      </c>
      <c r="G10" s="30">
        <v>327252</v>
      </c>
      <c r="H10" s="30">
        <v>326477</v>
      </c>
      <c r="I10" s="30">
        <v>327974</v>
      </c>
      <c r="J10" s="30">
        <v>981703</v>
      </c>
      <c r="K10" s="30">
        <v>319251</v>
      </c>
      <c r="L10" s="30">
        <v>316452</v>
      </c>
      <c r="M10" s="30">
        <v>317505</v>
      </c>
      <c r="N10" s="30">
        <v>953208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1934911</v>
      </c>
      <c r="X10" s="30">
        <v>-2006580</v>
      </c>
      <c r="Y10" s="30">
        <v>3941491</v>
      </c>
      <c r="Z10" s="31">
        <v>-196.43</v>
      </c>
      <c r="AA10" s="32">
        <v>1817000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778215</v>
      </c>
      <c r="D12" s="6">
        <v>0</v>
      </c>
      <c r="E12" s="7">
        <v>12826148</v>
      </c>
      <c r="F12" s="8">
        <v>12826148</v>
      </c>
      <c r="G12" s="8">
        <v>60793</v>
      </c>
      <c r="H12" s="8">
        <v>61246</v>
      </c>
      <c r="I12" s="8">
        <v>60748</v>
      </c>
      <c r="J12" s="8">
        <v>182787</v>
      </c>
      <c r="K12" s="8">
        <v>65488</v>
      </c>
      <c r="L12" s="8">
        <v>64116</v>
      </c>
      <c r="M12" s="8">
        <v>256983</v>
      </c>
      <c r="N12" s="8">
        <v>386587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569374</v>
      </c>
      <c r="X12" s="8">
        <v>-412926</v>
      </c>
      <c r="Y12" s="8">
        <v>982300</v>
      </c>
      <c r="Z12" s="2">
        <v>-237.89</v>
      </c>
      <c r="AA12" s="6">
        <v>12826148</v>
      </c>
    </row>
    <row r="13" spans="1:27" ht="12.75">
      <c r="A13" s="27" t="s">
        <v>40</v>
      </c>
      <c r="B13" s="33"/>
      <c r="C13" s="6">
        <v>133111</v>
      </c>
      <c r="D13" s="6">
        <v>0</v>
      </c>
      <c r="E13" s="7">
        <v>4012</v>
      </c>
      <c r="F13" s="8">
        <v>4012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-2004</v>
      </c>
      <c r="Y13" s="8">
        <v>2004</v>
      </c>
      <c r="Z13" s="2">
        <v>-100</v>
      </c>
      <c r="AA13" s="6">
        <v>4012</v>
      </c>
    </row>
    <row r="14" spans="1:27" ht="12.75">
      <c r="A14" s="27" t="s">
        <v>41</v>
      </c>
      <c r="B14" s="33"/>
      <c r="C14" s="6">
        <v>1707886</v>
      </c>
      <c r="D14" s="6">
        <v>0</v>
      </c>
      <c r="E14" s="7">
        <v>1595943</v>
      </c>
      <c r="F14" s="8">
        <v>1595943</v>
      </c>
      <c r="G14" s="8">
        <v>139196</v>
      </c>
      <c r="H14" s="8">
        <v>131930</v>
      </c>
      <c r="I14" s="8">
        <v>138621</v>
      </c>
      <c r="J14" s="8">
        <v>409747</v>
      </c>
      <c r="K14" s="8">
        <v>144796</v>
      </c>
      <c r="L14" s="8">
        <v>145621</v>
      </c>
      <c r="M14" s="8">
        <v>144932</v>
      </c>
      <c r="N14" s="8">
        <v>435349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845096</v>
      </c>
      <c r="X14" s="8">
        <v>-797970</v>
      </c>
      <c r="Y14" s="8">
        <v>1643066</v>
      </c>
      <c r="Z14" s="2">
        <v>-205.91</v>
      </c>
      <c r="AA14" s="6">
        <v>1595943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12918</v>
      </c>
      <c r="F16" s="8">
        <v>12918</v>
      </c>
      <c r="G16" s="8">
        <v>6217</v>
      </c>
      <c r="H16" s="8">
        <v>0</v>
      </c>
      <c r="I16" s="8">
        <v>0</v>
      </c>
      <c r="J16" s="8">
        <v>6217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6217</v>
      </c>
      <c r="X16" s="8">
        <v>-6456</v>
      </c>
      <c r="Y16" s="8">
        <v>12673</v>
      </c>
      <c r="Z16" s="2">
        <v>-196.3</v>
      </c>
      <c r="AA16" s="6">
        <v>12918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1127368</v>
      </c>
      <c r="F17" s="8">
        <v>1127368</v>
      </c>
      <c r="G17" s="8">
        <v>0</v>
      </c>
      <c r="H17" s="8">
        <v>0</v>
      </c>
      <c r="I17" s="8">
        <v>1425</v>
      </c>
      <c r="J17" s="8">
        <v>1425</v>
      </c>
      <c r="K17" s="8">
        <v>1700</v>
      </c>
      <c r="L17" s="8">
        <v>925</v>
      </c>
      <c r="M17" s="8">
        <v>532</v>
      </c>
      <c r="N17" s="8">
        <v>3157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4582</v>
      </c>
      <c r="X17" s="8">
        <v>-750</v>
      </c>
      <c r="Y17" s="8">
        <v>5332</v>
      </c>
      <c r="Z17" s="2">
        <v>-710.93</v>
      </c>
      <c r="AA17" s="6">
        <v>1127368</v>
      </c>
    </row>
    <row r="18" spans="1:27" ht="12.75">
      <c r="A18" s="29" t="s">
        <v>45</v>
      </c>
      <c r="B18" s="28"/>
      <c r="C18" s="6">
        <v>43340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31039505</v>
      </c>
      <c r="D19" s="6">
        <v>0</v>
      </c>
      <c r="E19" s="7">
        <v>34352773</v>
      </c>
      <c r="F19" s="8">
        <v>34352773</v>
      </c>
      <c r="G19" s="8">
        <v>12437000</v>
      </c>
      <c r="H19" s="8">
        <v>0</v>
      </c>
      <c r="I19" s="8">
        <v>545000</v>
      </c>
      <c r="J19" s="8">
        <v>12982000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12982000</v>
      </c>
      <c r="X19" s="8">
        <v>-18448674</v>
      </c>
      <c r="Y19" s="8">
        <v>31430674</v>
      </c>
      <c r="Z19" s="2">
        <v>-170.37</v>
      </c>
      <c r="AA19" s="6">
        <v>34352773</v>
      </c>
    </row>
    <row r="20" spans="1:27" ht="12.75">
      <c r="A20" s="27" t="s">
        <v>47</v>
      </c>
      <c r="B20" s="33"/>
      <c r="C20" s="6">
        <v>2592094</v>
      </c>
      <c r="D20" s="6">
        <v>0</v>
      </c>
      <c r="E20" s="7">
        <v>1496013</v>
      </c>
      <c r="F20" s="30">
        <v>1496013</v>
      </c>
      <c r="G20" s="30">
        <v>220635</v>
      </c>
      <c r="H20" s="30">
        <v>199226</v>
      </c>
      <c r="I20" s="30">
        <v>243459</v>
      </c>
      <c r="J20" s="30">
        <v>663320</v>
      </c>
      <c r="K20" s="30">
        <v>190785</v>
      </c>
      <c r="L20" s="30">
        <v>209090</v>
      </c>
      <c r="M20" s="30">
        <v>210382</v>
      </c>
      <c r="N20" s="30">
        <v>610257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1273577</v>
      </c>
      <c r="X20" s="30">
        <v>-747846</v>
      </c>
      <c r="Y20" s="30">
        <v>2021423</v>
      </c>
      <c r="Z20" s="31">
        <v>-270.3</v>
      </c>
      <c r="AA20" s="32">
        <v>1496013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82613452</v>
      </c>
      <c r="D22" s="37">
        <f>SUM(D5:D21)</f>
        <v>0</v>
      </c>
      <c r="E22" s="38">
        <f t="shared" si="0"/>
        <v>108206117</v>
      </c>
      <c r="F22" s="39">
        <f t="shared" si="0"/>
        <v>108206117</v>
      </c>
      <c r="G22" s="39">
        <f t="shared" si="0"/>
        <v>16213795</v>
      </c>
      <c r="H22" s="39">
        <f t="shared" si="0"/>
        <v>26639698</v>
      </c>
      <c r="I22" s="39">
        <f t="shared" si="0"/>
        <v>6573712</v>
      </c>
      <c r="J22" s="39">
        <f t="shared" si="0"/>
        <v>49427205</v>
      </c>
      <c r="K22" s="39">
        <f t="shared" si="0"/>
        <v>2513152</v>
      </c>
      <c r="L22" s="39">
        <f t="shared" si="0"/>
        <v>4248817</v>
      </c>
      <c r="M22" s="39">
        <f t="shared" si="0"/>
        <v>4454427</v>
      </c>
      <c r="N22" s="39">
        <f t="shared" si="0"/>
        <v>11216396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60643601</v>
      </c>
      <c r="X22" s="39">
        <f t="shared" si="0"/>
        <v>-54952470</v>
      </c>
      <c r="Y22" s="39">
        <f t="shared" si="0"/>
        <v>115596071</v>
      </c>
      <c r="Z22" s="40">
        <f>+IF(X22&lt;&gt;0,+(Y22/X22)*100,0)</f>
        <v>-210.3564607741927</v>
      </c>
      <c r="AA22" s="37">
        <f>SUM(AA5:AA21)</f>
        <v>108206117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40119377</v>
      </c>
      <c r="D25" s="6">
        <v>0</v>
      </c>
      <c r="E25" s="7">
        <v>44162999</v>
      </c>
      <c r="F25" s="8">
        <v>44162999</v>
      </c>
      <c r="G25" s="8">
        <v>3342697</v>
      </c>
      <c r="H25" s="8">
        <v>3465133</v>
      </c>
      <c r="I25" s="8">
        <v>3198804</v>
      </c>
      <c r="J25" s="8">
        <v>10006634</v>
      </c>
      <c r="K25" s="8">
        <v>3655781</v>
      </c>
      <c r="L25" s="8">
        <v>3150342</v>
      </c>
      <c r="M25" s="8">
        <v>3150342</v>
      </c>
      <c r="N25" s="8">
        <v>9956465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19963099</v>
      </c>
      <c r="X25" s="8">
        <v>21831564</v>
      </c>
      <c r="Y25" s="8">
        <v>-1868465</v>
      </c>
      <c r="Z25" s="2">
        <v>-8.56</v>
      </c>
      <c r="AA25" s="6">
        <v>44162999</v>
      </c>
    </row>
    <row r="26" spans="1:27" ht="12.75">
      <c r="A26" s="29" t="s">
        <v>52</v>
      </c>
      <c r="B26" s="28"/>
      <c r="C26" s="6">
        <v>3384302</v>
      </c>
      <c r="D26" s="6">
        <v>0</v>
      </c>
      <c r="E26" s="7">
        <v>3111999</v>
      </c>
      <c r="F26" s="8">
        <v>3111999</v>
      </c>
      <c r="G26" s="8">
        <v>277827</v>
      </c>
      <c r="H26" s="8">
        <v>277827</v>
      </c>
      <c r="I26" s="8">
        <v>277827</v>
      </c>
      <c r="J26" s="8">
        <v>833481</v>
      </c>
      <c r="K26" s="8">
        <v>277827</v>
      </c>
      <c r="L26" s="8">
        <v>277827</v>
      </c>
      <c r="M26" s="8">
        <v>277827</v>
      </c>
      <c r="N26" s="8">
        <v>833481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1666962</v>
      </c>
      <c r="X26" s="8">
        <v>1555848</v>
      </c>
      <c r="Y26" s="8">
        <v>111114</v>
      </c>
      <c r="Z26" s="2">
        <v>7.14</v>
      </c>
      <c r="AA26" s="6">
        <v>3111999</v>
      </c>
    </row>
    <row r="27" spans="1:27" ht="12.75">
      <c r="A27" s="29" t="s">
        <v>53</v>
      </c>
      <c r="B27" s="28"/>
      <c r="C27" s="6">
        <v>10300015</v>
      </c>
      <c r="D27" s="6">
        <v>0</v>
      </c>
      <c r="E27" s="7">
        <v>7160</v>
      </c>
      <c r="F27" s="8">
        <v>7160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3582</v>
      </c>
      <c r="Y27" s="8">
        <v>-3582</v>
      </c>
      <c r="Z27" s="2">
        <v>-100</v>
      </c>
      <c r="AA27" s="6">
        <v>7160</v>
      </c>
    </row>
    <row r="28" spans="1:27" ht="12.75">
      <c r="A28" s="29" t="s">
        <v>54</v>
      </c>
      <c r="B28" s="28"/>
      <c r="C28" s="6">
        <v>35400894</v>
      </c>
      <c r="D28" s="6">
        <v>0</v>
      </c>
      <c r="E28" s="7">
        <v>15584000</v>
      </c>
      <c r="F28" s="8">
        <v>15584000</v>
      </c>
      <c r="G28" s="8">
        <v>0</v>
      </c>
      <c r="H28" s="8">
        <v>0</v>
      </c>
      <c r="I28" s="8">
        <v>0</v>
      </c>
      <c r="J28" s="8">
        <v>0</v>
      </c>
      <c r="K28" s="8">
        <v>1637</v>
      </c>
      <c r="L28" s="8">
        <v>0</v>
      </c>
      <c r="M28" s="8">
        <v>0</v>
      </c>
      <c r="N28" s="8">
        <v>1637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1637</v>
      </c>
      <c r="X28" s="8"/>
      <c r="Y28" s="8">
        <v>1637</v>
      </c>
      <c r="Z28" s="2">
        <v>0</v>
      </c>
      <c r="AA28" s="6">
        <v>15584000</v>
      </c>
    </row>
    <row r="29" spans="1:27" ht="12.75">
      <c r="A29" s="29" t="s">
        <v>55</v>
      </c>
      <c r="B29" s="28"/>
      <c r="C29" s="6">
        <v>3794818</v>
      </c>
      <c r="D29" s="6">
        <v>0</v>
      </c>
      <c r="E29" s="7">
        <v>1442171</v>
      </c>
      <c r="F29" s="8">
        <v>1442171</v>
      </c>
      <c r="G29" s="8">
        <v>317</v>
      </c>
      <c r="H29" s="8">
        <v>2420</v>
      </c>
      <c r="I29" s="8">
        <v>2941</v>
      </c>
      <c r="J29" s="8">
        <v>5678</v>
      </c>
      <c r="K29" s="8">
        <v>350524</v>
      </c>
      <c r="L29" s="8">
        <v>-276014</v>
      </c>
      <c r="M29" s="8">
        <v>0</v>
      </c>
      <c r="N29" s="8">
        <v>74510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80188</v>
      </c>
      <c r="X29" s="8">
        <v>721086</v>
      </c>
      <c r="Y29" s="8">
        <v>-640898</v>
      </c>
      <c r="Z29" s="2">
        <v>-88.88</v>
      </c>
      <c r="AA29" s="6">
        <v>1442171</v>
      </c>
    </row>
    <row r="30" spans="1:27" ht="12.75">
      <c r="A30" s="29" t="s">
        <v>56</v>
      </c>
      <c r="B30" s="28"/>
      <c r="C30" s="6">
        <v>17977421</v>
      </c>
      <c r="D30" s="6">
        <v>0</v>
      </c>
      <c r="E30" s="7">
        <v>20075010</v>
      </c>
      <c r="F30" s="8">
        <v>20075010</v>
      </c>
      <c r="G30" s="8">
        <v>0</v>
      </c>
      <c r="H30" s="8">
        <v>113438</v>
      </c>
      <c r="I30" s="8">
        <v>1992979</v>
      </c>
      <c r="J30" s="8">
        <v>2106417</v>
      </c>
      <c r="K30" s="8">
        <v>3848756</v>
      </c>
      <c r="L30" s="8">
        <v>1671092</v>
      </c>
      <c r="M30" s="8">
        <v>1395814</v>
      </c>
      <c r="N30" s="8">
        <v>6915662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9022079</v>
      </c>
      <c r="X30" s="8">
        <v>10037508</v>
      </c>
      <c r="Y30" s="8">
        <v>-1015429</v>
      </c>
      <c r="Z30" s="2">
        <v>-10.12</v>
      </c>
      <c r="AA30" s="6">
        <v>20075010</v>
      </c>
    </row>
    <row r="31" spans="1:27" ht="12.75">
      <c r="A31" s="29" t="s">
        <v>57</v>
      </c>
      <c r="B31" s="28"/>
      <c r="C31" s="6">
        <v>3446881</v>
      </c>
      <c r="D31" s="6">
        <v>0</v>
      </c>
      <c r="E31" s="7">
        <v>0</v>
      </c>
      <c r="F31" s="8">
        <v>0</v>
      </c>
      <c r="G31" s="8">
        <v>227832</v>
      </c>
      <c r="H31" s="8">
        <v>376441</v>
      </c>
      <c r="I31" s="8">
        <v>209718</v>
      </c>
      <c r="J31" s="8">
        <v>813991</v>
      </c>
      <c r="K31" s="8">
        <v>309986</v>
      </c>
      <c r="L31" s="8">
        <v>252276</v>
      </c>
      <c r="M31" s="8">
        <v>99477</v>
      </c>
      <c r="N31" s="8">
        <v>661739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1475730</v>
      </c>
      <c r="X31" s="8"/>
      <c r="Y31" s="8">
        <v>1475730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8060056</v>
      </c>
      <c r="D32" s="6">
        <v>0</v>
      </c>
      <c r="E32" s="7">
        <v>14106998</v>
      </c>
      <c r="F32" s="8">
        <v>14106998</v>
      </c>
      <c r="G32" s="8">
        <v>633483</v>
      </c>
      <c r="H32" s="8">
        <v>332417</v>
      </c>
      <c r="I32" s="8">
        <v>492789</v>
      </c>
      <c r="J32" s="8">
        <v>1458689</v>
      </c>
      <c r="K32" s="8">
        <v>515460</v>
      </c>
      <c r="L32" s="8">
        <v>388909</v>
      </c>
      <c r="M32" s="8">
        <v>1380337</v>
      </c>
      <c r="N32" s="8">
        <v>2284706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3743395</v>
      </c>
      <c r="X32" s="8">
        <v>7053420</v>
      </c>
      <c r="Y32" s="8">
        <v>-3310025</v>
      </c>
      <c r="Z32" s="2">
        <v>-46.93</v>
      </c>
      <c r="AA32" s="6">
        <v>14106998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1687000</v>
      </c>
      <c r="F33" s="8">
        <v>1687000</v>
      </c>
      <c r="G33" s="8">
        <v>1142341</v>
      </c>
      <c r="H33" s="8">
        <v>1403459</v>
      </c>
      <c r="I33" s="8">
        <v>1232874</v>
      </c>
      <c r="J33" s="8">
        <v>3778674</v>
      </c>
      <c r="K33" s="8">
        <v>1935339</v>
      </c>
      <c r="L33" s="8">
        <v>1244177</v>
      </c>
      <c r="M33" s="8">
        <v>1100816</v>
      </c>
      <c r="N33" s="8">
        <v>4280332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8059006</v>
      </c>
      <c r="X33" s="8">
        <v>843576</v>
      </c>
      <c r="Y33" s="8">
        <v>7215430</v>
      </c>
      <c r="Z33" s="2">
        <v>855.34</v>
      </c>
      <c r="AA33" s="6">
        <v>1687000</v>
      </c>
    </row>
    <row r="34" spans="1:27" ht="12.75">
      <c r="A34" s="29" t="s">
        <v>60</v>
      </c>
      <c r="B34" s="28"/>
      <c r="C34" s="6">
        <v>15621362</v>
      </c>
      <c r="D34" s="6">
        <v>0</v>
      </c>
      <c r="E34" s="7">
        <v>8405999</v>
      </c>
      <c r="F34" s="8">
        <v>8405999</v>
      </c>
      <c r="G34" s="8">
        <v>546524</v>
      </c>
      <c r="H34" s="8">
        <v>651943</v>
      </c>
      <c r="I34" s="8">
        <v>905986</v>
      </c>
      <c r="J34" s="8">
        <v>2104453</v>
      </c>
      <c r="K34" s="8">
        <v>712447</v>
      </c>
      <c r="L34" s="8">
        <v>772894</v>
      </c>
      <c r="M34" s="8">
        <v>739695</v>
      </c>
      <c r="N34" s="8">
        <v>2225036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4329489</v>
      </c>
      <c r="X34" s="8">
        <v>4203210</v>
      </c>
      <c r="Y34" s="8">
        <v>126279</v>
      </c>
      <c r="Z34" s="2">
        <v>3</v>
      </c>
      <c r="AA34" s="6">
        <v>8405999</v>
      </c>
    </row>
    <row r="35" spans="1:27" ht="12.75">
      <c r="A35" s="27" t="s">
        <v>61</v>
      </c>
      <c r="B35" s="33"/>
      <c r="C35" s="6">
        <v>2548242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140653368</v>
      </c>
      <c r="D36" s="37">
        <f>SUM(D25:D35)</f>
        <v>0</v>
      </c>
      <c r="E36" s="38">
        <f t="shared" si="1"/>
        <v>108583336</v>
      </c>
      <c r="F36" s="39">
        <f t="shared" si="1"/>
        <v>108583336</v>
      </c>
      <c r="G36" s="39">
        <f t="shared" si="1"/>
        <v>6171021</v>
      </c>
      <c r="H36" s="39">
        <f t="shared" si="1"/>
        <v>6623078</v>
      </c>
      <c r="I36" s="39">
        <f t="shared" si="1"/>
        <v>8313918</v>
      </c>
      <c r="J36" s="39">
        <f t="shared" si="1"/>
        <v>21108017</v>
      </c>
      <c r="K36" s="39">
        <f t="shared" si="1"/>
        <v>11607757</v>
      </c>
      <c r="L36" s="39">
        <f t="shared" si="1"/>
        <v>7481503</v>
      </c>
      <c r="M36" s="39">
        <f t="shared" si="1"/>
        <v>8144308</v>
      </c>
      <c r="N36" s="39">
        <f t="shared" si="1"/>
        <v>27233568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48341585</v>
      </c>
      <c r="X36" s="39">
        <f t="shared" si="1"/>
        <v>46249794</v>
      </c>
      <c r="Y36" s="39">
        <f t="shared" si="1"/>
        <v>2091791</v>
      </c>
      <c r="Z36" s="40">
        <f>+IF(X36&lt;&gt;0,+(Y36/X36)*100,0)</f>
        <v>4.522811496198232</v>
      </c>
      <c r="AA36" s="37">
        <f>SUM(AA25:AA35)</f>
        <v>108583336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-58039916</v>
      </c>
      <c r="D38" s="50">
        <f>+D22-D36</f>
        <v>0</v>
      </c>
      <c r="E38" s="51">
        <f t="shared" si="2"/>
        <v>-377219</v>
      </c>
      <c r="F38" s="52">
        <f t="shared" si="2"/>
        <v>-377219</v>
      </c>
      <c r="G38" s="52">
        <f t="shared" si="2"/>
        <v>10042774</v>
      </c>
      <c r="H38" s="52">
        <f t="shared" si="2"/>
        <v>20016620</v>
      </c>
      <c r="I38" s="52">
        <f t="shared" si="2"/>
        <v>-1740206</v>
      </c>
      <c r="J38" s="52">
        <f t="shared" si="2"/>
        <v>28319188</v>
      </c>
      <c r="K38" s="52">
        <f t="shared" si="2"/>
        <v>-9094605</v>
      </c>
      <c r="L38" s="52">
        <f t="shared" si="2"/>
        <v>-3232686</v>
      </c>
      <c r="M38" s="52">
        <f t="shared" si="2"/>
        <v>-3689881</v>
      </c>
      <c r="N38" s="52">
        <f t="shared" si="2"/>
        <v>-16017172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12302016</v>
      </c>
      <c r="X38" s="52">
        <f>IF(F22=F36,0,X22-X36)</f>
        <v>-101202264</v>
      </c>
      <c r="Y38" s="52">
        <f t="shared" si="2"/>
        <v>113504280</v>
      </c>
      <c r="Z38" s="53">
        <f>+IF(X38&lt;&gt;0,+(Y38/X38)*100,0)</f>
        <v>-112.15587034693215</v>
      </c>
      <c r="AA38" s="50">
        <f>+AA22-AA36</f>
        <v>-377219</v>
      </c>
    </row>
    <row r="39" spans="1:27" ht="12.75">
      <c r="A39" s="27" t="s">
        <v>64</v>
      </c>
      <c r="B39" s="33"/>
      <c r="C39" s="6">
        <v>30980920</v>
      </c>
      <c r="D39" s="6">
        <v>0</v>
      </c>
      <c r="E39" s="7">
        <v>18324000</v>
      </c>
      <c r="F39" s="8">
        <v>18324000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18324000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-27058996</v>
      </c>
      <c r="D42" s="59">
        <f>SUM(D38:D41)</f>
        <v>0</v>
      </c>
      <c r="E42" s="60">
        <f t="shared" si="3"/>
        <v>17946781</v>
      </c>
      <c r="F42" s="61">
        <f t="shared" si="3"/>
        <v>17946781</v>
      </c>
      <c r="G42" s="61">
        <f t="shared" si="3"/>
        <v>10042774</v>
      </c>
      <c r="H42" s="61">
        <f t="shared" si="3"/>
        <v>20016620</v>
      </c>
      <c r="I42" s="61">
        <f t="shared" si="3"/>
        <v>-1740206</v>
      </c>
      <c r="J42" s="61">
        <f t="shared" si="3"/>
        <v>28319188</v>
      </c>
      <c r="K42" s="61">
        <f t="shared" si="3"/>
        <v>-9094605</v>
      </c>
      <c r="L42" s="61">
        <f t="shared" si="3"/>
        <v>-3232686</v>
      </c>
      <c r="M42" s="61">
        <f t="shared" si="3"/>
        <v>-3689881</v>
      </c>
      <c r="N42" s="61">
        <f t="shared" si="3"/>
        <v>-16017172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12302016</v>
      </c>
      <c r="X42" s="61">
        <f t="shared" si="3"/>
        <v>-101202264</v>
      </c>
      <c r="Y42" s="61">
        <f t="shared" si="3"/>
        <v>113504280</v>
      </c>
      <c r="Z42" s="62">
        <f>+IF(X42&lt;&gt;0,+(Y42/X42)*100,0)</f>
        <v>-112.15587034693215</v>
      </c>
      <c r="AA42" s="59">
        <f>SUM(AA38:AA41)</f>
        <v>17946781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-27058996</v>
      </c>
      <c r="D44" s="67">
        <f>+D42-D43</f>
        <v>0</v>
      </c>
      <c r="E44" s="68">
        <f t="shared" si="4"/>
        <v>17946781</v>
      </c>
      <c r="F44" s="69">
        <f t="shared" si="4"/>
        <v>17946781</v>
      </c>
      <c r="G44" s="69">
        <f t="shared" si="4"/>
        <v>10042774</v>
      </c>
      <c r="H44" s="69">
        <f t="shared" si="4"/>
        <v>20016620</v>
      </c>
      <c r="I44" s="69">
        <f t="shared" si="4"/>
        <v>-1740206</v>
      </c>
      <c r="J44" s="69">
        <f t="shared" si="4"/>
        <v>28319188</v>
      </c>
      <c r="K44" s="69">
        <f t="shared" si="4"/>
        <v>-9094605</v>
      </c>
      <c r="L44" s="69">
        <f t="shared" si="4"/>
        <v>-3232686</v>
      </c>
      <c r="M44" s="69">
        <f t="shared" si="4"/>
        <v>-3689881</v>
      </c>
      <c r="N44" s="69">
        <f t="shared" si="4"/>
        <v>-16017172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12302016</v>
      </c>
      <c r="X44" s="69">
        <f t="shared" si="4"/>
        <v>-101202264</v>
      </c>
      <c r="Y44" s="69">
        <f t="shared" si="4"/>
        <v>113504280</v>
      </c>
      <c r="Z44" s="70">
        <f>+IF(X44&lt;&gt;0,+(Y44/X44)*100,0)</f>
        <v>-112.15587034693215</v>
      </c>
      <c r="AA44" s="67">
        <f>+AA42-AA43</f>
        <v>17946781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-27058996</v>
      </c>
      <c r="D46" s="59">
        <f>SUM(D44:D45)</f>
        <v>0</v>
      </c>
      <c r="E46" s="60">
        <f t="shared" si="5"/>
        <v>17946781</v>
      </c>
      <c r="F46" s="61">
        <f t="shared" si="5"/>
        <v>17946781</v>
      </c>
      <c r="G46" s="61">
        <f t="shared" si="5"/>
        <v>10042774</v>
      </c>
      <c r="H46" s="61">
        <f t="shared" si="5"/>
        <v>20016620</v>
      </c>
      <c r="I46" s="61">
        <f t="shared" si="5"/>
        <v>-1740206</v>
      </c>
      <c r="J46" s="61">
        <f t="shared" si="5"/>
        <v>28319188</v>
      </c>
      <c r="K46" s="61">
        <f t="shared" si="5"/>
        <v>-9094605</v>
      </c>
      <c r="L46" s="61">
        <f t="shared" si="5"/>
        <v>-3232686</v>
      </c>
      <c r="M46" s="61">
        <f t="shared" si="5"/>
        <v>-3689881</v>
      </c>
      <c r="N46" s="61">
        <f t="shared" si="5"/>
        <v>-16017172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12302016</v>
      </c>
      <c r="X46" s="61">
        <f t="shared" si="5"/>
        <v>-101202264</v>
      </c>
      <c r="Y46" s="61">
        <f t="shared" si="5"/>
        <v>113504280</v>
      </c>
      <c r="Z46" s="62">
        <f>+IF(X46&lt;&gt;0,+(Y46/X46)*100,0)</f>
        <v>-112.15587034693215</v>
      </c>
      <c r="AA46" s="59">
        <f>SUM(AA44:AA45)</f>
        <v>17946781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-27058996</v>
      </c>
      <c r="D48" s="75">
        <f>SUM(D46:D47)</f>
        <v>0</v>
      </c>
      <c r="E48" s="76">
        <f t="shared" si="6"/>
        <v>17946781</v>
      </c>
      <c r="F48" s="77">
        <f t="shared" si="6"/>
        <v>17946781</v>
      </c>
      <c r="G48" s="77">
        <f t="shared" si="6"/>
        <v>10042774</v>
      </c>
      <c r="H48" s="78">
        <f t="shared" si="6"/>
        <v>20016620</v>
      </c>
      <c r="I48" s="78">
        <f t="shared" si="6"/>
        <v>-1740206</v>
      </c>
      <c r="J48" s="78">
        <f t="shared" si="6"/>
        <v>28319188</v>
      </c>
      <c r="K48" s="78">
        <f t="shared" si="6"/>
        <v>-9094605</v>
      </c>
      <c r="L48" s="78">
        <f t="shared" si="6"/>
        <v>-3232686</v>
      </c>
      <c r="M48" s="77">
        <f t="shared" si="6"/>
        <v>-3689881</v>
      </c>
      <c r="N48" s="77">
        <f t="shared" si="6"/>
        <v>-16017172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12302016</v>
      </c>
      <c r="X48" s="78">
        <f t="shared" si="6"/>
        <v>-101202264</v>
      </c>
      <c r="Y48" s="78">
        <f t="shared" si="6"/>
        <v>113504280</v>
      </c>
      <c r="Z48" s="79">
        <f>+IF(X48&lt;&gt;0,+(Y48/X48)*100,0)</f>
        <v>-112.15587034693215</v>
      </c>
      <c r="AA48" s="80">
        <f>SUM(AA46:AA47)</f>
        <v>17946781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11962268</v>
      </c>
      <c r="D5" s="6">
        <v>0</v>
      </c>
      <c r="E5" s="7">
        <v>13056140</v>
      </c>
      <c r="F5" s="8">
        <v>13056140</v>
      </c>
      <c r="G5" s="8">
        <v>12649840</v>
      </c>
      <c r="H5" s="8">
        <v>-16148</v>
      </c>
      <c r="I5" s="8">
        <v>-8835</v>
      </c>
      <c r="J5" s="8">
        <v>12624857</v>
      </c>
      <c r="K5" s="8">
        <v>-956</v>
      </c>
      <c r="L5" s="8">
        <v>0</v>
      </c>
      <c r="M5" s="8">
        <v>3193</v>
      </c>
      <c r="N5" s="8">
        <v>2237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12627094</v>
      </c>
      <c r="X5" s="8">
        <v>6528072</v>
      </c>
      <c r="Y5" s="8">
        <v>6099022</v>
      </c>
      <c r="Z5" s="2">
        <v>93.43</v>
      </c>
      <c r="AA5" s="6">
        <v>13056140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31967609</v>
      </c>
      <c r="D7" s="6">
        <v>0</v>
      </c>
      <c r="E7" s="7">
        <v>40810813</v>
      </c>
      <c r="F7" s="8">
        <v>40810813</v>
      </c>
      <c r="G7" s="8">
        <v>2850134</v>
      </c>
      <c r="H7" s="8">
        <v>2931387</v>
      </c>
      <c r="I7" s="8">
        <v>3067459</v>
      </c>
      <c r="J7" s="8">
        <v>8848980</v>
      </c>
      <c r="K7" s="8">
        <v>3269477</v>
      </c>
      <c r="L7" s="8">
        <v>3000075</v>
      </c>
      <c r="M7" s="8">
        <v>2649253</v>
      </c>
      <c r="N7" s="8">
        <v>8918805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17767785</v>
      </c>
      <c r="X7" s="8">
        <v>20405406</v>
      </c>
      <c r="Y7" s="8">
        <v>-2637621</v>
      </c>
      <c r="Z7" s="2">
        <v>-12.93</v>
      </c>
      <c r="AA7" s="6">
        <v>40810813</v>
      </c>
    </row>
    <row r="8" spans="1:27" ht="12.75">
      <c r="A8" s="29" t="s">
        <v>35</v>
      </c>
      <c r="B8" s="28"/>
      <c r="C8" s="6">
        <v>17693114</v>
      </c>
      <c r="D8" s="6">
        <v>0</v>
      </c>
      <c r="E8" s="7">
        <v>18671337</v>
      </c>
      <c r="F8" s="8">
        <v>18671337</v>
      </c>
      <c r="G8" s="8">
        <v>1656568</v>
      </c>
      <c r="H8" s="8">
        <v>1759284</v>
      </c>
      <c r="I8" s="8">
        <v>1561766</v>
      </c>
      <c r="J8" s="8">
        <v>4977618</v>
      </c>
      <c r="K8" s="8">
        <v>1806636</v>
      </c>
      <c r="L8" s="8">
        <v>1942022</v>
      </c>
      <c r="M8" s="8">
        <v>1933231</v>
      </c>
      <c r="N8" s="8">
        <v>5681889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10659507</v>
      </c>
      <c r="X8" s="8">
        <v>9335670</v>
      </c>
      <c r="Y8" s="8">
        <v>1323837</v>
      </c>
      <c r="Z8" s="2">
        <v>14.18</v>
      </c>
      <c r="AA8" s="6">
        <v>18671337</v>
      </c>
    </row>
    <row r="9" spans="1:27" ht="12.75">
      <c r="A9" s="29" t="s">
        <v>36</v>
      </c>
      <c r="B9" s="28"/>
      <c r="C9" s="6">
        <v>6145342</v>
      </c>
      <c r="D9" s="6">
        <v>0</v>
      </c>
      <c r="E9" s="7">
        <v>4876344</v>
      </c>
      <c r="F9" s="8">
        <v>4876344</v>
      </c>
      <c r="G9" s="8">
        <v>723657</v>
      </c>
      <c r="H9" s="8">
        <v>723891</v>
      </c>
      <c r="I9" s="8">
        <v>711108</v>
      </c>
      <c r="J9" s="8">
        <v>2158656</v>
      </c>
      <c r="K9" s="8">
        <v>713584</v>
      </c>
      <c r="L9" s="8">
        <v>705563</v>
      </c>
      <c r="M9" s="8">
        <v>708911</v>
      </c>
      <c r="N9" s="8">
        <v>2128058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4286714</v>
      </c>
      <c r="X9" s="8">
        <v>2438172</v>
      </c>
      <c r="Y9" s="8">
        <v>1848542</v>
      </c>
      <c r="Z9" s="2">
        <v>75.82</v>
      </c>
      <c r="AA9" s="6">
        <v>4876344</v>
      </c>
    </row>
    <row r="10" spans="1:27" ht="12.75">
      <c r="A10" s="29" t="s">
        <v>37</v>
      </c>
      <c r="B10" s="28"/>
      <c r="C10" s="6">
        <v>4579837</v>
      </c>
      <c r="D10" s="6">
        <v>0</v>
      </c>
      <c r="E10" s="7">
        <v>3401530</v>
      </c>
      <c r="F10" s="30">
        <v>3401530</v>
      </c>
      <c r="G10" s="30">
        <v>569348</v>
      </c>
      <c r="H10" s="30">
        <v>567519</v>
      </c>
      <c r="I10" s="30">
        <v>561454</v>
      </c>
      <c r="J10" s="30">
        <v>1698321</v>
      </c>
      <c r="K10" s="30">
        <v>562094</v>
      </c>
      <c r="L10" s="30">
        <v>556768</v>
      </c>
      <c r="M10" s="30">
        <v>563562</v>
      </c>
      <c r="N10" s="30">
        <v>1682424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3380745</v>
      </c>
      <c r="X10" s="30">
        <v>1700766</v>
      </c>
      <c r="Y10" s="30">
        <v>1679979</v>
      </c>
      <c r="Z10" s="31">
        <v>98.78</v>
      </c>
      <c r="AA10" s="32">
        <v>3401530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249359</v>
      </c>
      <c r="D12" s="6">
        <v>0</v>
      </c>
      <c r="E12" s="7">
        <v>433950</v>
      </c>
      <c r="F12" s="8">
        <v>433950</v>
      </c>
      <c r="G12" s="8">
        <v>11077</v>
      </c>
      <c r="H12" s="8">
        <v>11071</v>
      </c>
      <c r="I12" s="8">
        <v>15926</v>
      </c>
      <c r="J12" s="8">
        <v>38074</v>
      </c>
      <c r="K12" s="8">
        <v>7622</v>
      </c>
      <c r="L12" s="8">
        <v>9045</v>
      </c>
      <c r="M12" s="8">
        <v>154633</v>
      </c>
      <c r="N12" s="8">
        <v>171300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209374</v>
      </c>
      <c r="X12" s="8">
        <v>216978</v>
      </c>
      <c r="Y12" s="8">
        <v>-7604</v>
      </c>
      <c r="Z12" s="2">
        <v>-3.5</v>
      </c>
      <c r="AA12" s="6">
        <v>433950</v>
      </c>
    </row>
    <row r="13" spans="1:27" ht="12.75">
      <c r="A13" s="27" t="s">
        <v>40</v>
      </c>
      <c r="B13" s="33"/>
      <c r="C13" s="6">
        <v>640237</v>
      </c>
      <c r="D13" s="6">
        <v>0</v>
      </c>
      <c r="E13" s="7">
        <v>263000</v>
      </c>
      <c r="F13" s="8">
        <v>263000</v>
      </c>
      <c r="G13" s="8">
        <v>3476</v>
      </c>
      <c r="H13" s="8">
        <v>34475</v>
      </c>
      <c r="I13" s="8">
        <v>0</v>
      </c>
      <c r="J13" s="8">
        <v>37951</v>
      </c>
      <c r="K13" s="8">
        <v>11299</v>
      </c>
      <c r="L13" s="8">
        <v>4212</v>
      </c>
      <c r="M13" s="8">
        <v>371</v>
      </c>
      <c r="N13" s="8">
        <v>15882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53833</v>
      </c>
      <c r="X13" s="8">
        <v>131502</v>
      </c>
      <c r="Y13" s="8">
        <v>-77669</v>
      </c>
      <c r="Z13" s="2">
        <v>-59.06</v>
      </c>
      <c r="AA13" s="6">
        <v>263000</v>
      </c>
    </row>
    <row r="14" spans="1:27" ht="12.75">
      <c r="A14" s="27" t="s">
        <v>41</v>
      </c>
      <c r="B14" s="33"/>
      <c r="C14" s="6">
        <v>752030</v>
      </c>
      <c r="D14" s="6">
        <v>0</v>
      </c>
      <c r="E14" s="7">
        <v>526000</v>
      </c>
      <c r="F14" s="8">
        <v>526000</v>
      </c>
      <c r="G14" s="8">
        <v>130140</v>
      </c>
      <c r="H14" s="8">
        <v>220697</v>
      </c>
      <c r="I14" s="8">
        <v>93606</v>
      </c>
      <c r="J14" s="8">
        <v>444443</v>
      </c>
      <c r="K14" s="8">
        <v>33463</v>
      </c>
      <c r="L14" s="8">
        <v>36704</v>
      </c>
      <c r="M14" s="8">
        <v>38265</v>
      </c>
      <c r="N14" s="8">
        <v>108432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552875</v>
      </c>
      <c r="X14" s="8">
        <v>262998</v>
      </c>
      <c r="Y14" s="8">
        <v>289877</v>
      </c>
      <c r="Z14" s="2">
        <v>110.22</v>
      </c>
      <c r="AA14" s="6">
        <v>526000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2789177</v>
      </c>
      <c r="D16" s="6">
        <v>0</v>
      </c>
      <c r="E16" s="7">
        <v>3636288</v>
      </c>
      <c r="F16" s="8">
        <v>3636288</v>
      </c>
      <c r="G16" s="8">
        <v>40820</v>
      </c>
      <c r="H16" s="8">
        <v>14180</v>
      </c>
      <c r="I16" s="8">
        <v>42488</v>
      </c>
      <c r="J16" s="8">
        <v>97488</v>
      </c>
      <c r="K16" s="8">
        <v>57054</v>
      </c>
      <c r="L16" s="8">
        <v>45823</v>
      </c>
      <c r="M16" s="8">
        <v>-33466</v>
      </c>
      <c r="N16" s="8">
        <v>69411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166899</v>
      </c>
      <c r="X16" s="8">
        <v>1818144</v>
      </c>
      <c r="Y16" s="8">
        <v>-1651245</v>
      </c>
      <c r="Z16" s="2">
        <v>-90.82</v>
      </c>
      <c r="AA16" s="6">
        <v>3636288</v>
      </c>
    </row>
    <row r="17" spans="1:27" ht="12.75">
      <c r="A17" s="27" t="s">
        <v>44</v>
      </c>
      <c r="B17" s="33"/>
      <c r="C17" s="6">
        <v>71344</v>
      </c>
      <c r="D17" s="6">
        <v>0</v>
      </c>
      <c r="E17" s="7">
        <v>120980</v>
      </c>
      <c r="F17" s="8">
        <v>120980</v>
      </c>
      <c r="G17" s="8">
        <v>96260</v>
      </c>
      <c r="H17" s="8">
        <v>71920</v>
      </c>
      <c r="I17" s="8">
        <v>13177</v>
      </c>
      <c r="J17" s="8">
        <v>181357</v>
      </c>
      <c r="K17" s="8">
        <v>23114</v>
      </c>
      <c r="L17" s="8">
        <v>43322</v>
      </c>
      <c r="M17" s="8">
        <v>3721</v>
      </c>
      <c r="N17" s="8">
        <v>70157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251514</v>
      </c>
      <c r="X17" s="8">
        <v>60492</v>
      </c>
      <c r="Y17" s="8">
        <v>191022</v>
      </c>
      <c r="Z17" s="2">
        <v>315.78</v>
      </c>
      <c r="AA17" s="6">
        <v>120980</v>
      </c>
    </row>
    <row r="18" spans="1:27" ht="12.75">
      <c r="A18" s="29" t="s">
        <v>45</v>
      </c>
      <c r="B18" s="28"/>
      <c r="C18" s="6">
        <v>1035199</v>
      </c>
      <c r="D18" s="6">
        <v>0</v>
      </c>
      <c r="E18" s="7">
        <v>1136160</v>
      </c>
      <c r="F18" s="8">
        <v>1136160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568080</v>
      </c>
      <c r="Y18" s="8">
        <v>-568080</v>
      </c>
      <c r="Z18" s="2">
        <v>-100</v>
      </c>
      <c r="AA18" s="6">
        <v>1136160</v>
      </c>
    </row>
    <row r="19" spans="1:27" ht="12.75">
      <c r="A19" s="27" t="s">
        <v>46</v>
      </c>
      <c r="B19" s="33"/>
      <c r="C19" s="6">
        <v>46388022</v>
      </c>
      <c r="D19" s="6">
        <v>0</v>
      </c>
      <c r="E19" s="7">
        <v>49479000</v>
      </c>
      <c r="F19" s="8">
        <v>49479000</v>
      </c>
      <c r="G19" s="8">
        <v>18918000</v>
      </c>
      <c r="H19" s="8">
        <v>0</v>
      </c>
      <c r="I19" s="8">
        <v>0</v>
      </c>
      <c r="J19" s="8">
        <v>18918000</v>
      </c>
      <c r="K19" s="8">
        <v>0</v>
      </c>
      <c r="L19" s="8">
        <v>0</v>
      </c>
      <c r="M19" s="8">
        <v>30268000</v>
      </c>
      <c r="N19" s="8">
        <v>30268000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49186000</v>
      </c>
      <c r="X19" s="8">
        <v>24739500</v>
      </c>
      <c r="Y19" s="8">
        <v>24446500</v>
      </c>
      <c r="Z19" s="2">
        <v>98.82</v>
      </c>
      <c r="AA19" s="6">
        <v>49479000</v>
      </c>
    </row>
    <row r="20" spans="1:27" ht="12.75">
      <c r="A20" s="27" t="s">
        <v>47</v>
      </c>
      <c r="B20" s="33"/>
      <c r="C20" s="6">
        <v>8633201</v>
      </c>
      <c r="D20" s="6">
        <v>0</v>
      </c>
      <c r="E20" s="7">
        <v>807807</v>
      </c>
      <c r="F20" s="30">
        <v>807807</v>
      </c>
      <c r="G20" s="30">
        <v>37360</v>
      </c>
      <c r="H20" s="30">
        <v>64477</v>
      </c>
      <c r="I20" s="30">
        <v>65195</v>
      </c>
      <c r="J20" s="30">
        <v>167032</v>
      </c>
      <c r="K20" s="30">
        <v>1889557</v>
      </c>
      <c r="L20" s="30">
        <v>42896</v>
      </c>
      <c r="M20" s="30">
        <v>128666</v>
      </c>
      <c r="N20" s="30">
        <v>2061119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2228151</v>
      </c>
      <c r="X20" s="30">
        <v>403902</v>
      </c>
      <c r="Y20" s="30">
        <v>1824249</v>
      </c>
      <c r="Z20" s="31">
        <v>451.66</v>
      </c>
      <c r="AA20" s="32">
        <v>807807</v>
      </c>
    </row>
    <row r="21" spans="1:27" ht="12.75">
      <c r="A21" s="27" t="s">
        <v>48</v>
      </c>
      <c r="B21" s="33"/>
      <c r="C21" s="6">
        <v>1146913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134053652</v>
      </c>
      <c r="D22" s="37">
        <f>SUM(D5:D21)</f>
        <v>0</v>
      </c>
      <c r="E22" s="38">
        <f t="shared" si="0"/>
        <v>137219349</v>
      </c>
      <c r="F22" s="39">
        <f t="shared" si="0"/>
        <v>137219349</v>
      </c>
      <c r="G22" s="39">
        <f t="shared" si="0"/>
        <v>37686680</v>
      </c>
      <c r="H22" s="39">
        <f t="shared" si="0"/>
        <v>6382753</v>
      </c>
      <c r="I22" s="39">
        <f t="shared" si="0"/>
        <v>6123344</v>
      </c>
      <c r="J22" s="39">
        <f t="shared" si="0"/>
        <v>50192777</v>
      </c>
      <c r="K22" s="39">
        <f t="shared" si="0"/>
        <v>8372944</v>
      </c>
      <c r="L22" s="39">
        <f t="shared" si="0"/>
        <v>6386430</v>
      </c>
      <c r="M22" s="39">
        <f t="shared" si="0"/>
        <v>36418340</v>
      </c>
      <c r="N22" s="39">
        <f t="shared" si="0"/>
        <v>51177714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101370491</v>
      </c>
      <c r="X22" s="39">
        <f t="shared" si="0"/>
        <v>68609682</v>
      </c>
      <c r="Y22" s="39">
        <f t="shared" si="0"/>
        <v>32760809</v>
      </c>
      <c r="Z22" s="40">
        <f>+IF(X22&lt;&gt;0,+(Y22/X22)*100,0)</f>
        <v>47.749542112729806</v>
      </c>
      <c r="AA22" s="37">
        <f>SUM(AA5:AA21)</f>
        <v>137219349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55904675</v>
      </c>
      <c r="D25" s="6">
        <v>0</v>
      </c>
      <c r="E25" s="7">
        <v>65096116</v>
      </c>
      <c r="F25" s="8">
        <v>65096116</v>
      </c>
      <c r="G25" s="8">
        <v>4610557</v>
      </c>
      <c r="H25" s="8">
        <v>5006283</v>
      </c>
      <c r="I25" s="8">
        <v>4575284</v>
      </c>
      <c r="J25" s="8">
        <v>14192124</v>
      </c>
      <c r="K25" s="8">
        <v>4503338</v>
      </c>
      <c r="L25" s="8">
        <v>7332084</v>
      </c>
      <c r="M25" s="8">
        <v>4511652</v>
      </c>
      <c r="N25" s="8">
        <v>16347074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30539198</v>
      </c>
      <c r="X25" s="8">
        <v>32548056</v>
      </c>
      <c r="Y25" s="8">
        <v>-2008858</v>
      </c>
      <c r="Z25" s="2">
        <v>-6.17</v>
      </c>
      <c r="AA25" s="6">
        <v>65096116</v>
      </c>
    </row>
    <row r="26" spans="1:27" ht="12.75">
      <c r="A26" s="29" t="s">
        <v>52</v>
      </c>
      <c r="B26" s="28"/>
      <c r="C26" s="6">
        <v>4961607</v>
      </c>
      <c r="D26" s="6">
        <v>0</v>
      </c>
      <c r="E26" s="7">
        <v>4918679</v>
      </c>
      <c r="F26" s="8">
        <v>4918679</v>
      </c>
      <c r="G26" s="8">
        <v>364626</v>
      </c>
      <c r="H26" s="8">
        <v>364626</v>
      </c>
      <c r="I26" s="8">
        <v>377470</v>
      </c>
      <c r="J26" s="8">
        <v>1106722</v>
      </c>
      <c r="K26" s="8">
        <v>387979</v>
      </c>
      <c r="L26" s="8">
        <v>397063</v>
      </c>
      <c r="M26" s="8">
        <v>394310</v>
      </c>
      <c r="N26" s="8">
        <v>1179352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2286074</v>
      </c>
      <c r="X26" s="8">
        <v>2459340</v>
      </c>
      <c r="Y26" s="8">
        <v>-173266</v>
      </c>
      <c r="Z26" s="2">
        <v>-7.05</v>
      </c>
      <c r="AA26" s="6">
        <v>4918679</v>
      </c>
    </row>
    <row r="27" spans="1:27" ht="12.75">
      <c r="A27" s="29" t="s">
        <v>53</v>
      </c>
      <c r="B27" s="28"/>
      <c r="C27" s="6">
        <v>21412894</v>
      </c>
      <c r="D27" s="6">
        <v>0</v>
      </c>
      <c r="E27" s="7">
        <v>15104182</v>
      </c>
      <c r="F27" s="8">
        <v>15104182</v>
      </c>
      <c r="G27" s="8">
        <v>0</v>
      </c>
      <c r="H27" s="8">
        <v>0</v>
      </c>
      <c r="I27" s="8">
        <v>-16926</v>
      </c>
      <c r="J27" s="8">
        <v>-16926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-16926</v>
      </c>
      <c r="X27" s="8">
        <v>7552092</v>
      </c>
      <c r="Y27" s="8">
        <v>-7569018</v>
      </c>
      <c r="Z27" s="2">
        <v>-100.22</v>
      </c>
      <c r="AA27" s="6">
        <v>15104182</v>
      </c>
    </row>
    <row r="28" spans="1:27" ht="12.75">
      <c r="A28" s="29" t="s">
        <v>54</v>
      </c>
      <c r="B28" s="28"/>
      <c r="C28" s="6">
        <v>10878281</v>
      </c>
      <c r="D28" s="6">
        <v>0</v>
      </c>
      <c r="E28" s="7">
        <v>11617000</v>
      </c>
      <c r="F28" s="8">
        <v>11617000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5808498</v>
      </c>
      <c r="Y28" s="8">
        <v>-5808498</v>
      </c>
      <c r="Z28" s="2">
        <v>-100</v>
      </c>
      <c r="AA28" s="6">
        <v>11617000</v>
      </c>
    </row>
    <row r="29" spans="1:27" ht="12.75">
      <c r="A29" s="29" t="s">
        <v>55</v>
      </c>
      <c r="B29" s="28"/>
      <c r="C29" s="6">
        <v>17725489</v>
      </c>
      <c r="D29" s="6">
        <v>0</v>
      </c>
      <c r="E29" s="7">
        <v>5217633</v>
      </c>
      <c r="F29" s="8">
        <v>5217633</v>
      </c>
      <c r="G29" s="8">
        <v>1836410</v>
      </c>
      <c r="H29" s="8">
        <v>5144</v>
      </c>
      <c r="I29" s="8">
        <v>942210</v>
      </c>
      <c r="J29" s="8">
        <v>2783764</v>
      </c>
      <c r="K29" s="8">
        <v>16102</v>
      </c>
      <c r="L29" s="8">
        <v>1368485</v>
      </c>
      <c r="M29" s="8">
        <v>19796</v>
      </c>
      <c r="N29" s="8">
        <v>1404383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4188147</v>
      </c>
      <c r="X29" s="8">
        <v>2608818</v>
      </c>
      <c r="Y29" s="8">
        <v>1579329</v>
      </c>
      <c r="Z29" s="2">
        <v>60.54</v>
      </c>
      <c r="AA29" s="6">
        <v>5217633</v>
      </c>
    </row>
    <row r="30" spans="1:27" ht="12.75">
      <c r="A30" s="29" t="s">
        <v>56</v>
      </c>
      <c r="B30" s="28"/>
      <c r="C30" s="6">
        <v>37859045</v>
      </c>
      <c r="D30" s="6">
        <v>0</v>
      </c>
      <c r="E30" s="7">
        <v>42400000</v>
      </c>
      <c r="F30" s="8">
        <v>42400000</v>
      </c>
      <c r="G30" s="8">
        <v>4475265</v>
      </c>
      <c r="H30" s="8">
        <v>394293</v>
      </c>
      <c r="I30" s="8">
        <v>6857278</v>
      </c>
      <c r="J30" s="8">
        <v>11726836</v>
      </c>
      <c r="K30" s="8">
        <v>383935</v>
      </c>
      <c r="L30" s="8">
        <v>3114452</v>
      </c>
      <c r="M30" s="8">
        <v>147042</v>
      </c>
      <c r="N30" s="8">
        <v>3645429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15372265</v>
      </c>
      <c r="X30" s="8">
        <v>21199998</v>
      </c>
      <c r="Y30" s="8">
        <v>-5827733</v>
      </c>
      <c r="Z30" s="2">
        <v>-27.49</v>
      </c>
      <c r="AA30" s="6">
        <v>42400000</v>
      </c>
    </row>
    <row r="31" spans="1:27" ht="12.75">
      <c r="A31" s="29" t="s">
        <v>57</v>
      </c>
      <c r="B31" s="28"/>
      <c r="C31" s="6">
        <v>1647814</v>
      </c>
      <c r="D31" s="6">
        <v>0</v>
      </c>
      <c r="E31" s="7">
        <v>5004000</v>
      </c>
      <c r="F31" s="8">
        <v>5004000</v>
      </c>
      <c r="G31" s="8">
        <v>80540</v>
      </c>
      <c r="H31" s="8">
        <v>167660</v>
      </c>
      <c r="I31" s="8">
        <v>37016</v>
      </c>
      <c r="J31" s="8">
        <v>285216</v>
      </c>
      <c r="K31" s="8">
        <v>118302</v>
      </c>
      <c r="L31" s="8">
        <v>147468</v>
      </c>
      <c r="M31" s="8">
        <v>100978</v>
      </c>
      <c r="N31" s="8">
        <v>366748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651964</v>
      </c>
      <c r="X31" s="8">
        <v>2502000</v>
      </c>
      <c r="Y31" s="8">
        <v>-1850036</v>
      </c>
      <c r="Z31" s="2">
        <v>-73.94</v>
      </c>
      <c r="AA31" s="6">
        <v>5004000</v>
      </c>
    </row>
    <row r="32" spans="1:27" ht="12.75">
      <c r="A32" s="29" t="s">
        <v>58</v>
      </c>
      <c r="B32" s="28"/>
      <c r="C32" s="6">
        <v>8478792</v>
      </c>
      <c r="D32" s="6">
        <v>0</v>
      </c>
      <c r="E32" s="7">
        <v>10613000</v>
      </c>
      <c r="F32" s="8">
        <v>10613000</v>
      </c>
      <c r="G32" s="8">
        <v>0</v>
      </c>
      <c r="H32" s="8">
        <v>298373</v>
      </c>
      <c r="I32" s="8">
        <v>912433</v>
      </c>
      <c r="J32" s="8">
        <v>1210806</v>
      </c>
      <c r="K32" s="8">
        <v>391796</v>
      </c>
      <c r="L32" s="8">
        <v>648315</v>
      </c>
      <c r="M32" s="8">
        <v>219003</v>
      </c>
      <c r="N32" s="8">
        <v>1259114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2469920</v>
      </c>
      <c r="X32" s="8">
        <v>5306502</v>
      </c>
      <c r="Y32" s="8">
        <v>-2836582</v>
      </c>
      <c r="Z32" s="2">
        <v>-53.45</v>
      </c>
      <c r="AA32" s="6">
        <v>10613000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16464188</v>
      </c>
      <c r="D34" s="6">
        <v>0</v>
      </c>
      <c r="E34" s="7">
        <v>25266973</v>
      </c>
      <c r="F34" s="8">
        <v>25266973</v>
      </c>
      <c r="G34" s="8">
        <v>987931</v>
      </c>
      <c r="H34" s="8">
        <v>1956320</v>
      </c>
      <c r="I34" s="8">
        <v>1802853</v>
      </c>
      <c r="J34" s="8">
        <v>4747104</v>
      </c>
      <c r="K34" s="8">
        <v>1686075</v>
      </c>
      <c r="L34" s="8">
        <v>3525557</v>
      </c>
      <c r="M34" s="8">
        <v>1478613</v>
      </c>
      <c r="N34" s="8">
        <v>6690245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11437349</v>
      </c>
      <c r="X34" s="8">
        <v>12769986</v>
      </c>
      <c r="Y34" s="8">
        <v>-1332637</v>
      </c>
      <c r="Z34" s="2">
        <v>-10.44</v>
      </c>
      <c r="AA34" s="6">
        <v>25266973</v>
      </c>
    </row>
    <row r="35" spans="1:27" ht="12.75">
      <c r="A35" s="27" t="s">
        <v>61</v>
      </c>
      <c r="B35" s="33"/>
      <c r="C35" s="6">
        <v>320601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175653386</v>
      </c>
      <c r="D36" s="37">
        <f>SUM(D25:D35)</f>
        <v>0</v>
      </c>
      <c r="E36" s="38">
        <f t="shared" si="1"/>
        <v>185237583</v>
      </c>
      <c r="F36" s="39">
        <f t="shared" si="1"/>
        <v>185237583</v>
      </c>
      <c r="G36" s="39">
        <f t="shared" si="1"/>
        <v>12355329</v>
      </c>
      <c r="H36" s="39">
        <f t="shared" si="1"/>
        <v>8192699</v>
      </c>
      <c r="I36" s="39">
        <f t="shared" si="1"/>
        <v>15487618</v>
      </c>
      <c r="J36" s="39">
        <f t="shared" si="1"/>
        <v>36035646</v>
      </c>
      <c r="K36" s="39">
        <f t="shared" si="1"/>
        <v>7487527</v>
      </c>
      <c r="L36" s="39">
        <f t="shared" si="1"/>
        <v>16533424</v>
      </c>
      <c r="M36" s="39">
        <f t="shared" si="1"/>
        <v>6871394</v>
      </c>
      <c r="N36" s="39">
        <f t="shared" si="1"/>
        <v>30892345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66927991</v>
      </c>
      <c r="X36" s="39">
        <f t="shared" si="1"/>
        <v>92755290</v>
      </c>
      <c r="Y36" s="39">
        <f t="shared" si="1"/>
        <v>-25827299</v>
      </c>
      <c r="Z36" s="40">
        <f>+IF(X36&lt;&gt;0,+(Y36/X36)*100,0)</f>
        <v>-27.844556358995803</v>
      </c>
      <c r="AA36" s="37">
        <f>SUM(AA25:AA35)</f>
        <v>185237583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-41599734</v>
      </c>
      <c r="D38" s="50">
        <f>+D22-D36</f>
        <v>0</v>
      </c>
      <c r="E38" s="51">
        <f t="shared" si="2"/>
        <v>-48018234</v>
      </c>
      <c r="F38" s="52">
        <f t="shared" si="2"/>
        <v>-48018234</v>
      </c>
      <c r="G38" s="52">
        <f t="shared" si="2"/>
        <v>25331351</v>
      </c>
      <c r="H38" s="52">
        <f t="shared" si="2"/>
        <v>-1809946</v>
      </c>
      <c r="I38" s="52">
        <f t="shared" si="2"/>
        <v>-9364274</v>
      </c>
      <c r="J38" s="52">
        <f t="shared" si="2"/>
        <v>14157131</v>
      </c>
      <c r="K38" s="52">
        <f t="shared" si="2"/>
        <v>885417</v>
      </c>
      <c r="L38" s="52">
        <f t="shared" si="2"/>
        <v>-10146994</v>
      </c>
      <c r="M38" s="52">
        <f t="shared" si="2"/>
        <v>29546946</v>
      </c>
      <c r="N38" s="52">
        <f t="shared" si="2"/>
        <v>20285369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34442500</v>
      </c>
      <c r="X38" s="52">
        <f>IF(F22=F36,0,X22-X36)</f>
        <v>-24145608</v>
      </c>
      <c r="Y38" s="52">
        <f t="shared" si="2"/>
        <v>58588108</v>
      </c>
      <c r="Z38" s="53">
        <f>+IF(X38&lt;&gt;0,+(Y38/X38)*100,0)</f>
        <v>-242.64498951527747</v>
      </c>
      <c r="AA38" s="50">
        <f>+AA22-AA36</f>
        <v>-48018234</v>
      </c>
    </row>
    <row r="39" spans="1:27" ht="12.75">
      <c r="A39" s="27" t="s">
        <v>64</v>
      </c>
      <c r="B39" s="33"/>
      <c r="C39" s="6">
        <v>13897861</v>
      </c>
      <c r="D39" s="6">
        <v>0</v>
      </c>
      <c r="E39" s="7">
        <v>28855000</v>
      </c>
      <c r="F39" s="8">
        <v>28855000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14427500</v>
      </c>
      <c r="Y39" s="8">
        <v>-14427500</v>
      </c>
      <c r="Z39" s="2">
        <v>-100</v>
      </c>
      <c r="AA39" s="6">
        <v>28855000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-5000</v>
      </c>
      <c r="J41" s="8">
        <v>-5000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-5000</v>
      </c>
      <c r="X41" s="8"/>
      <c r="Y41" s="55">
        <v>-5000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-27701873</v>
      </c>
      <c r="D42" s="59">
        <f>SUM(D38:D41)</f>
        <v>0</v>
      </c>
      <c r="E42" s="60">
        <f t="shared" si="3"/>
        <v>-19163234</v>
      </c>
      <c r="F42" s="61">
        <f t="shared" si="3"/>
        <v>-19163234</v>
      </c>
      <c r="G42" s="61">
        <f t="shared" si="3"/>
        <v>25331351</v>
      </c>
      <c r="H42" s="61">
        <f t="shared" si="3"/>
        <v>-1809946</v>
      </c>
      <c r="I42" s="61">
        <f t="shared" si="3"/>
        <v>-9369274</v>
      </c>
      <c r="J42" s="61">
        <f t="shared" si="3"/>
        <v>14152131</v>
      </c>
      <c r="K42" s="61">
        <f t="shared" si="3"/>
        <v>885417</v>
      </c>
      <c r="L42" s="61">
        <f t="shared" si="3"/>
        <v>-10146994</v>
      </c>
      <c r="M42" s="61">
        <f t="shared" si="3"/>
        <v>29546946</v>
      </c>
      <c r="N42" s="61">
        <f t="shared" si="3"/>
        <v>20285369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34437500</v>
      </c>
      <c r="X42" s="61">
        <f t="shared" si="3"/>
        <v>-9718108</v>
      </c>
      <c r="Y42" s="61">
        <f t="shared" si="3"/>
        <v>44155608</v>
      </c>
      <c r="Z42" s="62">
        <f>+IF(X42&lt;&gt;0,+(Y42/X42)*100,0)</f>
        <v>-454.3642445628305</v>
      </c>
      <c r="AA42" s="59">
        <f>SUM(AA38:AA41)</f>
        <v>-19163234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-27701873</v>
      </c>
      <c r="D44" s="67">
        <f>+D42-D43</f>
        <v>0</v>
      </c>
      <c r="E44" s="68">
        <f t="shared" si="4"/>
        <v>-19163234</v>
      </c>
      <c r="F44" s="69">
        <f t="shared" si="4"/>
        <v>-19163234</v>
      </c>
      <c r="G44" s="69">
        <f t="shared" si="4"/>
        <v>25331351</v>
      </c>
      <c r="H44" s="69">
        <f t="shared" si="4"/>
        <v>-1809946</v>
      </c>
      <c r="I44" s="69">
        <f t="shared" si="4"/>
        <v>-9369274</v>
      </c>
      <c r="J44" s="69">
        <f t="shared" si="4"/>
        <v>14152131</v>
      </c>
      <c r="K44" s="69">
        <f t="shared" si="4"/>
        <v>885417</v>
      </c>
      <c r="L44" s="69">
        <f t="shared" si="4"/>
        <v>-10146994</v>
      </c>
      <c r="M44" s="69">
        <f t="shared" si="4"/>
        <v>29546946</v>
      </c>
      <c r="N44" s="69">
        <f t="shared" si="4"/>
        <v>20285369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34437500</v>
      </c>
      <c r="X44" s="69">
        <f t="shared" si="4"/>
        <v>-9718108</v>
      </c>
      <c r="Y44" s="69">
        <f t="shared" si="4"/>
        <v>44155608</v>
      </c>
      <c r="Z44" s="70">
        <f>+IF(X44&lt;&gt;0,+(Y44/X44)*100,0)</f>
        <v>-454.3642445628305</v>
      </c>
      <c r="AA44" s="67">
        <f>+AA42-AA43</f>
        <v>-19163234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-27701873</v>
      </c>
      <c r="D46" s="59">
        <f>SUM(D44:D45)</f>
        <v>0</v>
      </c>
      <c r="E46" s="60">
        <f t="shared" si="5"/>
        <v>-19163234</v>
      </c>
      <c r="F46" s="61">
        <f t="shared" si="5"/>
        <v>-19163234</v>
      </c>
      <c r="G46" s="61">
        <f t="shared" si="5"/>
        <v>25331351</v>
      </c>
      <c r="H46" s="61">
        <f t="shared" si="5"/>
        <v>-1809946</v>
      </c>
      <c r="I46" s="61">
        <f t="shared" si="5"/>
        <v>-9369274</v>
      </c>
      <c r="J46" s="61">
        <f t="shared" si="5"/>
        <v>14152131</v>
      </c>
      <c r="K46" s="61">
        <f t="shared" si="5"/>
        <v>885417</v>
      </c>
      <c r="L46" s="61">
        <f t="shared" si="5"/>
        <v>-10146994</v>
      </c>
      <c r="M46" s="61">
        <f t="shared" si="5"/>
        <v>29546946</v>
      </c>
      <c r="N46" s="61">
        <f t="shared" si="5"/>
        <v>20285369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34437500</v>
      </c>
      <c r="X46" s="61">
        <f t="shared" si="5"/>
        <v>-9718108</v>
      </c>
      <c r="Y46" s="61">
        <f t="shared" si="5"/>
        <v>44155608</v>
      </c>
      <c r="Z46" s="62">
        <f>+IF(X46&lt;&gt;0,+(Y46/X46)*100,0)</f>
        <v>-454.3642445628305</v>
      </c>
      <c r="AA46" s="59">
        <f>SUM(AA44:AA45)</f>
        <v>-19163234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-27701873</v>
      </c>
      <c r="D48" s="75">
        <f>SUM(D46:D47)</f>
        <v>0</v>
      </c>
      <c r="E48" s="76">
        <f t="shared" si="6"/>
        <v>-19163234</v>
      </c>
      <c r="F48" s="77">
        <f t="shared" si="6"/>
        <v>-19163234</v>
      </c>
      <c r="G48" s="77">
        <f t="shared" si="6"/>
        <v>25331351</v>
      </c>
      <c r="H48" s="78">
        <f t="shared" si="6"/>
        <v>-1809946</v>
      </c>
      <c r="I48" s="78">
        <f t="shared" si="6"/>
        <v>-9369274</v>
      </c>
      <c r="J48" s="78">
        <f t="shared" si="6"/>
        <v>14152131</v>
      </c>
      <c r="K48" s="78">
        <f t="shared" si="6"/>
        <v>885417</v>
      </c>
      <c r="L48" s="78">
        <f t="shared" si="6"/>
        <v>-10146994</v>
      </c>
      <c r="M48" s="77">
        <f t="shared" si="6"/>
        <v>29546946</v>
      </c>
      <c r="N48" s="77">
        <f t="shared" si="6"/>
        <v>20285369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34437500</v>
      </c>
      <c r="X48" s="78">
        <f t="shared" si="6"/>
        <v>-9718108</v>
      </c>
      <c r="Y48" s="78">
        <f t="shared" si="6"/>
        <v>44155608</v>
      </c>
      <c r="Z48" s="79">
        <f>+IF(X48&lt;&gt;0,+(Y48/X48)*100,0)</f>
        <v>-454.3642445628305</v>
      </c>
      <c r="AA48" s="80">
        <f>SUM(AA46:AA47)</f>
        <v>-19163234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38408384</v>
      </c>
      <c r="D5" s="6">
        <v>0</v>
      </c>
      <c r="E5" s="7">
        <v>44667795</v>
      </c>
      <c r="F5" s="8">
        <v>44667795</v>
      </c>
      <c r="G5" s="8">
        <v>33008721</v>
      </c>
      <c r="H5" s="8">
        <v>-819389</v>
      </c>
      <c r="I5" s="8">
        <v>1394941</v>
      </c>
      <c r="J5" s="8">
        <v>33584273</v>
      </c>
      <c r="K5" s="8">
        <v>1475965</v>
      </c>
      <c r="L5" s="8">
        <v>1426031</v>
      </c>
      <c r="M5" s="8">
        <v>1449808</v>
      </c>
      <c r="N5" s="8">
        <v>4351804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37936077</v>
      </c>
      <c r="X5" s="8">
        <v>20690046</v>
      </c>
      <c r="Y5" s="8">
        <v>17246031</v>
      </c>
      <c r="Z5" s="2">
        <v>83.35</v>
      </c>
      <c r="AA5" s="6">
        <v>44667795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92348605</v>
      </c>
      <c r="D7" s="6">
        <v>0</v>
      </c>
      <c r="E7" s="7">
        <v>99851871</v>
      </c>
      <c r="F7" s="8">
        <v>99851871</v>
      </c>
      <c r="G7" s="8">
        <v>9311166</v>
      </c>
      <c r="H7" s="8">
        <v>8716691</v>
      </c>
      <c r="I7" s="8">
        <v>4172157</v>
      </c>
      <c r="J7" s="8">
        <v>22200014</v>
      </c>
      <c r="K7" s="8">
        <v>8402310</v>
      </c>
      <c r="L7" s="8">
        <v>8349189</v>
      </c>
      <c r="M7" s="8">
        <v>8367147</v>
      </c>
      <c r="N7" s="8">
        <v>25118646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47318660</v>
      </c>
      <c r="X7" s="8">
        <v>47823948</v>
      </c>
      <c r="Y7" s="8">
        <v>-505288</v>
      </c>
      <c r="Z7" s="2">
        <v>-1.06</v>
      </c>
      <c r="AA7" s="6">
        <v>99851871</v>
      </c>
    </row>
    <row r="8" spans="1:27" ht="12.75">
      <c r="A8" s="29" t="s">
        <v>35</v>
      </c>
      <c r="B8" s="28"/>
      <c r="C8" s="6">
        <v>21653976</v>
      </c>
      <c r="D8" s="6">
        <v>0</v>
      </c>
      <c r="E8" s="7">
        <v>23957634</v>
      </c>
      <c r="F8" s="8">
        <v>23957634</v>
      </c>
      <c r="G8" s="8">
        <v>1540054</v>
      </c>
      <c r="H8" s="8">
        <v>2182295</v>
      </c>
      <c r="I8" s="8">
        <v>215798</v>
      </c>
      <c r="J8" s="8">
        <v>3938147</v>
      </c>
      <c r="K8" s="8">
        <v>2122060</v>
      </c>
      <c r="L8" s="8">
        <v>1948692</v>
      </c>
      <c r="M8" s="8">
        <v>1935535</v>
      </c>
      <c r="N8" s="8">
        <v>6006287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9944434</v>
      </c>
      <c r="X8" s="8">
        <v>9937578</v>
      </c>
      <c r="Y8" s="8">
        <v>6856</v>
      </c>
      <c r="Z8" s="2">
        <v>0.07</v>
      </c>
      <c r="AA8" s="6">
        <v>23957634</v>
      </c>
    </row>
    <row r="9" spans="1:27" ht="12.75">
      <c r="A9" s="29" t="s">
        <v>36</v>
      </c>
      <c r="B9" s="28"/>
      <c r="C9" s="6">
        <v>17913515</v>
      </c>
      <c r="D9" s="6">
        <v>0</v>
      </c>
      <c r="E9" s="7">
        <v>6942666</v>
      </c>
      <c r="F9" s="8">
        <v>6942666</v>
      </c>
      <c r="G9" s="8">
        <v>932283</v>
      </c>
      <c r="H9" s="8">
        <v>1297064</v>
      </c>
      <c r="I9" s="8">
        <v>457258</v>
      </c>
      <c r="J9" s="8">
        <v>2686605</v>
      </c>
      <c r="K9" s="8">
        <v>937824</v>
      </c>
      <c r="L9" s="8">
        <v>1049672</v>
      </c>
      <c r="M9" s="8">
        <v>988497</v>
      </c>
      <c r="N9" s="8">
        <v>2975993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5662598</v>
      </c>
      <c r="X9" s="8">
        <v>6541152</v>
      </c>
      <c r="Y9" s="8">
        <v>-878554</v>
      </c>
      <c r="Z9" s="2">
        <v>-13.43</v>
      </c>
      <c r="AA9" s="6">
        <v>6942666</v>
      </c>
    </row>
    <row r="10" spans="1:27" ht="12.75">
      <c r="A10" s="29" t="s">
        <v>37</v>
      </c>
      <c r="B10" s="28"/>
      <c r="C10" s="6">
        <v>8744488</v>
      </c>
      <c r="D10" s="6">
        <v>0</v>
      </c>
      <c r="E10" s="7">
        <v>7844588</v>
      </c>
      <c r="F10" s="30">
        <v>7844588</v>
      </c>
      <c r="G10" s="30">
        <v>707453</v>
      </c>
      <c r="H10" s="30">
        <v>696771</v>
      </c>
      <c r="I10" s="30">
        <v>694752</v>
      </c>
      <c r="J10" s="30">
        <v>2098976</v>
      </c>
      <c r="K10" s="30">
        <v>691212</v>
      </c>
      <c r="L10" s="30">
        <v>695354</v>
      </c>
      <c r="M10" s="30">
        <v>694116</v>
      </c>
      <c r="N10" s="30">
        <v>2080682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4179658</v>
      </c>
      <c r="X10" s="30">
        <v>4806726</v>
      </c>
      <c r="Y10" s="30">
        <v>-627068</v>
      </c>
      <c r="Z10" s="31">
        <v>-13.05</v>
      </c>
      <c r="AA10" s="32">
        <v>7844588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1688622</v>
      </c>
      <c r="D12" s="6">
        <v>0</v>
      </c>
      <c r="E12" s="7">
        <v>765396</v>
      </c>
      <c r="F12" s="8">
        <v>765396</v>
      </c>
      <c r="G12" s="8">
        <v>36766</v>
      </c>
      <c r="H12" s="8">
        <v>41316</v>
      </c>
      <c r="I12" s="8">
        <v>4579</v>
      </c>
      <c r="J12" s="8">
        <v>82661</v>
      </c>
      <c r="K12" s="8">
        <v>70220</v>
      </c>
      <c r="L12" s="8">
        <v>75001</v>
      </c>
      <c r="M12" s="8">
        <v>95933</v>
      </c>
      <c r="N12" s="8">
        <v>241154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323815</v>
      </c>
      <c r="X12" s="8">
        <v>1167552</v>
      </c>
      <c r="Y12" s="8">
        <v>-843737</v>
      </c>
      <c r="Z12" s="2">
        <v>-72.27</v>
      </c>
      <c r="AA12" s="6">
        <v>765396</v>
      </c>
    </row>
    <row r="13" spans="1:27" ht="12.75">
      <c r="A13" s="27" t="s">
        <v>40</v>
      </c>
      <c r="B13" s="33"/>
      <c r="C13" s="6">
        <v>2155587</v>
      </c>
      <c r="D13" s="6">
        <v>0</v>
      </c>
      <c r="E13" s="7">
        <v>2991808</v>
      </c>
      <c r="F13" s="8">
        <v>2991808</v>
      </c>
      <c r="G13" s="8">
        <v>248916</v>
      </c>
      <c r="H13" s="8">
        <v>501646</v>
      </c>
      <c r="I13" s="8">
        <v>392969</v>
      </c>
      <c r="J13" s="8">
        <v>1143531</v>
      </c>
      <c r="K13" s="8">
        <v>275755</v>
      </c>
      <c r="L13" s="8">
        <v>216087</v>
      </c>
      <c r="M13" s="8">
        <v>210179</v>
      </c>
      <c r="N13" s="8">
        <v>702021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1845552</v>
      </c>
      <c r="X13" s="8">
        <v>582450</v>
      </c>
      <c r="Y13" s="8">
        <v>1263102</v>
      </c>
      <c r="Z13" s="2">
        <v>216.86</v>
      </c>
      <c r="AA13" s="6">
        <v>2991808</v>
      </c>
    </row>
    <row r="14" spans="1:27" ht="12.75">
      <c r="A14" s="27" t="s">
        <v>41</v>
      </c>
      <c r="B14" s="33"/>
      <c r="C14" s="6">
        <v>5616813</v>
      </c>
      <c r="D14" s="6">
        <v>0</v>
      </c>
      <c r="E14" s="7">
        <v>8800000</v>
      </c>
      <c r="F14" s="8">
        <v>8800000</v>
      </c>
      <c r="G14" s="8">
        <v>452355</v>
      </c>
      <c r="H14" s="8">
        <v>454885</v>
      </c>
      <c r="I14" s="8">
        <v>563546</v>
      </c>
      <c r="J14" s="8">
        <v>1470786</v>
      </c>
      <c r="K14" s="8">
        <v>532670</v>
      </c>
      <c r="L14" s="8">
        <v>518011</v>
      </c>
      <c r="M14" s="8">
        <v>549895</v>
      </c>
      <c r="N14" s="8">
        <v>1600576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3071362</v>
      </c>
      <c r="X14" s="8">
        <v>3282900</v>
      </c>
      <c r="Y14" s="8">
        <v>-211538</v>
      </c>
      <c r="Z14" s="2">
        <v>-6.44</v>
      </c>
      <c r="AA14" s="6">
        <v>8800000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1120100</v>
      </c>
      <c r="D16" s="6">
        <v>0</v>
      </c>
      <c r="E16" s="7">
        <v>7008946</v>
      </c>
      <c r="F16" s="8">
        <v>7008946</v>
      </c>
      <c r="G16" s="8">
        <v>22684</v>
      </c>
      <c r="H16" s="8">
        <v>9734</v>
      </c>
      <c r="I16" s="8">
        <v>22767</v>
      </c>
      <c r="J16" s="8">
        <v>55185</v>
      </c>
      <c r="K16" s="8">
        <v>18867</v>
      </c>
      <c r="L16" s="8">
        <v>37539</v>
      </c>
      <c r="M16" s="8">
        <v>65961</v>
      </c>
      <c r="N16" s="8">
        <v>122367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177552</v>
      </c>
      <c r="X16" s="8">
        <v>682308</v>
      </c>
      <c r="Y16" s="8">
        <v>-504756</v>
      </c>
      <c r="Z16" s="2">
        <v>-73.98</v>
      </c>
      <c r="AA16" s="6">
        <v>7008946</v>
      </c>
    </row>
    <row r="17" spans="1:27" ht="12.75">
      <c r="A17" s="27" t="s">
        <v>44</v>
      </c>
      <c r="B17" s="33"/>
      <c r="C17" s="6">
        <v>5757645</v>
      </c>
      <c r="D17" s="6">
        <v>0</v>
      </c>
      <c r="E17" s="7">
        <v>5727648</v>
      </c>
      <c r="F17" s="8">
        <v>5727648</v>
      </c>
      <c r="G17" s="8">
        <v>219541</v>
      </c>
      <c r="H17" s="8">
        <v>171808</v>
      </c>
      <c r="I17" s="8">
        <v>226032</v>
      </c>
      <c r="J17" s="8">
        <v>617381</v>
      </c>
      <c r="K17" s="8">
        <v>110963</v>
      </c>
      <c r="L17" s="8">
        <v>322259</v>
      </c>
      <c r="M17" s="8">
        <v>239703</v>
      </c>
      <c r="N17" s="8">
        <v>672925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1290306</v>
      </c>
      <c r="X17" s="8">
        <v>2228196</v>
      </c>
      <c r="Y17" s="8">
        <v>-937890</v>
      </c>
      <c r="Z17" s="2">
        <v>-42.09</v>
      </c>
      <c r="AA17" s="6">
        <v>5727648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138879820</v>
      </c>
      <c r="D19" s="6">
        <v>0</v>
      </c>
      <c r="E19" s="7">
        <v>166052283</v>
      </c>
      <c r="F19" s="8">
        <v>166052283</v>
      </c>
      <c r="G19" s="8">
        <v>54869005</v>
      </c>
      <c r="H19" s="8">
        <v>274416</v>
      </c>
      <c r="I19" s="8">
        <v>0</v>
      </c>
      <c r="J19" s="8">
        <v>55143421</v>
      </c>
      <c r="K19" s="8">
        <v>1376928</v>
      </c>
      <c r="L19" s="8">
        <v>477997</v>
      </c>
      <c r="M19" s="8">
        <v>54067464</v>
      </c>
      <c r="N19" s="8">
        <v>55922389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111065810</v>
      </c>
      <c r="X19" s="8">
        <v>73984524</v>
      </c>
      <c r="Y19" s="8">
        <v>37081286</v>
      </c>
      <c r="Z19" s="2">
        <v>50.12</v>
      </c>
      <c r="AA19" s="6">
        <v>166052283</v>
      </c>
    </row>
    <row r="20" spans="1:27" ht="12.75">
      <c r="A20" s="27" t="s">
        <v>47</v>
      </c>
      <c r="B20" s="33"/>
      <c r="C20" s="6">
        <v>6740860</v>
      </c>
      <c r="D20" s="6">
        <v>0</v>
      </c>
      <c r="E20" s="7">
        <v>8278944</v>
      </c>
      <c r="F20" s="30">
        <v>8278944</v>
      </c>
      <c r="G20" s="30">
        <v>5641094</v>
      </c>
      <c r="H20" s="30">
        <v>4822108</v>
      </c>
      <c r="I20" s="30">
        <v>-3707</v>
      </c>
      <c r="J20" s="30">
        <v>10459495</v>
      </c>
      <c r="K20" s="30">
        <v>288268</v>
      </c>
      <c r="L20" s="30">
        <v>665221</v>
      </c>
      <c r="M20" s="30">
        <v>291983</v>
      </c>
      <c r="N20" s="30">
        <v>1245472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11704967</v>
      </c>
      <c r="X20" s="30">
        <v>6848778</v>
      </c>
      <c r="Y20" s="30">
        <v>4856189</v>
      </c>
      <c r="Z20" s="31">
        <v>70.91</v>
      </c>
      <c r="AA20" s="32">
        <v>8278944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341028415</v>
      </c>
      <c r="D22" s="37">
        <f>SUM(D5:D21)</f>
        <v>0</v>
      </c>
      <c r="E22" s="38">
        <f t="shared" si="0"/>
        <v>382889579</v>
      </c>
      <c r="F22" s="39">
        <f t="shared" si="0"/>
        <v>382889579</v>
      </c>
      <c r="G22" s="39">
        <f t="shared" si="0"/>
        <v>106990038</v>
      </c>
      <c r="H22" s="39">
        <f t="shared" si="0"/>
        <v>18349345</v>
      </c>
      <c r="I22" s="39">
        <f t="shared" si="0"/>
        <v>8141092</v>
      </c>
      <c r="J22" s="39">
        <f t="shared" si="0"/>
        <v>133480475</v>
      </c>
      <c r="K22" s="39">
        <f t="shared" si="0"/>
        <v>16303042</v>
      </c>
      <c r="L22" s="39">
        <f t="shared" si="0"/>
        <v>15781053</v>
      </c>
      <c r="M22" s="39">
        <f t="shared" si="0"/>
        <v>68956221</v>
      </c>
      <c r="N22" s="39">
        <f t="shared" si="0"/>
        <v>101040316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234520791</v>
      </c>
      <c r="X22" s="39">
        <f t="shared" si="0"/>
        <v>178576158</v>
      </c>
      <c r="Y22" s="39">
        <f t="shared" si="0"/>
        <v>55944633</v>
      </c>
      <c r="Z22" s="40">
        <f>+IF(X22&lt;&gt;0,+(Y22/X22)*100,0)</f>
        <v>31.32816475982197</v>
      </c>
      <c r="AA22" s="37">
        <f>SUM(AA5:AA21)</f>
        <v>382889579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119647195</v>
      </c>
      <c r="D25" s="6">
        <v>0</v>
      </c>
      <c r="E25" s="7">
        <v>126394680</v>
      </c>
      <c r="F25" s="8">
        <v>126394680</v>
      </c>
      <c r="G25" s="8">
        <v>-1867809</v>
      </c>
      <c r="H25" s="8">
        <v>8038596</v>
      </c>
      <c r="I25" s="8">
        <v>297449</v>
      </c>
      <c r="J25" s="8">
        <v>6468236</v>
      </c>
      <c r="K25" s="8">
        <v>14710790</v>
      </c>
      <c r="L25" s="8">
        <v>7146420</v>
      </c>
      <c r="M25" s="8">
        <v>7926940</v>
      </c>
      <c r="N25" s="8">
        <v>29784150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36252386</v>
      </c>
      <c r="X25" s="8">
        <v>59357100</v>
      </c>
      <c r="Y25" s="8">
        <v>-23104714</v>
      </c>
      <c r="Z25" s="2">
        <v>-38.92</v>
      </c>
      <c r="AA25" s="6">
        <v>126394680</v>
      </c>
    </row>
    <row r="26" spans="1:27" ht="12.75">
      <c r="A26" s="29" t="s">
        <v>52</v>
      </c>
      <c r="B26" s="28"/>
      <c r="C26" s="6">
        <v>9361617</v>
      </c>
      <c r="D26" s="6">
        <v>0</v>
      </c>
      <c r="E26" s="7">
        <v>9524401</v>
      </c>
      <c r="F26" s="8">
        <v>9524401</v>
      </c>
      <c r="G26" s="8">
        <v>0</v>
      </c>
      <c r="H26" s="8">
        <v>2998668</v>
      </c>
      <c r="I26" s="8">
        <v>0</v>
      </c>
      <c r="J26" s="8">
        <v>2998668</v>
      </c>
      <c r="K26" s="8">
        <v>1496166</v>
      </c>
      <c r="L26" s="8">
        <v>728435</v>
      </c>
      <c r="M26" s="8">
        <v>-767516</v>
      </c>
      <c r="N26" s="8">
        <v>1457085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4455753</v>
      </c>
      <c r="X26" s="8">
        <v>3348354</v>
      </c>
      <c r="Y26" s="8">
        <v>1107399</v>
      </c>
      <c r="Z26" s="2">
        <v>33.07</v>
      </c>
      <c r="AA26" s="6">
        <v>9524401</v>
      </c>
    </row>
    <row r="27" spans="1:27" ht="12.75">
      <c r="A27" s="29" t="s">
        <v>53</v>
      </c>
      <c r="B27" s="28"/>
      <c r="C27" s="6">
        <v>-11442857</v>
      </c>
      <c r="D27" s="6">
        <v>0</v>
      </c>
      <c r="E27" s="7">
        <v>1035000</v>
      </c>
      <c r="F27" s="8">
        <v>1035000</v>
      </c>
      <c r="G27" s="8">
        <v>784</v>
      </c>
      <c r="H27" s="8">
        <v>8656</v>
      </c>
      <c r="I27" s="8">
        <v>0</v>
      </c>
      <c r="J27" s="8">
        <v>9440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9440</v>
      </c>
      <c r="X27" s="8">
        <v>284316</v>
      </c>
      <c r="Y27" s="8">
        <v>-274876</v>
      </c>
      <c r="Z27" s="2">
        <v>-96.68</v>
      </c>
      <c r="AA27" s="6">
        <v>1035000</v>
      </c>
    </row>
    <row r="28" spans="1:27" ht="12.75">
      <c r="A28" s="29" t="s">
        <v>54</v>
      </c>
      <c r="B28" s="28"/>
      <c r="C28" s="6">
        <v>57180397</v>
      </c>
      <c r="D28" s="6">
        <v>0</v>
      </c>
      <c r="E28" s="7">
        <v>43874851</v>
      </c>
      <c r="F28" s="8">
        <v>43874851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19168674</v>
      </c>
      <c r="Y28" s="8">
        <v>-19168674</v>
      </c>
      <c r="Z28" s="2">
        <v>-100</v>
      </c>
      <c r="AA28" s="6">
        <v>43874851</v>
      </c>
    </row>
    <row r="29" spans="1:27" ht="12.75">
      <c r="A29" s="29" t="s">
        <v>55</v>
      </c>
      <c r="B29" s="28"/>
      <c r="C29" s="6">
        <v>22977435</v>
      </c>
      <c r="D29" s="6">
        <v>0</v>
      </c>
      <c r="E29" s="7">
        <v>5414100</v>
      </c>
      <c r="F29" s="8">
        <v>5414100</v>
      </c>
      <c r="G29" s="8">
        <v>9374</v>
      </c>
      <c r="H29" s="8">
        <v>572729</v>
      </c>
      <c r="I29" s="8">
        <v>658418</v>
      </c>
      <c r="J29" s="8">
        <v>1240521</v>
      </c>
      <c r="K29" s="8">
        <v>976368</v>
      </c>
      <c r="L29" s="8">
        <v>7866</v>
      </c>
      <c r="M29" s="8">
        <v>1391943</v>
      </c>
      <c r="N29" s="8">
        <v>2376177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3616698</v>
      </c>
      <c r="X29" s="8">
        <v>2072070</v>
      </c>
      <c r="Y29" s="8">
        <v>1544628</v>
      </c>
      <c r="Z29" s="2">
        <v>74.55</v>
      </c>
      <c r="AA29" s="6">
        <v>5414100</v>
      </c>
    </row>
    <row r="30" spans="1:27" ht="12.75">
      <c r="A30" s="29" t="s">
        <v>56</v>
      </c>
      <c r="B30" s="28"/>
      <c r="C30" s="6">
        <v>99087945</v>
      </c>
      <c r="D30" s="6">
        <v>0</v>
      </c>
      <c r="E30" s="7">
        <v>105072680</v>
      </c>
      <c r="F30" s="8">
        <v>105072680</v>
      </c>
      <c r="G30" s="8">
        <v>10000</v>
      </c>
      <c r="H30" s="8">
        <v>9779024</v>
      </c>
      <c r="I30" s="8">
        <v>9520475</v>
      </c>
      <c r="J30" s="8">
        <v>19309499</v>
      </c>
      <c r="K30" s="8">
        <v>17388291</v>
      </c>
      <c r="L30" s="8">
        <v>390770</v>
      </c>
      <c r="M30" s="8">
        <v>13823086</v>
      </c>
      <c r="N30" s="8">
        <v>31602147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50911646</v>
      </c>
      <c r="X30" s="8">
        <v>51947586</v>
      </c>
      <c r="Y30" s="8">
        <v>-1035940</v>
      </c>
      <c r="Z30" s="2">
        <v>-1.99</v>
      </c>
      <c r="AA30" s="6">
        <v>105072680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8291668</v>
      </c>
      <c r="F31" s="8">
        <v>8291668</v>
      </c>
      <c r="G31" s="8">
        <v>109655</v>
      </c>
      <c r="H31" s="8">
        <v>385970</v>
      </c>
      <c r="I31" s="8">
        <v>783249</v>
      </c>
      <c r="J31" s="8">
        <v>1278874</v>
      </c>
      <c r="K31" s="8">
        <v>644711</v>
      </c>
      <c r="L31" s="8">
        <v>188009</v>
      </c>
      <c r="M31" s="8">
        <v>371480</v>
      </c>
      <c r="N31" s="8">
        <v>1204200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2483074</v>
      </c>
      <c r="X31" s="8">
        <v>8149020</v>
      </c>
      <c r="Y31" s="8">
        <v>-5665946</v>
      </c>
      <c r="Z31" s="2">
        <v>-69.53</v>
      </c>
      <c r="AA31" s="6">
        <v>8291668</v>
      </c>
    </row>
    <row r="32" spans="1:27" ht="12.75">
      <c r="A32" s="29" t="s">
        <v>58</v>
      </c>
      <c r="B32" s="28"/>
      <c r="C32" s="6">
        <v>11441002</v>
      </c>
      <c r="D32" s="6">
        <v>0</v>
      </c>
      <c r="E32" s="7">
        <v>42451611</v>
      </c>
      <c r="F32" s="8">
        <v>42451611</v>
      </c>
      <c r="G32" s="8">
        <v>780437</v>
      </c>
      <c r="H32" s="8">
        <v>2203405</v>
      </c>
      <c r="I32" s="8">
        <v>4782398</v>
      </c>
      <c r="J32" s="8">
        <v>7766240</v>
      </c>
      <c r="K32" s="8">
        <v>3854242</v>
      </c>
      <c r="L32" s="8">
        <v>3453659</v>
      </c>
      <c r="M32" s="8">
        <v>6948769</v>
      </c>
      <c r="N32" s="8">
        <v>14256670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22022910</v>
      </c>
      <c r="X32" s="8">
        <v>16274346</v>
      </c>
      <c r="Y32" s="8">
        <v>5748564</v>
      </c>
      <c r="Z32" s="2">
        <v>35.32</v>
      </c>
      <c r="AA32" s="6">
        <v>42451611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50000</v>
      </c>
      <c r="F33" s="8">
        <v>50000</v>
      </c>
      <c r="G33" s="8">
        <v>950</v>
      </c>
      <c r="H33" s="8">
        <v>4552</v>
      </c>
      <c r="I33" s="8">
        <v>1776</v>
      </c>
      <c r="J33" s="8">
        <v>7278</v>
      </c>
      <c r="K33" s="8">
        <v>1776</v>
      </c>
      <c r="L33" s="8">
        <v>826</v>
      </c>
      <c r="M33" s="8">
        <v>12156</v>
      </c>
      <c r="N33" s="8">
        <v>14758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22036</v>
      </c>
      <c r="X33" s="8">
        <v>25002</v>
      </c>
      <c r="Y33" s="8">
        <v>-2966</v>
      </c>
      <c r="Z33" s="2">
        <v>-11.86</v>
      </c>
      <c r="AA33" s="6">
        <v>50000</v>
      </c>
    </row>
    <row r="34" spans="1:27" ht="12.75">
      <c r="A34" s="29" t="s">
        <v>60</v>
      </c>
      <c r="B34" s="28"/>
      <c r="C34" s="6">
        <v>72287821</v>
      </c>
      <c r="D34" s="6">
        <v>0</v>
      </c>
      <c r="E34" s="7">
        <v>39337388</v>
      </c>
      <c r="F34" s="8">
        <v>39337388</v>
      </c>
      <c r="G34" s="8">
        <v>1150674</v>
      </c>
      <c r="H34" s="8">
        <v>4125568</v>
      </c>
      <c r="I34" s="8">
        <v>4175946</v>
      </c>
      <c r="J34" s="8">
        <v>9452188</v>
      </c>
      <c r="K34" s="8">
        <v>2101044</v>
      </c>
      <c r="L34" s="8">
        <v>3571531</v>
      </c>
      <c r="M34" s="8">
        <v>4197836</v>
      </c>
      <c r="N34" s="8">
        <v>9870411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19322599</v>
      </c>
      <c r="X34" s="8">
        <v>13588974</v>
      </c>
      <c r="Y34" s="8">
        <v>5733625</v>
      </c>
      <c r="Z34" s="2">
        <v>42.19</v>
      </c>
      <c r="AA34" s="6">
        <v>39337388</v>
      </c>
    </row>
    <row r="35" spans="1:27" ht="12.75">
      <c r="A35" s="27" t="s">
        <v>61</v>
      </c>
      <c r="B35" s="33"/>
      <c r="C35" s="6">
        <v>709270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381249825</v>
      </c>
      <c r="D36" s="37">
        <f>SUM(D25:D35)</f>
        <v>0</v>
      </c>
      <c r="E36" s="38">
        <f t="shared" si="1"/>
        <v>381446379</v>
      </c>
      <c r="F36" s="39">
        <f t="shared" si="1"/>
        <v>381446379</v>
      </c>
      <c r="G36" s="39">
        <f t="shared" si="1"/>
        <v>194065</v>
      </c>
      <c r="H36" s="39">
        <f t="shared" si="1"/>
        <v>28117168</v>
      </c>
      <c r="I36" s="39">
        <f t="shared" si="1"/>
        <v>20219711</v>
      </c>
      <c r="J36" s="39">
        <f t="shared" si="1"/>
        <v>48530944</v>
      </c>
      <c r="K36" s="39">
        <f t="shared" si="1"/>
        <v>41173388</v>
      </c>
      <c r="L36" s="39">
        <f t="shared" si="1"/>
        <v>15487516</v>
      </c>
      <c r="M36" s="39">
        <f t="shared" si="1"/>
        <v>33904694</v>
      </c>
      <c r="N36" s="39">
        <f t="shared" si="1"/>
        <v>90565598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139096542</v>
      </c>
      <c r="X36" s="39">
        <f t="shared" si="1"/>
        <v>174215442</v>
      </c>
      <c r="Y36" s="39">
        <f t="shared" si="1"/>
        <v>-35118900</v>
      </c>
      <c r="Z36" s="40">
        <f>+IF(X36&lt;&gt;0,+(Y36/X36)*100,0)</f>
        <v>-20.158316390805357</v>
      </c>
      <c r="AA36" s="37">
        <f>SUM(AA25:AA35)</f>
        <v>381446379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-40221410</v>
      </c>
      <c r="D38" s="50">
        <f>+D22-D36</f>
        <v>0</v>
      </c>
      <c r="E38" s="51">
        <f t="shared" si="2"/>
        <v>1443200</v>
      </c>
      <c r="F38" s="52">
        <f t="shared" si="2"/>
        <v>1443200</v>
      </c>
      <c r="G38" s="52">
        <f t="shared" si="2"/>
        <v>106795973</v>
      </c>
      <c r="H38" s="52">
        <f t="shared" si="2"/>
        <v>-9767823</v>
      </c>
      <c r="I38" s="52">
        <f t="shared" si="2"/>
        <v>-12078619</v>
      </c>
      <c r="J38" s="52">
        <f t="shared" si="2"/>
        <v>84949531</v>
      </c>
      <c r="K38" s="52">
        <f t="shared" si="2"/>
        <v>-24870346</v>
      </c>
      <c r="L38" s="52">
        <f t="shared" si="2"/>
        <v>293537</v>
      </c>
      <c r="M38" s="52">
        <f t="shared" si="2"/>
        <v>35051527</v>
      </c>
      <c r="N38" s="52">
        <f t="shared" si="2"/>
        <v>10474718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95424249</v>
      </c>
      <c r="X38" s="52">
        <f>IF(F22=F36,0,X22-X36)</f>
        <v>4360716</v>
      </c>
      <c r="Y38" s="52">
        <f t="shared" si="2"/>
        <v>91063533</v>
      </c>
      <c r="Z38" s="53">
        <f>+IF(X38&lt;&gt;0,+(Y38/X38)*100,0)</f>
        <v>2088.2702060854226</v>
      </c>
      <c r="AA38" s="50">
        <f>+AA22-AA36</f>
        <v>1443200</v>
      </c>
    </row>
    <row r="39" spans="1:27" ht="12.75">
      <c r="A39" s="27" t="s">
        <v>64</v>
      </c>
      <c r="B39" s="33"/>
      <c r="C39" s="6">
        <v>93918426</v>
      </c>
      <c r="D39" s="6">
        <v>0</v>
      </c>
      <c r="E39" s="7">
        <v>94431717</v>
      </c>
      <c r="F39" s="8">
        <v>94431717</v>
      </c>
      <c r="G39" s="8">
        <v>0</v>
      </c>
      <c r="H39" s="8">
        <v>2656326</v>
      </c>
      <c r="I39" s="8">
        <v>16509420</v>
      </c>
      <c r="J39" s="8">
        <v>19165746</v>
      </c>
      <c r="K39" s="8">
        <v>5048425</v>
      </c>
      <c r="L39" s="8">
        <v>7121303</v>
      </c>
      <c r="M39" s="8">
        <v>20751988</v>
      </c>
      <c r="N39" s="8">
        <v>32921716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52087462</v>
      </c>
      <c r="X39" s="8">
        <v>27130998</v>
      </c>
      <c r="Y39" s="8">
        <v>24956464</v>
      </c>
      <c r="Z39" s="2">
        <v>91.99</v>
      </c>
      <c r="AA39" s="6">
        <v>94431717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53697016</v>
      </c>
      <c r="D42" s="59">
        <f>SUM(D38:D41)</f>
        <v>0</v>
      </c>
      <c r="E42" s="60">
        <f t="shared" si="3"/>
        <v>95874917</v>
      </c>
      <c r="F42" s="61">
        <f t="shared" si="3"/>
        <v>95874917</v>
      </c>
      <c r="G42" s="61">
        <f t="shared" si="3"/>
        <v>106795973</v>
      </c>
      <c r="H42" s="61">
        <f t="shared" si="3"/>
        <v>-7111497</v>
      </c>
      <c r="I42" s="61">
        <f t="shared" si="3"/>
        <v>4430801</v>
      </c>
      <c r="J42" s="61">
        <f t="shared" si="3"/>
        <v>104115277</v>
      </c>
      <c r="K42" s="61">
        <f t="shared" si="3"/>
        <v>-19821921</v>
      </c>
      <c r="L42" s="61">
        <f t="shared" si="3"/>
        <v>7414840</v>
      </c>
      <c r="M42" s="61">
        <f t="shared" si="3"/>
        <v>55803515</v>
      </c>
      <c r="N42" s="61">
        <f t="shared" si="3"/>
        <v>43396434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147511711</v>
      </c>
      <c r="X42" s="61">
        <f t="shared" si="3"/>
        <v>31491714</v>
      </c>
      <c r="Y42" s="61">
        <f t="shared" si="3"/>
        <v>116019997</v>
      </c>
      <c r="Z42" s="62">
        <f>+IF(X42&lt;&gt;0,+(Y42/X42)*100,0)</f>
        <v>368.41436131421744</v>
      </c>
      <c r="AA42" s="59">
        <f>SUM(AA38:AA41)</f>
        <v>95874917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53697016</v>
      </c>
      <c r="D44" s="67">
        <f>+D42-D43</f>
        <v>0</v>
      </c>
      <c r="E44" s="68">
        <f t="shared" si="4"/>
        <v>95874917</v>
      </c>
      <c r="F44" s="69">
        <f t="shared" si="4"/>
        <v>95874917</v>
      </c>
      <c r="G44" s="69">
        <f t="shared" si="4"/>
        <v>106795973</v>
      </c>
      <c r="H44" s="69">
        <f t="shared" si="4"/>
        <v>-7111497</v>
      </c>
      <c r="I44" s="69">
        <f t="shared" si="4"/>
        <v>4430801</v>
      </c>
      <c r="J44" s="69">
        <f t="shared" si="4"/>
        <v>104115277</v>
      </c>
      <c r="K44" s="69">
        <f t="shared" si="4"/>
        <v>-19821921</v>
      </c>
      <c r="L44" s="69">
        <f t="shared" si="4"/>
        <v>7414840</v>
      </c>
      <c r="M44" s="69">
        <f t="shared" si="4"/>
        <v>55803515</v>
      </c>
      <c r="N44" s="69">
        <f t="shared" si="4"/>
        <v>43396434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147511711</v>
      </c>
      <c r="X44" s="69">
        <f t="shared" si="4"/>
        <v>31491714</v>
      </c>
      <c r="Y44" s="69">
        <f t="shared" si="4"/>
        <v>116019997</v>
      </c>
      <c r="Z44" s="70">
        <f>+IF(X44&lt;&gt;0,+(Y44/X44)*100,0)</f>
        <v>368.41436131421744</v>
      </c>
      <c r="AA44" s="67">
        <f>+AA42-AA43</f>
        <v>95874917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53697016</v>
      </c>
      <c r="D46" s="59">
        <f>SUM(D44:D45)</f>
        <v>0</v>
      </c>
      <c r="E46" s="60">
        <f t="shared" si="5"/>
        <v>95874917</v>
      </c>
      <c r="F46" s="61">
        <f t="shared" si="5"/>
        <v>95874917</v>
      </c>
      <c r="G46" s="61">
        <f t="shared" si="5"/>
        <v>106795973</v>
      </c>
      <c r="H46" s="61">
        <f t="shared" si="5"/>
        <v>-7111497</v>
      </c>
      <c r="I46" s="61">
        <f t="shared" si="5"/>
        <v>4430801</v>
      </c>
      <c r="J46" s="61">
        <f t="shared" si="5"/>
        <v>104115277</v>
      </c>
      <c r="K46" s="61">
        <f t="shared" si="5"/>
        <v>-19821921</v>
      </c>
      <c r="L46" s="61">
        <f t="shared" si="5"/>
        <v>7414840</v>
      </c>
      <c r="M46" s="61">
        <f t="shared" si="5"/>
        <v>55803515</v>
      </c>
      <c r="N46" s="61">
        <f t="shared" si="5"/>
        <v>43396434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147511711</v>
      </c>
      <c r="X46" s="61">
        <f t="shared" si="5"/>
        <v>31491714</v>
      </c>
      <c r="Y46" s="61">
        <f t="shared" si="5"/>
        <v>116019997</v>
      </c>
      <c r="Z46" s="62">
        <f>+IF(X46&lt;&gt;0,+(Y46/X46)*100,0)</f>
        <v>368.41436131421744</v>
      </c>
      <c r="AA46" s="59">
        <f>SUM(AA44:AA45)</f>
        <v>95874917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53697016</v>
      </c>
      <c r="D48" s="75">
        <f>SUM(D46:D47)</f>
        <v>0</v>
      </c>
      <c r="E48" s="76">
        <f t="shared" si="6"/>
        <v>95874917</v>
      </c>
      <c r="F48" s="77">
        <f t="shared" si="6"/>
        <v>95874917</v>
      </c>
      <c r="G48" s="77">
        <f t="shared" si="6"/>
        <v>106795973</v>
      </c>
      <c r="H48" s="78">
        <f t="shared" si="6"/>
        <v>-7111497</v>
      </c>
      <c r="I48" s="78">
        <f t="shared" si="6"/>
        <v>4430801</v>
      </c>
      <c r="J48" s="78">
        <f t="shared" si="6"/>
        <v>104115277</v>
      </c>
      <c r="K48" s="78">
        <f t="shared" si="6"/>
        <v>-19821921</v>
      </c>
      <c r="L48" s="78">
        <f t="shared" si="6"/>
        <v>7414840</v>
      </c>
      <c r="M48" s="77">
        <f t="shared" si="6"/>
        <v>55803515</v>
      </c>
      <c r="N48" s="77">
        <f t="shared" si="6"/>
        <v>43396434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147511711</v>
      </c>
      <c r="X48" s="78">
        <f t="shared" si="6"/>
        <v>31491714</v>
      </c>
      <c r="Y48" s="78">
        <f t="shared" si="6"/>
        <v>116019997</v>
      </c>
      <c r="Z48" s="79">
        <f>+IF(X48&lt;&gt;0,+(Y48/X48)*100,0)</f>
        <v>368.41436131421744</v>
      </c>
      <c r="AA48" s="80">
        <f>SUM(AA46:AA47)</f>
        <v>95874917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100714</v>
      </c>
      <c r="D12" s="6">
        <v>0</v>
      </c>
      <c r="E12" s="7">
        <v>71000</v>
      </c>
      <c r="F12" s="8">
        <v>71000</v>
      </c>
      <c r="G12" s="8">
        <v>0</v>
      </c>
      <c r="H12" s="8">
        <v>0</v>
      </c>
      <c r="I12" s="8">
        <v>0</v>
      </c>
      <c r="J12" s="8">
        <v>0</v>
      </c>
      <c r="K12" s="8">
        <v>9214</v>
      </c>
      <c r="L12" s="8">
        <v>9214</v>
      </c>
      <c r="M12" s="8">
        <v>9214</v>
      </c>
      <c r="N12" s="8">
        <v>27642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27642</v>
      </c>
      <c r="X12" s="8">
        <v>35502</v>
      </c>
      <c r="Y12" s="8">
        <v>-7860</v>
      </c>
      <c r="Z12" s="2">
        <v>-22.14</v>
      </c>
      <c r="AA12" s="6">
        <v>71000</v>
      </c>
    </row>
    <row r="13" spans="1:27" ht="12.75">
      <c r="A13" s="27" t="s">
        <v>40</v>
      </c>
      <c r="B13" s="33"/>
      <c r="C13" s="6">
        <v>716468</v>
      </c>
      <c r="D13" s="6">
        <v>0</v>
      </c>
      <c r="E13" s="7">
        <v>510000</v>
      </c>
      <c r="F13" s="8">
        <v>510000</v>
      </c>
      <c r="G13" s="8">
        <v>0</v>
      </c>
      <c r="H13" s="8">
        <v>0</v>
      </c>
      <c r="I13" s="8">
        <v>130369</v>
      </c>
      <c r="J13" s="8">
        <v>130369</v>
      </c>
      <c r="K13" s="8">
        <v>67425</v>
      </c>
      <c r="L13" s="8">
        <v>0</v>
      </c>
      <c r="M13" s="8">
        <v>138317</v>
      </c>
      <c r="N13" s="8">
        <v>205742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336111</v>
      </c>
      <c r="X13" s="8">
        <v>255000</v>
      </c>
      <c r="Y13" s="8">
        <v>81111</v>
      </c>
      <c r="Z13" s="2">
        <v>31.81</v>
      </c>
      <c r="AA13" s="6">
        <v>510000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27500</v>
      </c>
      <c r="N18" s="8">
        <v>27500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27500</v>
      </c>
      <c r="X18" s="8"/>
      <c r="Y18" s="8">
        <v>27500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51881815</v>
      </c>
      <c r="D19" s="6">
        <v>0</v>
      </c>
      <c r="E19" s="7">
        <v>53538000</v>
      </c>
      <c r="F19" s="8">
        <v>53538000</v>
      </c>
      <c r="G19" s="8">
        <v>3804335</v>
      </c>
      <c r="H19" s="8">
        <v>7553475</v>
      </c>
      <c r="I19" s="8">
        <v>632000</v>
      </c>
      <c r="J19" s="8">
        <v>11989810</v>
      </c>
      <c r="K19" s="8">
        <v>3807005</v>
      </c>
      <c r="L19" s="8">
        <v>4745685</v>
      </c>
      <c r="M19" s="8">
        <v>21575707</v>
      </c>
      <c r="N19" s="8">
        <v>30128397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42118207</v>
      </c>
      <c r="X19" s="8">
        <v>26769000</v>
      </c>
      <c r="Y19" s="8">
        <v>15349207</v>
      </c>
      <c r="Z19" s="2">
        <v>57.34</v>
      </c>
      <c r="AA19" s="6">
        <v>53538000</v>
      </c>
    </row>
    <row r="20" spans="1:27" ht="12.75">
      <c r="A20" s="27" t="s">
        <v>47</v>
      </c>
      <c r="B20" s="33"/>
      <c r="C20" s="6">
        <v>3177656</v>
      </c>
      <c r="D20" s="6">
        <v>0</v>
      </c>
      <c r="E20" s="7">
        <v>3072085</v>
      </c>
      <c r="F20" s="30">
        <v>3072085</v>
      </c>
      <c r="G20" s="30">
        <v>0</v>
      </c>
      <c r="H20" s="30">
        <v>1422541</v>
      </c>
      <c r="I20" s="30">
        <v>32428</v>
      </c>
      <c r="J20" s="30">
        <v>1454969</v>
      </c>
      <c r="K20" s="30">
        <v>266877</v>
      </c>
      <c r="L20" s="30">
        <v>1000</v>
      </c>
      <c r="M20" s="30">
        <v>926163</v>
      </c>
      <c r="N20" s="30">
        <v>1194040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2649009</v>
      </c>
      <c r="X20" s="30">
        <v>1536042</v>
      </c>
      <c r="Y20" s="30">
        <v>1112967</v>
      </c>
      <c r="Z20" s="31">
        <v>72.46</v>
      </c>
      <c r="AA20" s="32">
        <v>3072085</v>
      </c>
    </row>
    <row r="21" spans="1:27" ht="12.75">
      <c r="A21" s="27" t="s">
        <v>48</v>
      </c>
      <c r="B21" s="33"/>
      <c r="C21" s="6">
        <v>543165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56419818</v>
      </c>
      <c r="D22" s="37">
        <f>SUM(D5:D21)</f>
        <v>0</v>
      </c>
      <c r="E22" s="38">
        <f t="shared" si="0"/>
        <v>57191085</v>
      </c>
      <c r="F22" s="39">
        <f t="shared" si="0"/>
        <v>57191085</v>
      </c>
      <c r="G22" s="39">
        <f t="shared" si="0"/>
        <v>3804335</v>
      </c>
      <c r="H22" s="39">
        <f t="shared" si="0"/>
        <v>8976016</v>
      </c>
      <c r="I22" s="39">
        <f t="shared" si="0"/>
        <v>794797</v>
      </c>
      <c r="J22" s="39">
        <f t="shared" si="0"/>
        <v>13575148</v>
      </c>
      <c r="K22" s="39">
        <f t="shared" si="0"/>
        <v>4150521</v>
      </c>
      <c r="L22" s="39">
        <f t="shared" si="0"/>
        <v>4755899</v>
      </c>
      <c r="M22" s="39">
        <f t="shared" si="0"/>
        <v>22676901</v>
      </c>
      <c r="N22" s="39">
        <f t="shared" si="0"/>
        <v>31583321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45158469</v>
      </c>
      <c r="X22" s="39">
        <f t="shared" si="0"/>
        <v>28595544</v>
      </c>
      <c r="Y22" s="39">
        <f t="shared" si="0"/>
        <v>16562925</v>
      </c>
      <c r="Z22" s="40">
        <f>+IF(X22&lt;&gt;0,+(Y22/X22)*100,0)</f>
        <v>57.921349564113896</v>
      </c>
      <c r="AA22" s="37">
        <f>SUM(AA5:AA21)</f>
        <v>57191085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34091063</v>
      </c>
      <c r="D25" s="6">
        <v>0</v>
      </c>
      <c r="E25" s="7">
        <v>33571287</v>
      </c>
      <c r="F25" s="8">
        <v>33571287</v>
      </c>
      <c r="G25" s="8">
        <v>2201205</v>
      </c>
      <c r="H25" s="8">
        <v>3424958</v>
      </c>
      <c r="I25" s="8">
        <v>2865719</v>
      </c>
      <c r="J25" s="8">
        <v>8491882</v>
      </c>
      <c r="K25" s="8">
        <v>2725616</v>
      </c>
      <c r="L25" s="8">
        <v>2872331</v>
      </c>
      <c r="M25" s="8">
        <v>10390056</v>
      </c>
      <c r="N25" s="8">
        <v>15988003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24479885</v>
      </c>
      <c r="X25" s="8">
        <v>16785642</v>
      </c>
      <c r="Y25" s="8">
        <v>7694243</v>
      </c>
      <c r="Z25" s="2">
        <v>45.84</v>
      </c>
      <c r="AA25" s="6">
        <v>33571287</v>
      </c>
    </row>
    <row r="26" spans="1:27" ht="12.75">
      <c r="A26" s="29" t="s">
        <v>52</v>
      </c>
      <c r="B26" s="28"/>
      <c r="C26" s="6">
        <v>4206320</v>
      </c>
      <c r="D26" s="6">
        <v>0</v>
      </c>
      <c r="E26" s="7">
        <v>4456350</v>
      </c>
      <c r="F26" s="8">
        <v>4456350</v>
      </c>
      <c r="G26" s="8">
        <v>350586</v>
      </c>
      <c r="H26" s="8">
        <v>350586</v>
      </c>
      <c r="I26" s="8">
        <v>350586</v>
      </c>
      <c r="J26" s="8">
        <v>1051758</v>
      </c>
      <c r="K26" s="8">
        <v>350586</v>
      </c>
      <c r="L26" s="8">
        <v>349975</v>
      </c>
      <c r="M26" s="8">
        <v>1750483</v>
      </c>
      <c r="N26" s="8">
        <v>2451044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3502802</v>
      </c>
      <c r="X26" s="8">
        <v>2228178</v>
      </c>
      <c r="Y26" s="8">
        <v>1274624</v>
      </c>
      <c r="Z26" s="2">
        <v>57.2</v>
      </c>
      <c r="AA26" s="6">
        <v>4456350</v>
      </c>
    </row>
    <row r="27" spans="1:27" ht="12.75">
      <c r="A27" s="29" t="s">
        <v>53</v>
      </c>
      <c r="B27" s="28"/>
      <c r="C27" s="6">
        <v>1916038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1832300</v>
      </c>
      <c r="D28" s="6">
        <v>0</v>
      </c>
      <c r="E28" s="7">
        <v>2000000</v>
      </c>
      <c r="F28" s="8">
        <v>2000000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1000002</v>
      </c>
      <c r="Y28" s="8">
        <v>-1000002</v>
      </c>
      <c r="Z28" s="2">
        <v>-100</v>
      </c>
      <c r="AA28" s="6">
        <v>2000000</v>
      </c>
    </row>
    <row r="29" spans="1:27" ht="12.75">
      <c r="A29" s="29" t="s">
        <v>55</v>
      </c>
      <c r="B29" s="28"/>
      <c r="C29" s="6">
        <v>1677535</v>
      </c>
      <c r="D29" s="6">
        <v>0</v>
      </c>
      <c r="E29" s="7">
        <v>60000</v>
      </c>
      <c r="F29" s="8">
        <v>60000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30000</v>
      </c>
      <c r="Y29" s="8">
        <v>-30000</v>
      </c>
      <c r="Z29" s="2">
        <v>-100</v>
      </c>
      <c r="AA29" s="6">
        <v>60000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1000187</v>
      </c>
      <c r="D31" s="6">
        <v>0</v>
      </c>
      <c r="E31" s="7">
        <v>895000</v>
      </c>
      <c r="F31" s="8">
        <v>895000</v>
      </c>
      <c r="G31" s="8">
        <v>110875</v>
      </c>
      <c r="H31" s="8">
        <v>420188</v>
      </c>
      <c r="I31" s="8">
        <v>259752</v>
      </c>
      <c r="J31" s="8">
        <v>790815</v>
      </c>
      <c r="K31" s="8">
        <v>185287</v>
      </c>
      <c r="L31" s="8">
        <v>169285</v>
      </c>
      <c r="M31" s="8">
        <v>1162614</v>
      </c>
      <c r="N31" s="8">
        <v>1517186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2308001</v>
      </c>
      <c r="X31" s="8">
        <v>447498</v>
      </c>
      <c r="Y31" s="8">
        <v>1860503</v>
      </c>
      <c r="Z31" s="2">
        <v>415.76</v>
      </c>
      <c r="AA31" s="6">
        <v>895000</v>
      </c>
    </row>
    <row r="32" spans="1:27" ht="12.75">
      <c r="A32" s="29" t="s">
        <v>58</v>
      </c>
      <c r="B32" s="28"/>
      <c r="C32" s="6">
        <v>505622</v>
      </c>
      <c r="D32" s="6">
        <v>0</v>
      </c>
      <c r="E32" s="7">
        <v>1852000</v>
      </c>
      <c r="F32" s="8">
        <v>1852000</v>
      </c>
      <c r="G32" s="8">
        <v>218277</v>
      </c>
      <c r="H32" s="8">
        <v>177008</v>
      </c>
      <c r="I32" s="8">
        <v>129934</v>
      </c>
      <c r="J32" s="8">
        <v>525219</v>
      </c>
      <c r="K32" s="8">
        <v>193437</v>
      </c>
      <c r="L32" s="8">
        <v>-58835</v>
      </c>
      <c r="M32" s="8">
        <v>535466</v>
      </c>
      <c r="N32" s="8">
        <v>670068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1195287</v>
      </c>
      <c r="X32" s="8">
        <v>925998</v>
      </c>
      <c r="Y32" s="8">
        <v>269289</v>
      </c>
      <c r="Z32" s="2">
        <v>29.08</v>
      </c>
      <c r="AA32" s="6">
        <v>1852000</v>
      </c>
    </row>
    <row r="33" spans="1:27" ht="12.75">
      <c r="A33" s="29" t="s">
        <v>59</v>
      </c>
      <c r="B33" s="28"/>
      <c r="C33" s="6">
        <v>3850093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8395480</v>
      </c>
      <c r="D34" s="6">
        <v>0</v>
      </c>
      <c r="E34" s="7">
        <v>12938050</v>
      </c>
      <c r="F34" s="8">
        <v>12938050</v>
      </c>
      <c r="G34" s="8">
        <v>729544</v>
      </c>
      <c r="H34" s="8">
        <v>585457</v>
      </c>
      <c r="I34" s="8">
        <v>965411</v>
      </c>
      <c r="J34" s="8">
        <v>2280412</v>
      </c>
      <c r="K34" s="8">
        <v>711024</v>
      </c>
      <c r="L34" s="8">
        <v>10650</v>
      </c>
      <c r="M34" s="8">
        <v>2648813</v>
      </c>
      <c r="N34" s="8">
        <v>3370487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5650899</v>
      </c>
      <c r="X34" s="8">
        <v>6469026</v>
      </c>
      <c r="Y34" s="8">
        <v>-818127</v>
      </c>
      <c r="Z34" s="2">
        <v>-12.65</v>
      </c>
      <c r="AA34" s="6">
        <v>12938050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57474638</v>
      </c>
      <c r="D36" s="37">
        <f>SUM(D25:D35)</f>
        <v>0</v>
      </c>
      <c r="E36" s="38">
        <f t="shared" si="1"/>
        <v>55772687</v>
      </c>
      <c r="F36" s="39">
        <f t="shared" si="1"/>
        <v>55772687</v>
      </c>
      <c r="G36" s="39">
        <f t="shared" si="1"/>
        <v>3610487</v>
      </c>
      <c r="H36" s="39">
        <f t="shared" si="1"/>
        <v>4958197</v>
      </c>
      <c r="I36" s="39">
        <f t="shared" si="1"/>
        <v>4571402</v>
      </c>
      <c r="J36" s="39">
        <f t="shared" si="1"/>
        <v>13140086</v>
      </c>
      <c r="K36" s="39">
        <f t="shared" si="1"/>
        <v>4165950</v>
      </c>
      <c r="L36" s="39">
        <f t="shared" si="1"/>
        <v>3343406</v>
      </c>
      <c r="M36" s="39">
        <f t="shared" si="1"/>
        <v>16487432</v>
      </c>
      <c r="N36" s="39">
        <f t="shared" si="1"/>
        <v>23996788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37136874</v>
      </c>
      <c r="X36" s="39">
        <f t="shared" si="1"/>
        <v>27886344</v>
      </c>
      <c r="Y36" s="39">
        <f t="shared" si="1"/>
        <v>9250530</v>
      </c>
      <c r="Z36" s="40">
        <f>+IF(X36&lt;&gt;0,+(Y36/X36)*100,0)</f>
        <v>33.17225807728686</v>
      </c>
      <c r="AA36" s="37">
        <f>SUM(AA25:AA35)</f>
        <v>55772687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-1054820</v>
      </c>
      <c r="D38" s="50">
        <f>+D22-D36</f>
        <v>0</v>
      </c>
      <c r="E38" s="51">
        <f t="shared" si="2"/>
        <v>1418398</v>
      </c>
      <c r="F38" s="52">
        <f t="shared" si="2"/>
        <v>1418398</v>
      </c>
      <c r="G38" s="52">
        <f t="shared" si="2"/>
        <v>193848</v>
      </c>
      <c r="H38" s="52">
        <f t="shared" si="2"/>
        <v>4017819</v>
      </c>
      <c r="I38" s="52">
        <f t="shared" si="2"/>
        <v>-3776605</v>
      </c>
      <c r="J38" s="52">
        <f t="shared" si="2"/>
        <v>435062</v>
      </c>
      <c r="K38" s="52">
        <f t="shared" si="2"/>
        <v>-15429</v>
      </c>
      <c r="L38" s="52">
        <f t="shared" si="2"/>
        <v>1412493</v>
      </c>
      <c r="M38" s="52">
        <f t="shared" si="2"/>
        <v>6189469</v>
      </c>
      <c r="N38" s="52">
        <f t="shared" si="2"/>
        <v>7586533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8021595</v>
      </c>
      <c r="X38" s="52">
        <f>IF(F22=F36,0,X22-X36)</f>
        <v>709200</v>
      </c>
      <c r="Y38" s="52">
        <f t="shared" si="2"/>
        <v>7312395</v>
      </c>
      <c r="Z38" s="53">
        <f>+IF(X38&lt;&gt;0,+(Y38/X38)*100,0)</f>
        <v>1031.076565143824</v>
      </c>
      <c r="AA38" s="50">
        <f>+AA22-AA36</f>
        <v>1418398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-1054820</v>
      </c>
      <c r="D42" s="59">
        <f>SUM(D38:D41)</f>
        <v>0</v>
      </c>
      <c r="E42" s="60">
        <f t="shared" si="3"/>
        <v>1418398</v>
      </c>
      <c r="F42" s="61">
        <f t="shared" si="3"/>
        <v>1418398</v>
      </c>
      <c r="G42" s="61">
        <f t="shared" si="3"/>
        <v>193848</v>
      </c>
      <c r="H42" s="61">
        <f t="shared" si="3"/>
        <v>4017819</v>
      </c>
      <c r="I42" s="61">
        <f t="shared" si="3"/>
        <v>-3776605</v>
      </c>
      <c r="J42" s="61">
        <f t="shared" si="3"/>
        <v>435062</v>
      </c>
      <c r="K42" s="61">
        <f t="shared" si="3"/>
        <v>-15429</v>
      </c>
      <c r="L42" s="61">
        <f t="shared" si="3"/>
        <v>1412493</v>
      </c>
      <c r="M42" s="61">
        <f t="shared" si="3"/>
        <v>6189469</v>
      </c>
      <c r="N42" s="61">
        <f t="shared" si="3"/>
        <v>7586533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8021595</v>
      </c>
      <c r="X42" s="61">
        <f t="shared" si="3"/>
        <v>709200</v>
      </c>
      <c r="Y42" s="61">
        <f t="shared" si="3"/>
        <v>7312395</v>
      </c>
      <c r="Z42" s="62">
        <f>+IF(X42&lt;&gt;0,+(Y42/X42)*100,0)</f>
        <v>1031.076565143824</v>
      </c>
      <c r="AA42" s="59">
        <f>SUM(AA38:AA41)</f>
        <v>1418398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-1054820</v>
      </c>
      <c r="D44" s="67">
        <f>+D42-D43</f>
        <v>0</v>
      </c>
      <c r="E44" s="68">
        <f t="shared" si="4"/>
        <v>1418398</v>
      </c>
      <c r="F44" s="69">
        <f t="shared" si="4"/>
        <v>1418398</v>
      </c>
      <c r="G44" s="69">
        <f t="shared" si="4"/>
        <v>193848</v>
      </c>
      <c r="H44" s="69">
        <f t="shared" si="4"/>
        <v>4017819</v>
      </c>
      <c r="I44" s="69">
        <f t="shared" si="4"/>
        <v>-3776605</v>
      </c>
      <c r="J44" s="69">
        <f t="shared" si="4"/>
        <v>435062</v>
      </c>
      <c r="K44" s="69">
        <f t="shared" si="4"/>
        <v>-15429</v>
      </c>
      <c r="L44" s="69">
        <f t="shared" si="4"/>
        <v>1412493</v>
      </c>
      <c r="M44" s="69">
        <f t="shared" si="4"/>
        <v>6189469</v>
      </c>
      <c r="N44" s="69">
        <f t="shared" si="4"/>
        <v>7586533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8021595</v>
      </c>
      <c r="X44" s="69">
        <f t="shared" si="4"/>
        <v>709200</v>
      </c>
      <c r="Y44" s="69">
        <f t="shared" si="4"/>
        <v>7312395</v>
      </c>
      <c r="Z44" s="70">
        <f>+IF(X44&lt;&gt;0,+(Y44/X44)*100,0)</f>
        <v>1031.076565143824</v>
      </c>
      <c r="AA44" s="67">
        <f>+AA42-AA43</f>
        <v>1418398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-1054820</v>
      </c>
      <c r="D46" s="59">
        <f>SUM(D44:D45)</f>
        <v>0</v>
      </c>
      <c r="E46" s="60">
        <f t="shared" si="5"/>
        <v>1418398</v>
      </c>
      <c r="F46" s="61">
        <f t="shared" si="5"/>
        <v>1418398</v>
      </c>
      <c r="G46" s="61">
        <f t="shared" si="5"/>
        <v>193848</v>
      </c>
      <c r="H46" s="61">
        <f t="shared" si="5"/>
        <v>4017819</v>
      </c>
      <c r="I46" s="61">
        <f t="shared" si="5"/>
        <v>-3776605</v>
      </c>
      <c r="J46" s="61">
        <f t="shared" si="5"/>
        <v>435062</v>
      </c>
      <c r="K46" s="61">
        <f t="shared" si="5"/>
        <v>-15429</v>
      </c>
      <c r="L46" s="61">
        <f t="shared" si="5"/>
        <v>1412493</v>
      </c>
      <c r="M46" s="61">
        <f t="shared" si="5"/>
        <v>6189469</v>
      </c>
      <c r="N46" s="61">
        <f t="shared" si="5"/>
        <v>7586533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8021595</v>
      </c>
      <c r="X46" s="61">
        <f t="shared" si="5"/>
        <v>709200</v>
      </c>
      <c r="Y46" s="61">
        <f t="shared" si="5"/>
        <v>7312395</v>
      </c>
      <c r="Z46" s="62">
        <f>+IF(X46&lt;&gt;0,+(Y46/X46)*100,0)</f>
        <v>1031.076565143824</v>
      </c>
      <c r="AA46" s="59">
        <f>SUM(AA44:AA45)</f>
        <v>1418398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-1054820</v>
      </c>
      <c r="D48" s="75">
        <f>SUM(D46:D47)</f>
        <v>0</v>
      </c>
      <c r="E48" s="76">
        <f t="shared" si="6"/>
        <v>1418398</v>
      </c>
      <c r="F48" s="77">
        <f t="shared" si="6"/>
        <v>1418398</v>
      </c>
      <c r="G48" s="77">
        <f t="shared" si="6"/>
        <v>193848</v>
      </c>
      <c r="H48" s="78">
        <f t="shared" si="6"/>
        <v>4017819</v>
      </c>
      <c r="I48" s="78">
        <f t="shared" si="6"/>
        <v>-3776605</v>
      </c>
      <c r="J48" s="78">
        <f t="shared" si="6"/>
        <v>435062</v>
      </c>
      <c r="K48" s="78">
        <f t="shared" si="6"/>
        <v>-15429</v>
      </c>
      <c r="L48" s="78">
        <f t="shared" si="6"/>
        <v>1412493</v>
      </c>
      <c r="M48" s="77">
        <f t="shared" si="6"/>
        <v>6189469</v>
      </c>
      <c r="N48" s="77">
        <f t="shared" si="6"/>
        <v>7586533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8021595</v>
      </c>
      <c r="X48" s="78">
        <f t="shared" si="6"/>
        <v>709200</v>
      </c>
      <c r="Y48" s="78">
        <f t="shared" si="6"/>
        <v>7312395</v>
      </c>
      <c r="Z48" s="79">
        <f>+IF(X48&lt;&gt;0,+(Y48/X48)*100,0)</f>
        <v>1031.076565143824</v>
      </c>
      <c r="AA48" s="80">
        <f>SUM(AA46:AA47)</f>
        <v>1418398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17449258</v>
      </c>
      <c r="D5" s="6">
        <v>0</v>
      </c>
      <c r="E5" s="7">
        <v>22580446</v>
      </c>
      <c r="F5" s="8">
        <v>22580446</v>
      </c>
      <c r="G5" s="8">
        <v>20407627</v>
      </c>
      <c r="H5" s="8">
        <v>-50263</v>
      </c>
      <c r="I5" s="8">
        <v>-1895057</v>
      </c>
      <c r="J5" s="8">
        <v>18462307</v>
      </c>
      <c r="K5" s="8">
        <v>-261109</v>
      </c>
      <c r="L5" s="8">
        <v>-60745</v>
      </c>
      <c r="M5" s="8">
        <v>-141818</v>
      </c>
      <c r="N5" s="8">
        <v>-463672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17998635</v>
      </c>
      <c r="X5" s="8">
        <v>22580446</v>
      </c>
      <c r="Y5" s="8">
        <v>-4581811</v>
      </c>
      <c r="Z5" s="2">
        <v>-20.29</v>
      </c>
      <c r="AA5" s="6">
        <v>22580446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248762</v>
      </c>
      <c r="H6" s="8">
        <v>467582</v>
      </c>
      <c r="I6" s="8">
        <v>461555</v>
      </c>
      <c r="J6" s="8">
        <v>1177899</v>
      </c>
      <c r="K6" s="8">
        <v>590653</v>
      </c>
      <c r="L6" s="8">
        <v>569143</v>
      </c>
      <c r="M6" s="8">
        <v>558189</v>
      </c>
      <c r="N6" s="8">
        <v>1717985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2895884</v>
      </c>
      <c r="X6" s="8"/>
      <c r="Y6" s="8">
        <v>2895884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66307198</v>
      </c>
      <c r="D7" s="6">
        <v>0</v>
      </c>
      <c r="E7" s="7">
        <v>77113060</v>
      </c>
      <c r="F7" s="8">
        <v>77113060</v>
      </c>
      <c r="G7" s="8">
        <v>4951252</v>
      </c>
      <c r="H7" s="8">
        <v>4875094</v>
      </c>
      <c r="I7" s="8">
        <v>5779729</v>
      </c>
      <c r="J7" s="8">
        <v>15606075</v>
      </c>
      <c r="K7" s="8">
        <v>5733597</v>
      </c>
      <c r="L7" s="8">
        <v>6007700</v>
      </c>
      <c r="M7" s="8">
        <v>6319261</v>
      </c>
      <c r="N7" s="8">
        <v>18060558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33666633</v>
      </c>
      <c r="X7" s="8">
        <v>34189650</v>
      </c>
      <c r="Y7" s="8">
        <v>-523017</v>
      </c>
      <c r="Z7" s="2">
        <v>-1.53</v>
      </c>
      <c r="AA7" s="6">
        <v>77113060</v>
      </c>
    </row>
    <row r="8" spans="1:27" ht="12.75">
      <c r="A8" s="29" t="s">
        <v>35</v>
      </c>
      <c r="B8" s="28"/>
      <c r="C8" s="6">
        <v>15440109</v>
      </c>
      <c r="D8" s="6">
        <v>0</v>
      </c>
      <c r="E8" s="7">
        <v>18403531</v>
      </c>
      <c r="F8" s="8">
        <v>18403531</v>
      </c>
      <c r="G8" s="8">
        <v>1309721</v>
      </c>
      <c r="H8" s="8">
        <v>1182881</v>
      </c>
      <c r="I8" s="8">
        <v>1192278</v>
      </c>
      <c r="J8" s="8">
        <v>3684880</v>
      </c>
      <c r="K8" s="8">
        <v>1328301</v>
      </c>
      <c r="L8" s="8">
        <v>1483897</v>
      </c>
      <c r="M8" s="8">
        <v>1568980</v>
      </c>
      <c r="N8" s="8">
        <v>4381178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8066058</v>
      </c>
      <c r="X8" s="8">
        <v>8283084</v>
      </c>
      <c r="Y8" s="8">
        <v>-217026</v>
      </c>
      <c r="Z8" s="2">
        <v>-2.62</v>
      </c>
      <c r="AA8" s="6">
        <v>18403531</v>
      </c>
    </row>
    <row r="9" spans="1:27" ht="12.75">
      <c r="A9" s="29" t="s">
        <v>36</v>
      </c>
      <c r="B9" s="28"/>
      <c r="C9" s="6">
        <v>6915893</v>
      </c>
      <c r="D9" s="6">
        <v>0</v>
      </c>
      <c r="E9" s="7">
        <v>11564273</v>
      </c>
      <c r="F9" s="8">
        <v>11564273</v>
      </c>
      <c r="G9" s="8">
        <v>964625</v>
      </c>
      <c r="H9" s="8">
        <v>968833</v>
      </c>
      <c r="I9" s="8">
        <v>965808</v>
      </c>
      <c r="J9" s="8">
        <v>2899266</v>
      </c>
      <c r="K9" s="8">
        <v>967513</v>
      </c>
      <c r="L9" s="8">
        <v>969233</v>
      </c>
      <c r="M9" s="8">
        <v>963622</v>
      </c>
      <c r="N9" s="8">
        <v>2900368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5799634</v>
      </c>
      <c r="X9" s="8">
        <v>5787656</v>
      </c>
      <c r="Y9" s="8">
        <v>11978</v>
      </c>
      <c r="Z9" s="2">
        <v>0.21</v>
      </c>
      <c r="AA9" s="6">
        <v>11564273</v>
      </c>
    </row>
    <row r="10" spans="1:27" ht="12.75">
      <c r="A10" s="29" t="s">
        <v>37</v>
      </c>
      <c r="B10" s="28"/>
      <c r="C10" s="6">
        <v>5044317</v>
      </c>
      <c r="D10" s="6">
        <v>0</v>
      </c>
      <c r="E10" s="7">
        <v>8390990</v>
      </c>
      <c r="F10" s="30">
        <v>8390990</v>
      </c>
      <c r="G10" s="30">
        <v>705296</v>
      </c>
      <c r="H10" s="30">
        <v>705959</v>
      </c>
      <c r="I10" s="30">
        <v>705501</v>
      </c>
      <c r="J10" s="30">
        <v>2116756</v>
      </c>
      <c r="K10" s="30">
        <v>709526</v>
      </c>
      <c r="L10" s="30">
        <v>704649</v>
      </c>
      <c r="M10" s="30">
        <v>706743</v>
      </c>
      <c r="N10" s="30">
        <v>2120918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4237674</v>
      </c>
      <c r="X10" s="30">
        <v>4195494</v>
      </c>
      <c r="Y10" s="30">
        <v>42180</v>
      </c>
      <c r="Z10" s="31">
        <v>1.01</v>
      </c>
      <c r="AA10" s="32">
        <v>8390990</v>
      </c>
    </row>
    <row r="11" spans="1:27" ht="12.75">
      <c r="A11" s="29" t="s">
        <v>38</v>
      </c>
      <c r="B11" s="33"/>
      <c r="C11" s="6">
        <v>67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334335</v>
      </c>
      <c r="D12" s="6">
        <v>0</v>
      </c>
      <c r="E12" s="7">
        <v>69300</v>
      </c>
      <c r="F12" s="8">
        <v>69300</v>
      </c>
      <c r="G12" s="8">
        <v>72687</v>
      </c>
      <c r="H12" s="8">
        <v>77041</v>
      </c>
      <c r="I12" s="8">
        <v>74619</v>
      </c>
      <c r="J12" s="8">
        <v>224347</v>
      </c>
      <c r="K12" s="8">
        <v>17787</v>
      </c>
      <c r="L12" s="8">
        <v>6931</v>
      </c>
      <c r="M12" s="8">
        <v>4649</v>
      </c>
      <c r="N12" s="8">
        <v>29367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253714</v>
      </c>
      <c r="X12" s="8">
        <v>41302</v>
      </c>
      <c r="Y12" s="8">
        <v>212412</v>
      </c>
      <c r="Z12" s="2">
        <v>514.29</v>
      </c>
      <c r="AA12" s="6">
        <v>69300</v>
      </c>
    </row>
    <row r="13" spans="1:27" ht="12.75">
      <c r="A13" s="27" t="s">
        <v>40</v>
      </c>
      <c r="B13" s="33"/>
      <c r="C13" s="6">
        <v>205296</v>
      </c>
      <c r="D13" s="6">
        <v>0</v>
      </c>
      <c r="E13" s="7">
        <v>28000</v>
      </c>
      <c r="F13" s="8">
        <v>28000</v>
      </c>
      <c r="G13" s="8">
        <v>918</v>
      </c>
      <c r="H13" s="8">
        <v>405</v>
      </c>
      <c r="I13" s="8">
        <v>106147</v>
      </c>
      <c r="J13" s="8">
        <v>107470</v>
      </c>
      <c r="K13" s="8">
        <v>610</v>
      </c>
      <c r="L13" s="8">
        <v>-3892</v>
      </c>
      <c r="M13" s="8">
        <v>225</v>
      </c>
      <c r="N13" s="8">
        <v>-3057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104413</v>
      </c>
      <c r="X13" s="8">
        <v>13998</v>
      </c>
      <c r="Y13" s="8">
        <v>90415</v>
      </c>
      <c r="Z13" s="2">
        <v>645.91</v>
      </c>
      <c r="AA13" s="6">
        <v>28000</v>
      </c>
    </row>
    <row r="14" spans="1:27" ht="12.75">
      <c r="A14" s="27" t="s">
        <v>41</v>
      </c>
      <c r="B14" s="33"/>
      <c r="C14" s="6">
        <v>11807630</v>
      </c>
      <c r="D14" s="6">
        <v>0</v>
      </c>
      <c r="E14" s="7">
        <v>9396650</v>
      </c>
      <c r="F14" s="8">
        <v>9396650</v>
      </c>
      <c r="G14" s="8">
        <v>1092784</v>
      </c>
      <c r="H14" s="8">
        <v>1124039</v>
      </c>
      <c r="I14" s="8">
        <v>1086618</v>
      </c>
      <c r="J14" s="8">
        <v>3303441</v>
      </c>
      <c r="K14" s="8">
        <v>1141135</v>
      </c>
      <c r="L14" s="8">
        <v>1114738</v>
      </c>
      <c r="M14" s="8">
        <v>1126608</v>
      </c>
      <c r="N14" s="8">
        <v>3382481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6685922</v>
      </c>
      <c r="X14" s="8">
        <v>4428778</v>
      </c>
      <c r="Y14" s="8">
        <v>2257144</v>
      </c>
      <c r="Z14" s="2">
        <v>50.97</v>
      </c>
      <c r="AA14" s="6">
        <v>9396650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66316</v>
      </c>
      <c r="D16" s="6">
        <v>0</v>
      </c>
      <c r="E16" s="7">
        <v>51600</v>
      </c>
      <c r="F16" s="8">
        <v>51600</v>
      </c>
      <c r="G16" s="8">
        <v>2394</v>
      </c>
      <c r="H16" s="8">
        <v>6128</v>
      </c>
      <c r="I16" s="8">
        <v>4466</v>
      </c>
      <c r="J16" s="8">
        <v>12988</v>
      </c>
      <c r="K16" s="8">
        <v>7299</v>
      </c>
      <c r="L16" s="8">
        <v>12206</v>
      </c>
      <c r="M16" s="8">
        <v>5044</v>
      </c>
      <c r="N16" s="8">
        <v>24549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37537</v>
      </c>
      <c r="X16" s="8">
        <v>25800</v>
      </c>
      <c r="Y16" s="8">
        <v>11737</v>
      </c>
      <c r="Z16" s="2">
        <v>45.49</v>
      </c>
      <c r="AA16" s="6">
        <v>51600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1405000</v>
      </c>
      <c r="F17" s="8">
        <v>1405000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702498</v>
      </c>
      <c r="Y17" s="8">
        <v>-702498</v>
      </c>
      <c r="Z17" s="2">
        <v>-100</v>
      </c>
      <c r="AA17" s="6">
        <v>1405000</v>
      </c>
    </row>
    <row r="18" spans="1:27" ht="12.75">
      <c r="A18" s="29" t="s">
        <v>45</v>
      </c>
      <c r="B18" s="28"/>
      <c r="C18" s="6">
        <v>207123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68566908</v>
      </c>
      <c r="D19" s="6">
        <v>0</v>
      </c>
      <c r="E19" s="7">
        <v>82249800</v>
      </c>
      <c r="F19" s="8">
        <v>82249800</v>
      </c>
      <c r="G19" s="8">
        <v>31190212</v>
      </c>
      <c r="H19" s="8">
        <v>1735935</v>
      </c>
      <c r="I19" s="8">
        <v>1269368</v>
      </c>
      <c r="J19" s="8">
        <v>34195515</v>
      </c>
      <c r="K19" s="8">
        <v>-301136</v>
      </c>
      <c r="L19" s="8">
        <v>2164622</v>
      </c>
      <c r="M19" s="8">
        <v>23014585</v>
      </c>
      <c r="N19" s="8">
        <v>24878071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59073586</v>
      </c>
      <c r="X19" s="8">
        <v>64760000</v>
      </c>
      <c r="Y19" s="8">
        <v>-5686414</v>
      </c>
      <c r="Z19" s="2">
        <v>-8.78</v>
      </c>
      <c r="AA19" s="6">
        <v>82249800</v>
      </c>
    </row>
    <row r="20" spans="1:27" ht="12.75">
      <c r="A20" s="27" t="s">
        <v>47</v>
      </c>
      <c r="B20" s="33"/>
      <c r="C20" s="6">
        <v>7150202</v>
      </c>
      <c r="D20" s="6">
        <v>0</v>
      </c>
      <c r="E20" s="7">
        <v>479100</v>
      </c>
      <c r="F20" s="30">
        <v>479100</v>
      </c>
      <c r="G20" s="30">
        <v>42817</v>
      </c>
      <c r="H20" s="30">
        <v>40994</v>
      </c>
      <c r="I20" s="30">
        <v>67593</v>
      </c>
      <c r="J20" s="30">
        <v>151404</v>
      </c>
      <c r="K20" s="30">
        <v>61954</v>
      </c>
      <c r="L20" s="30">
        <v>62701</v>
      </c>
      <c r="M20" s="30">
        <v>82949</v>
      </c>
      <c r="N20" s="30">
        <v>207604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359008</v>
      </c>
      <c r="X20" s="30">
        <v>186554</v>
      </c>
      <c r="Y20" s="30">
        <v>172454</v>
      </c>
      <c r="Z20" s="31">
        <v>92.44</v>
      </c>
      <c r="AA20" s="32">
        <v>479100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199494652</v>
      </c>
      <c r="D22" s="37">
        <f>SUM(D5:D21)</f>
        <v>0</v>
      </c>
      <c r="E22" s="38">
        <f t="shared" si="0"/>
        <v>231731750</v>
      </c>
      <c r="F22" s="39">
        <f t="shared" si="0"/>
        <v>231731750</v>
      </c>
      <c r="G22" s="39">
        <f t="shared" si="0"/>
        <v>60989095</v>
      </c>
      <c r="H22" s="39">
        <f t="shared" si="0"/>
        <v>11134628</v>
      </c>
      <c r="I22" s="39">
        <f t="shared" si="0"/>
        <v>9818625</v>
      </c>
      <c r="J22" s="39">
        <f t="shared" si="0"/>
        <v>81942348</v>
      </c>
      <c r="K22" s="39">
        <f t="shared" si="0"/>
        <v>9996130</v>
      </c>
      <c r="L22" s="39">
        <f t="shared" si="0"/>
        <v>13031183</v>
      </c>
      <c r="M22" s="39">
        <f t="shared" si="0"/>
        <v>34209037</v>
      </c>
      <c r="N22" s="39">
        <f t="shared" si="0"/>
        <v>57236350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139178698</v>
      </c>
      <c r="X22" s="39">
        <f t="shared" si="0"/>
        <v>145195260</v>
      </c>
      <c r="Y22" s="39">
        <f t="shared" si="0"/>
        <v>-6016562</v>
      </c>
      <c r="Z22" s="40">
        <f>+IF(X22&lt;&gt;0,+(Y22/X22)*100,0)</f>
        <v>-4.143773012975768</v>
      </c>
      <c r="AA22" s="37">
        <f>SUM(AA5:AA21)</f>
        <v>231731750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105731755</v>
      </c>
      <c r="D25" s="6">
        <v>0</v>
      </c>
      <c r="E25" s="7">
        <v>101837468</v>
      </c>
      <c r="F25" s="8">
        <v>101837468</v>
      </c>
      <c r="G25" s="8">
        <v>7735743</v>
      </c>
      <c r="H25" s="8">
        <v>8969550</v>
      </c>
      <c r="I25" s="8">
        <v>8409339</v>
      </c>
      <c r="J25" s="8">
        <v>25114632</v>
      </c>
      <c r="K25" s="8">
        <v>8407827</v>
      </c>
      <c r="L25" s="8">
        <v>14383186</v>
      </c>
      <c r="M25" s="8">
        <v>8591441</v>
      </c>
      <c r="N25" s="8">
        <v>31382454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56497086</v>
      </c>
      <c r="X25" s="8">
        <v>53323522</v>
      </c>
      <c r="Y25" s="8">
        <v>3173564</v>
      </c>
      <c r="Z25" s="2">
        <v>5.95</v>
      </c>
      <c r="AA25" s="6">
        <v>101837468</v>
      </c>
    </row>
    <row r="26" spans="1:27" ht="12.75">
      <c r="A26" s="29" t="s">
        <v>52</v>
      </c>
      <c r="B26" s="28"/>
      <c r="C26" s="6">
        <v>6585940</v>
      </c>
      <c r="D26" s="6">
        <v>0</v>
      </c>
      <c r="E26" s="7">
        <v>7008864</v>
      </c>
      <c r="F26" s="8">
        <v>7008864</v>
      </c>
      <c r="G26" s="8">
        <v>549877</v>
      </c>
      <c r="H26" s="8">
        <v>549877</v>
      </c>
      <c r="I26" s="8">
        <v>549877</v>
      </c>
      <c r="J26" s="8">
        <v>1649631</v>
      </c>
      <c r="K26" s="8">
        <v>549877</v>
      </c>
      <c r="L26" s="8">
        <v>549877</v>
      </c>
      <c r="M26" s="8">
        <v>549877</v>
      </c>
      <c r="N26" s="8">
        <v>1649631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3299262</v>
      </c>
      <c r="X26" s="8">
        <v>3504432</v>
      </c>
      <c r="Y26" s="8">
        <v>-205170</v>
      </c>
      <c r="Z26" s="2">
        <v>-5.85</v>
      </c>
      <c r="AA26" s="6">
        <v>7008864</v>
      </c>
    </row>
    <row r="27" spans="1:27" ht="12.75">
      <c r="A27" s="29" t="s">
        <v>53</v>
      </c>
      <c r="B27" s="28"/>
      <c r="C27" s="6">
        <v>6988959</v>
      </c>
      <c r="D27" s="6">
        <v>0</v>
      </c>
      <c r="E27" s="7">
        <v>17617133</v>
      </c>
      <c r="F27" s="8">
        <v>17617133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8624088</v>
      </c>
      <c r="Y27" s="8">
        <v>-8624088</v>
      </c>
      <c r="Z27" s="2">
        <v>-100</v>
      </c>
      <c r="AA27" s="6">
        <v>17617133</v>
      </c>
    </row>
    <row r="28" spans="1:27" ht="12.75">
      <c r="A28" s="29" t="s">
        <v>54</v>
      </c>
      <c r="B28" s="28"/>
      <c r="C28" s="6">
        <v>32450724</v>
      </c>
      <c r="D28" s="6">
        <v>0</v>
      </c>
      <c r="E28" s="7">
        <v>3166342</v>
      </c>
      <c r="F28" s="8">
        <v>3166342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3166342</v>
      </c>
    </row>
    <row r="29" spans="1:27" ht="12.75">
      <c r="A29" s="29" t="s">
        <v>55</v>
      </c>
      <c r="B29" s="28"/>
      <c r="C29" s="6">
        <v>32696245</v>
      </c>
      <c r="D29" s="6">
        <v>0</v>
      </c>
      <c r="E29" s="7">
        <v>1589765</v>
      </c>
      <c r="F29" s="8">
        <v>1589765</v>
      </c>
      <c r="G29" s="8">
        <v>563</v>
      </c>
      <c r="H29" s="8">
        <v>4376</v>
      </c>
      <c r="I29" s="8">
        <v>1214</v>
      </c>
      <c r="J29" s="8">
        <v>6153</v>
      </c>
      <c r="K29" s="8">
        <v>-234</v>
      </c>
      <c r="L29" s="8">
        <v>6532888</v>
      </c>
      <c r="M29" s="8">
        <v>348195</v>
      </c>
      <c r="N29" s="8">
        <v>6880849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6887002</v>
      </c>
      <c r="X29" s="8">
        <v>797557</v>
      </c>
      <c r="Y29" s="8">
        <v>6089445</v>
      </c>
      <c r="Z29" s="2">
        <v>763.51</v>
      </c>
      <c r="AA29" s="6">
        <v>1589765</v>
      </c>
    </row>
    <row r="30" spans="1:27" ht="12.75">
      <c r="A30" s="29" t="s">
        <v>56</v>
      </c>
      <c r="B30" s="28"/>
      <c r="C30" s="6">
        <v>54307833</v>
      </c>
      <c r="D30" s="6">
        <v>0</v>
      </c>
      <c r="E30" s="7">
        <v>58656085</v>
      </c>
      <c r="F30" s="8">
        <v>58656085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20073066</v>
      </c>
      <c r="M30" s="8">
        <v>0</v>
      </c>
      <c r="N30" s="8">
        <v>20073066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20073066</v>
      </c>
      <c r="X30" s="8">
        <v>25607463</v>
      </c>
      <c r="Y30" s="8">
        <v>-5534397</v>
      </c>
      <c r="Z30" s="2">
        <v>-21.61</v>
      </c>
      <c r="AA30" s="6">
        <v>58656085</v>
      </c>
    </row>
    <row r="31" spans="1:27" ht="12.75">
      <c r="A31" s="29" t="s">
        <v>57</v>
      </c>
      <c r="B31" s="28"/>
      <c r="C31" s="6">
        <v>3980987</v>
      </c>
      <c r="D31" s="6">
        <v>0</v>
      </c>
      <c r="E31" s="7">
        <v>6586300</v>
      </c>
      <c r="F31" s="8">
        <v>6586300</v>
      </c>
      <c r="G31" s="8">
        <v>196365</v>
      </c>
      <c r="H31" s="8">
        <v>506409</v>
      </c>
      <c r="I31" s="8">
        <v>1011686</v>
      </c>
      <c r="J31" s="8">
        <v>1714460</v>
      </c>
      <c r="K31" s="8">
        <v>506925</v>
      </c>
      <c r="L31" s="8">
        <v>861826</v>
      </c>
      <c r="M31" s="8">
        <v>913003</v>
      </c>
      <c r="N31" s="8">
        <v>2281754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3996214</v>
      </c>
      <c r="X31" s="8">
        <v>3693172</v>
      </c>
      <c r="Y31" s="8">
        <v>303042</v>
      </c>
      <c r="Z31" s="2">
        <v>8.21</v>
      </c>
      <c r="AA31" s="6">
        <v>6586300</v>
      </c>
    </row>
    <row r="32" spans="1:27" ht="12.75">
      <c r="A32" s="29" t="s">
        <v>58</v>
      </c>
      <c r="B32" s="28"/>
      <c r="C32" s="6">
        <v>16801026</v>
      </c>
      <c r="D32" s="6">
        <v>0</v>
      </c>
      <c r="E32" s="7">
        <v>8590000</v>
      </c>
      <c r="F32" s="8">
        <v>8590000</v>
      </c>
      <c r="G32" s="8">
        <v>81714</v>
      </c>
      <c r="H32" s="8">
        <v>1278415</v>
      </c>
      <c r="I32" s="8">
        <v>1467196</v>
      </c>
      <c r="J32" s="8">
        <v>2827325</v>
      </c>
      <c r="K32" s="8">
        <v>861511</v>
      </c>
      <c r="L32" s="8">
        <v>758954</v>
      </c>
      <c r="M32" s="8">
        <v>1223697</v>
      </c>
      <c r="N32" s="8">
        <v>2844162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5671487</v>
      </c>
      <c r="X32" s="8">
        <v>5330002</v>
      </c>
      <c r="Y32" s="8">
        <v>341485</v>
      </c>
      <c r="Z32" s="2">
        <v>6.41</v>
      </c>
      <c r="AA32" s="6">
        <v>8590000</v>
      </c>
    </row>
    <row r="33" spans="1:27" ht="12.75">
      <c r="A33" s="29" t="s">
        <v>59</v>
      </c>
      <c r="B33" s="28"/>
      <c r="C33" s="6">
        <v>155206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24666193</v>
      </c>
      <c r="D34" s="6">
        <v>0</v>
      </c>
      <c r="E34" s="7">
        <v>26179801</v>
      </c>
      <c r="F34" s="8">
        <v>26179801</v>
      </c>
      <c r="G34" s="8">
        <v>1279714</v>
      </c>
      <c r="H34" s="8">
        <v>3486504</v>
      </c>
      <c r="I34" s="8">
        <v>4467898</v>
      </c>
      <c r="J34" s="8">
        <v>9234116</v>
      </c>
      <c r="K34" s="8">
        <v>3076352</v>
      </c>
      <c r="L34" s="8">
        <v>5157631</v>
      </c>
      <c r="M34" s="8">
        <v>3255114</v>
      </c>
      <c r="N34" s="8">
        <v>11489097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20723213</v>
      </c>
      <c r="X34" s="8">
        <v>14389965</v>
      </c>
      <c r="Y34" s="8">
        <v>6333248</v>
      </c>
      <c r="Z34" s="2">
        <v>44.01</v>
      </c>
      <c r="AA34" s="6">
        <v>26179801</v>
      </c>
    </row>
    <row r="35" spans="1:27" ht="12.75">
      <c r="A35" s="27" t="s">
        <v>61</v>
      </c>
      <c r="B35" s="33"/>
      <c r="C35" s="6">
        <v>2386885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286751753</v>
      </c>
      <c r="D36" s="37">
        <f>SUM(D25:D35)</f>
        <v>0</v>
      </c>
      <c r="E36" s="38">
        <f t="shared" si="1"/>
        <v>231231758</v>
      </c>
      <c r="F36" s="39">
        <f t="shared" si="1"/>
        <v>231231758</v>
      </c>
      <c r="G36" s="39">
        <f t="shared" si="1"/>
        <v>9843976</v>
      </c>
      <c r="H36" s="39">
        <f t="shared" si="1"/>
        <v>14795131</v>
      </c>
      <c r="I36" s="39">
        <f t="shared" si="1"/>
        <v>15907210</v>
      </c>
      <c r="J36" s="39">
        <f t="shared" si="1"/>
        <v>40546317</v>
      </c>
      <c r="K36" s="39">
        <f t="shared" si="1"/>
        <v>13402258</v>
      </c>
      <c r="L36" s="39">
        <f t="shared" si="1"/>
        <v>48317428</v>
      </c>
      <c r="M36" s="39">
        <f t="shared" si="1"/>
        <v>14881327</v>
      </c>
      <c r="N36" s="39">
        <f t="shared" si="1"/>
        <v>76601013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117147330</v>
      </c>
      <c r="X36" s="39">
        <f t="shared" si="1"/>
        <v>115270201</v>
      </c>
      <c r="Y36" s="39">
        <f t="shared" si="1"/>
        <v>1877129</v>
      </c>
      <c r="Z36" s="40">
        <f>+IF(X36&lt;&gt;0,+(Y36/X36)*100,0)</f>
        <v>1.6284599000569107</v>
      </c>
      <c r="AA36" s="37">
        <f>SUM(AA25:AA35)</f>
        <v>231231758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-87257101</v>
      </c>
      <c r="D38" s="50">
        <f>+D22-D36</f>
        <v>0</v>
      </c>
      <c r="E38" s="51">
        <f t="shared" si="2"/>
        <v>499992</v>
      </c>
      <c r="F38" s="52">
        <f t="shared" si="2"/>
        <v>499992</v>
      </c>
      <c r="G38" s="52">
        <f t="shared" si="2"/>
        <v>51145119</v>
      </c>
      <c r="H38" s="52">
        <f t="shared" si="2"/>
        <v>-3660503</v>
      </c>
      <c r="I38" s="52">
        <f t="shared" si="2"/>
        <v>-6088585</v>
      </c>
      <c r="J38" s="52">
        <f t="shared" si="2"/>
        <v>41396031</v>
      </c>
      <c r="K38" s="52">
        <f t="shared" si="2"/>
        <v>-3406128</v>
      </c>
      <c r="L38" s="52">
        <f t="shared" si="2"/>
        <v>-35286245</v>
      </c>
      <c r="M38" s="52">
        <f t="shared" si="2"/>
        <v>19327710</v>
      </c>
      <c r="N38" s="52">
        <f t="shared" si="2"/>
        <v>-19364663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22031368</v>
      </c>
      <c r="X38" s="52">
        <f>IF(F22=F36,0,X22-X36)</f>
        <v>29925059</v>
      </c>
      <c r="Y38" s="52">
        <f t="shared" si="2"/>
        <v>-7893691</v>
      </c>
      <c r="Z38" s="53">
        <f>+IF(X38&lt;&gt;0,+(Y38/X38)*100,0)</f>
        <v>-26.378196948584126</v>
      </c>
      <c r="AA38" s="50">
        <f>+AA22-AA36</f>
        <v>499992</v>
      </c>
    </row>
    <row r="39" spans="1:27" ht="12.75">
      <c r="A39" s="27" t="s">
        <v>64</v>
      </c>
      <c r="B39" s="33"/>
      <c r="C39" s="6">
        <v>27033241</v>
      </c>
      <c r="D39" s="6">
        <v>0</v>
      </c>
      <c r="E39" s="7">
        <v>25934200</v>
      </c>
      <c r="F39" s="8">
        <v>25934200</v>
      </c>
      <c r="G39" s="8">
        <v>2500000</v>
      </c>
      <c r="H39" s="8">
        <v>7000000</v>
      </c>
      <c r="I39" s="8">
        <v>0</v>
      </c>
      <c r="J39" s="8">
        <v>9500000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9500000</v>
      </c>
      <c r="X39" s="8">
        <v>24514000</v>
      </c>
      <c r="Y39" s="8">
        <v>-15014000</v>
      </c>
      <c r="Z39" s="2">
        <v>-61.25</v>
      </c>
      <c r="AA39" s="6">
        <v>25934200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-60223860</v>
      </c>
      <c r="D42" s="59">
        <f>SUM(D38:D41)</f>
        <v>0</v>
      </c>
      <c r="E42" s="60">
        <f t="shared" si="3"/>
        <v>26434192</v>
      </c>
      <c r="F42" s="61">
        <f t="shared" si="3"/>
        <v>26434192</v>
      </c>
      <c r="G42" s="61">
        <f t="shared" si="3"/>
        <v>53645119</v>
      </c>
      <c r="H42" s="61">
        <f t="shared" si="3"/>
        <v>3339497</v>
      </c>
      <c r="I42" s="61">
        <f t="shared" si="3"/>
        <v>-6088585</v>
      </c>
      <c r="J42" s="61">
        <f t="shared" si="3"/>
        <v>50896031</v>
      </c>
      <c r="K42" s="61">
        <f t="shared" si="3"/>
        <v>-3406128</v>
      </c>
      <c r="L42" s="61">
        <f t="shared" si="3"/>
        <v>-35286245</v>
      </c>
      <c r="M42" s="61">
        <f t="shared" si="3"/>
        <v>19327710</v>
      </c>
      <c r="N42" s="61">
        <f t="shared" si="3"/>
        <v>-19364663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31531368</v>
      </c>
      <c r="X42" s="61">
        <f t="shared" si="3"/>
        <v>54439059</v>
      </c>
      <c r="Y42" s="61">
        <f t="shared" si="3"/>
        <v>-22907691</v>
      </c>
      <c r="Z42" s="62">
        <f>+IF(X42&lt;&gt;0,+(Y42/X42)*100,0)</f>
        <v>-42.07951316719122</v>
      </c>
      <c r="AA42" s="59">
        <f>SUM(AA38:AA41)</f>
        <v>26434192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-60223860</v>
      </c>
      <c r="D44" s="67">
        <f>+D42-D43</f>
        <v>0</v>
      </c>
      <c r="E44" s="68">
        <f t="shared" si="4"/>
        <v>26434192</v>
      </c>
      <c r="F44" s="69">
        <f t="shared" si="4"/>
        <v>26434192</v>
      </c>
      <c r="G44" s="69">
        <f t="shared" si="4"/>
        <v>53645119</v>
      </c>
      <c r="H44" s="69">
        <f t="shared" si="4"/>
        <v>3339497</v>
      </c>
      <c r="I44" s="69">
        <f t="shared" si="4"/>
        <v>-6088585</v>
      </c>
      <c r="J44" s="69">
        <f t="shared" si="4"/>
        <v>50896031</v>
      </c>
      <c r="K44" s="69">
        <f t="shared" si="4"/>
        <v>-3406128</v>
      </c>
      <c r="L44" s="69">
        <f t="shared" si="4"/>
        <v>-35286245</v>
      </c>
      <c r="M44" s="69">
        <f t="shared" si="4"/>
        <v>19327710</v>
      </c>
      <c r="N44" s="69">
        <f t="shared" si="4"/>
        <v>-19364663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31531368</v>
      </c>
      <c r="X44" s="69">
        <f t="shared" si="4"/>
        <v>54439059</v>
      </c>
      <c r="Y44" s="69">
        <f t="shared" si="4"/>
        <v>-22907691</v>
      </c>
      <c r="Z44" s="70">
        <f>+IF(X44&lt;&gt;0,+(Y44/X44)*100,0)</f>
        <v>-42.07951316719122</v>
      </c>
      <c r="AA44" s="67">
        <f>+AA42-AA43</f>
        <v>26434192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-60223860</v>
      </c>
      <c r="D46" s="59">
        <f>SUM(D44:D45)</f>
        <v>0</v>
      </c>
      <c r="E46" s="60">
        <f t="shared" si="5"/>
        <v>26434192</v>
      </c>
      <c r="F46" s="61">
        <f t="shared" si="5"/>
        <v>26434192</v>
      </c>
      <c r="G46" s="61">
        <f t="shared" si="5"/>
        <v>53645119</v>
      </c>
      <c r="H46" s="61">
        <f t="shared" si="5"/>
        <v>3339497</v>
      </c>
      <c r="I46" s="61">
        <f t="shared" si="5"/>
        <v>-6088585</v>
      </c>
      <c r="J46" s="61">
        <f t="shared" si="5"/>
        <v>50896031</v>
      </c>
      <c r="K46" s="61">
        <f t="shared" si="5"/>
        <v>-3406128</v>
      </c>
      <c r="L46" s="61">
        <f t="shared" si="5"/>
        <v>-35286245</v>
      </c>
      <c r="M46" s="61">
        <f t="shared" si="5"/>
        <v>19327710</v>
      </c>
      <c r="N46" s="61">
        <f t="shared" si="5"/>
        <v>-19364663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31531368</v>
      </c>
      <c r="X46" s="61">
        <f t="shared" si="5"/>
        <v>54439059</v>
      </c>
      <c r="Y46" s="61">
        <f t="shared" si="5"/>
        <v>-22907691</v>
      </c>
      <c r="Z46" s="62">
        <f>+IF(X46&lt;&gt;0,+(Y46/X46)*100,0)</f>
        <v>-42.07951316719122</v>
      </c>
      <c r="AA46" s="59">
        <f>SUM(AA44:AA45)</f>
        <v>26434192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-60223860</v>
      </c>
      <c r="D48" s="75">
        <f>SUM(D46:D47)</f>
        <v>0</v>
      </c>
      <c r="E48" s="76">
        <f t="shared" si="6"/>
        <v>26434192</v>
      </c>
      <c r="F48" s="77">
        <f t="shared" si="6"/>
        <v>26434192</v>
      </c>
      <c r="G48" s="77">
        <f t="shared" si="6"/>
        <v>53645119</v>
      </c>
      <c r="H48" s="78">
        <f t="shared" si="6"/>
        <v>3339497</v>
      </c>
      <c r="I48" s="78">
        <f t="shared" si="6"/>
        <v>-6088585</v>
      </c>
      <c r="J48" s="78">
        <f t="shared" si="6"/>
        <v>50896031</v>
      </c>
      <c r="K48" s="78">
        <f t="shared" si="6"/>
        <v>-3406128</v>
      </c>
      <c r="L48" s="78">
        <f t="shared" si="6"/>
        <v>-35286245</v>
      </c>
      <c r="M48" s="77">
        <f t="shared" si="6"/>
        <v>19327710</v>
      </c>
      <c r="N48" s="77">
        <f t="shared" si="6"/>
        <v>-19364663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31531368</v>
      </c>
      <c r="X48" s="78">
        <f t="shared" si="6"/>
        <v>54439059</v>
      </c>
      <c r="Y48" s="78">
        <f t="shared" si="6"/>
        <v>-22907691</v>
      </c>
      <c r="Z48" s="79">
        <f>+IF(X48&lt;&gt;0,+(Y48/X48)*100,0)</f>
        <v>-42.07951316719122</v>
      </c>
      <c r="AA48" s="80">
        <f>SUM(AA46:AA47)</f>
        <v>26434192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4527683</v>
      </c>
      <c r="D5" s="6">
        <v>0</v>
      </c>
      <c r="E5" s="7">
        <v>4367871</v>
      </c>
      <c r="F5" s="8">
        <v>4367871</v>
      </c>
      <c r="G5" s="8">
        <v>6006353</v>
      </c>
      <c r="H5" s="8">
        <v>833942</v>
      </c>
      <c r="I5" s="8">
        <v>254815</v>
      </c>
      <c r="J5" s="8">
        <v>7095110</v>
      </c>
      <c r="K5" s="8">
        <v>424790</v>
      </c>
      <c r="L5" s="8">
        <v>-42202</v>
      </c>
      <c r="M5" s="8">
        <v>41446</v>
      </c>
      <c r="N5" s="8">
        <v>424034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7519144</v>
      </c>
      <c r="X5" s="8">
        <v>2183934</v>
      </c>
      <c r="Y5" s="8">
        <v>5335210</v>
      </c>
      <c r="Z5" s="2">
        <v>244.29</v>
      </c>
      <c r="AA5" s="6">
        <v>4367871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4655686</v>
      </c>
      <c r="D8" s="6">
        <v>0</v>
      </c>
      <c r="E8" s="7">
        <v>4300792</v>
      </c>
      <c r="F8" s="8">
        <v>4300792</v>
      </c>
      <c r="G8" s="8">
        <v>295876</v>
      </c>
      <c r="H8" s="8">
        <v>291387</v>
      </c>
      <c r="I8" s="8">
        <v>285105</v>
      </c>
      <c r="J8" s="8">
        <v>872368</v>
      </c>
      <c r="K8" s="8">
        <v>322201</v>
      </c>
      <c r="L8" s="8">
        <v>331469</v>
      </c>
      <c r="M8" s="8">
        <v>362659</v>
      </c>
      <c r="N8" s="8">
        <v>1016329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1888697</v>
      </c>
      <c r="X8" s="8">
        <v>2150394</v>
      </c>
      <c r="Y8" s="8">
        <v>-261697</v>
      </c>
      <c r="Z8" s="2">
        <v>-12.17</v>
      </c>
      <c r="AA8" s="6">
        <v>4300792</v>
      </c>
    </row>
    <row r="9" spans="1:27" ht="12.75">
      <c r="A9" s="29" t="s">
        <v>36</v>
      </c>
      <c r="B9" s="28"/>
      <c r="C9" s="6">
        <v>2343790</v>
      </c>
      <c r="D9" s="6">
        <v>0</v>
      </c>
      <c r="E9" s="7">
        <v>1779611</v>
      </c>
      <c r="F9" s="8">
        <v>1779611</v>
      </c>
      <c r="G9" s="8">
        <v>162970</v>
      </c>
      <c r="H9" s="8">
        <v>161613</v>
      </c>
      <c r="I9" s="8">
        <v>160004</v>
      </c>
      <c r="J9" s="8">
        <v>484587</v>
      </c>
      <c r="K9" s="8">
        <v>404679</v>
      </c>
      <c r="L9" s="8">
        <v>378098</v>
      </c>
      <c r="M9" s="8">
        <v>387870</v>
      </c>
      <c r="N9" s="8">
        <v>1170647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1655234</v>
      </c>
      <c r="X9" s="8">
        <v>936561</v>
      </c>
      <c r="Y9" s="8">
        <v>718673</v>
      </c>
      <c r="Z9" s="2">
        <v>76.74</v>
      </c>
      <c r="AA9" s="6">
        <v>1779611</v>
      </c>
    </row>
    <row r="10" spans="1:27" ht="12.75">
      <c r="A10" s="29" t="s">
        <v>37</v>
      </c>
      <c r="B10" s="28"/>
      <c r="C10" s="6">
        <v>2905341</v>
      </c>
      <c r="D10" s="6">
        <v>0</v>
      </c>
      <c r="E10" s="7">
        <v>2890747</v>
      </c>
      <c r="F10" s="30">
        <v>2890747</v>
      </c>
      <c r="G10" s="30">
        <v>221169</v>
      </c>
      <c r="H10" s="30">
        <v>221295</v>
      </c>
      <c r="I10" s="30">
        <v>219273</v>
      </c>
      <c r="J10" s="30">
        <v>661737</v>
      </c>
      <c r="K10" s="30">
        <v>0</v>
      </c>
      <c r="L10" s="30">
        <v>0</v>
      </c>
      <c r="M10" s="30">
        <v>262</v>
      </c>
      <c r="N10" s="30">
        <v>262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661999</v>
      </c>
      <c r="X10" s="30">
        <v>1398621</v>
      </c>
      <c r="Y10" s="30">
        <v>-736622</v>
      </c>
      <c r="Z10" s="31">
        <v>-52.67</v>
      </c>
      <c r="AA10" s="32">
        <v>2890747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465319</v>
      </c>
      <c r="D12" s="6">
        <v>0</v>
      </c>
      <c r="E12" s="7">
        <v>592687</v>
      </c>
      <c r="F12" s="8">
        <v>592687</v>
      </c>
      <c r="G12" s="8">
        <v>21503</v>
      </c>
      <c r="H12" s="8">
        <v>39300</v>
      </c>
      <c r="I12" s="8">
        <v>20121</v>
      </c>
      <c r="J12" s="8">
        <v>80924</v>
      </c>
      <c r="K12" s="8">
        <v>20368</v>
      </c>
      <c r="L12" s="8">
        <v>16711</v>
      </c>
      <c r="M12" s="8">
        <v>19622</v>
      </c>
      <c r="N12" s="8">
        <v>56701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137625</v>
      </c>
      <c r="X12" s="8">
        <v>296346</v>
      </c>
      <c r="Y12" s="8">
        <v>-158721</v>
      </c>
      <c r="Z12" s="2">
        <v>-53.56</v>
      </c>
      <c r="AA12" s="6">
        <v>592687</v>
      </c>
    </row>
    <row r="13" spans="1:27" ht="12.75">
      <c r="A13" s="27" t="s">
        <v>40</v>
      </c>
      <c r="B13" s="33"/>
      <c r="C13" s="6">
        <v>289512</v>
      </c>
      <c r="D13" s="6">
        <v>0</v>
      </c>
      <c r="E13" s="7">
        <v>280100</v>
      </c>
      <c r="F13" s="8">
        <v>280100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>
        <v>140052</v>
      </c>
      <c r="Y13" s="8">
        <v>-140052</v>
      </c>
      <c r="Z13" s="2">
        <v>-100</v>
      </c>
      <c r="AA13" s="6">
        <v>280100</v>
      </c>
    </row>
    <row r="14" spans="1:27" ht="12.75">
      <c r="A14" s="27" t="s">
        <v>41</v>
      </c>
      <c r="B14" s="33"/>
      <c r="C14" s="6">
        <v>3607909</v>
      </c>
      <c r="D14" s="6">
        <v>0</v>
      </c>
      <c r="E14" s="7">
        <v>166500</v>
      </c>
      <c r="F14" s="8">
        <v>166500</v>
      </c>
      <c r="G14" s="8">
        <v>0</v>
      </c>
      <c r="H14" s="8">
        <v>343159</v>
      </c>
      <c r="I14" s="8">
        <v>347395</v>
      </c>
      <c r="J14" s="8">
        <v>690554</v>
      </c>
      <c r="K14" s="8">
        <v>350693</v>
      </c>
      <c r="L14" s="8">
        <v>39</v>
      </c>
      <c r="M14" s="8">
        <v>359182</v>
      </c>
      <c r="N14" s="8">
        <v>709914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1400468</v>
      </c>
      <c r="X14" s="8">
        <v>83250</v>
      </c>
      <c r="Y14" s="8">
        <v>1317218</v>
      </c>
      <c r="Z14" s="2">
        <v>1582.24</v>
      </c>
      <c r="AA14" s="6">
        <v>166500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67607</v>
      </c>
      <c r="F16" s="8">
        <v>67607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33804</v>
      </c>
      <c r="Y16" s="8">
        <v>-33804</v>
      </c>
      <c r="Z16" s="2">
        <v>-100</v>
      </c>
      <c r="AA16" s="6">
        <v>67607</v>
      </c>
    </row>
    <row r="17" spans="1:27" ht="12.75">
      <c r="A17" s="27" t="s">
        <v>44</v>
      </c>
      <c r="B17" s="33"/>
      <c r="C17" s="6">
        <v>172168</v>
      </c>
      <c r="D17" s="6">
        <v>0</v>
      </c>
      <c r="E17" s="7">
        <v>10630</v>
      </c>
      <c r="F17" s="8">
        <v>10630</v>
      </c>
      <c r="G17" s="8">
        <v>7452</v>
      </c>
      <c r="H17" s="8">
        <v>1299</v>
      </c>
      <c r="I17" s="8">
        <v>13536</v>
      </c>
      <c r="J17" s="8">
        <v>22287</v>
      </c>
      <c r="K17" s="8">
        <v>383</v>
      </c>
      <c r="L17" s="8">
        <v>8199</v>
      </c>
      <c r="M17" s="8">
        <v>0</v>
      </c>
      <c r="N17" s="8">
        <v>8582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30869</v>
      </c>
      <c r="X17" s="8">
        <v>5316</v>
      </c>
      <c r="Y17" s="8">
        <v>25553</v>
      </c>
      <c r="Z17" s="2">
        <v>480.68</v>
      </c>
      <c r="AA17" s="6">
        <v>10630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1817720</v>
      </c>
      <c r="F18" s="8">
        <v>1817720</v>
      </c>
      <c r="G18" s="8">
        <v>60784</v>
      </c>
      <c r="H18" s="8">
        <v>11358</v>
      </c>
      <c r="I18" s="8">
        <v>31840</v>
      </c>
      <c r="J18" s="8">
        <v>103982</v>
      </c>
      <c r="K18" s="8">
        <v>0</v>
      </c>
      <c r="L18" s="8">
        <v>8844</v>
      </c>
      <c r="M18" s="8">
        <v>54767</v>
      </c>
      <c r="N18" s="8">
        <v>63611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167593</v>
      </c>
      <c r="X18" s="8">
        <v>908862</v>
      </c>
      <c r="Y18" s="8">
        <v>-741269</v>
      </c>
      <c r="Z18" s="2">
        <v>-81.56</v>
      </c>
      <c r="AA18" s="6">
        <v>1817720</v>
      </c>
    </row>
    <row r="19" spans="1:27" ht="12.75">
      <c r="A19" s="27" t="s">
        <v>46</v>
      </c>
      <c r="B19" s="33"/>
      <c r="C19" s="6">
        <v>30263112</v>
      </c>
      <c r="D19" s="6">
        <v>0</v>
      </c>
      <c r="E19" s="7">
        <v>27328000</v>
      </c>
      <c r="F19" s="8">
        <v>27328000</v>
      </c>
      <c r="G19" s="8">
        <v>9651000</v>
      </c>
      <c r="H19" s="8">
        <v>2665000</v>
      </c>
      <c r="I19" s="8">
        <v>0</v>
      </c>
      <c r="J19" s="8">
        <v>12316000</v>
      </c>
      <c r="K19" s="8">
        <v>0</v>
      </c>
      <c r="L19" s="8">
        <v>-1730</v>
      </c>
      <c r="M19" s="8">
        <v>6206350</v>
      </c>
      <c r="N19" s="8">
        <v>6204620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18520620</v>
      </c>
      <c r="X19" s="8">
        <v>19035334</v>
      </c>
      <c r="Y19" s="8">
        <v>-514714</v>
      </c>
      <c r="Z19" s="2">
        <v>-2.7</v>
      </c>
      <c r="AA19" s="6">
        <v>27328000</v>
      </c>
    </row>
    <row r="20" spans="1:27" ht="12.75">
      <c r="A20" s="27" t="s">
        <v>47</v>
      </c>
      <c r="B20" s="33"/>
      <c r="C20" s="6">
        <v>755184</v>
      </c>
      <c r="D20" s="6">
        <v>0</v>
      </c>
      <c r="E20" s="7">
        <v>1657112</v>
      </c>
      <c r="F20" s="30">
        <v>1657112</v>
      </c>
      <c r="G20" s="30">
        <v>406250</v>
      </c>
      <c r="H20" s="30">
        <v>170615</v>
      </c>
      <c r="I20" s="30">
        <v>3798</v>
      </c>
      <c r="J20" s="30">
        <v>580663</v>
      </c>
      <c r="K20" s="30">
        <v>33627</v>
      </c>
      <c r="L20" s="30">
        <v>15704</v>
      </c>
      <c r="M20" s="30">
        <v>22001</v>
      </c>
      <c r="N20" s="30">
        <v>71332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651995</v>
      </c>
      <c r="X20" s="30">
        <v>828558</v>
      </c>
      <c r="Y20" s="30">
        <v>-176563</v>
      </c>
      <c r="Z20" s="31">
        <v>-21.31</v>
      </c>
      <c r="AA20" s="32">
        <v>1657112</v>
      </c>
    </row>
    <row r="21" spans="1:27" ht="12.75">
      <c r="A21" s="27" t="s">
        <v>48</v>
      </c>
      <c r="B21" s="33"/>
      <c r="C21" s="6">
        <v>204442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50190146</v>
      </c>
      <c r="D22" s="37">
        <f>SUM(D5:D21)</f>
        <v>0</v>
      </c>
      <c r="E22" s="38">
        <f t="shared" si="0"/>
        <v>45259377</v>
      </c>
      <c r="F22" s="39">
        <f t="shared" si="0"/>
        <v>45259377</v>
      </c>
      <c r="G22" s="39">
        <f t="shared" si="0"/>
        <v>16833357</v>
      </c>
      <c r="H22" s="39">
        <f t="shared" si="0"/>
        <v>4738968</v>
      </c>
      <c r="I22" s="39">
        <f t="shared" si="0"/>
        <v>1335887</v>
      </c>
      <c r="J22" s="39">
        <f t="shared" si="0"/>
        <v>22908212</v>
      </c>
      <c r="K22" s="39">
        <f t="shared" si="0"/>
        <v>1556741</v>
      </c>
      <c r="L22" s="39">
        <f t="shared" si="0"/>
        <v>715132</v>
      </c>
      <c r="M22" s="39">
        <f t="shared" si="0"/>
        <v>7454159</v>
      </c>
      <c r="N22" s="39">
        <f t="shared" si="0"/>
        <v>9726032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32634244</v>
      </c>
      <c r="X22" s="39">
        <f t="shared" si="0"/>
        <v>28001032</v>
      </c>
      <c r="Y22" s="39">
        <f t="shared" si="0"/>
        <v>4633212</v>
      </c>
      <c r="Z22" s="40">
        <f>+IF(X22&lt;&gt;0,+(Y22/X22)*100,0)</f>
        <v>16.54657585477564</v>
      </c>
      <c r="AA22" s="37">
        <f>SUM(AA5:AA21)</f>
        <v>45259377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26978185</v>
      </c>
      <c r="D25" s="6">
        <v>0</v>
      </c>
      <c r="E25" s="7">
        <v>28963741</v>
      </c>
      <c r="F25" s="8">
        <v>28963741</v>
      </c>
      <c r="G25" s="8">
        <v>2177446</v>
      </c>
      <c r="H25" s="8">
        <v>2288254</v>
      </c>
      <c r="I25" s="8">
        <v>2236370</v>
      </c>
      <c r="J25" s="8">
        <v>6702070</v>
      </c>
      <c r="K25" s="8">
        <v>2175990</v>
      </c>
      <c r="L25" s="8">
        <v>2331135</v>
      </c>
      <c r="M25" s="8">
        <v>2278465</v>
      </c>
      <c r="N25" s="8">
        <v>6785590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13487660</v>
      </c>
      <c r="X25" s="8">
        <v>14481870</v>
      </c>
      <c r="Y25" s="8">
        <v>-994210</v>
      </c>
      <c r="Z25" s="2">
        <v>-6.87</v>
      </c>
      <c r="AA25" s="6">
        <v>28963741</v>
      </c>
    </row>
    <row r="26" spans="1:27" ht="12.75">
      <c r="A26" s="29" t="s">
        <v>52</v>
      </c>
      <c r="B26" s="28"/>
      <c r="C26" s="6">
        <v>2743454</v>
      </c>
      <c r="D26" s="6">
        <v>0</v>
      </c>
      <c r="E26" s="7">
        <v>3099156</v>
      </c>
      <c r="F26" s="8">
        <v>3099156</v>
      </c>
      <c r="G26" s="8">
        <v>223622</v>
      </c>
      <c r="H26" s="8">
        <v>226376</v>
      </c>
      <c r="I26" s="8">
        <v>229645</v>
      </c>
      <c r="J26" s="8">
        <v>679643</v>
      </c>
      <c r="K26" s="8">
        <v>232716</v>
      </c>
      <c r="L26" s="8">
        <v>238663</v>
      </c>
      <c r="M26" s="8">
        <v>226376</v>
      </c>
      <c r="N26" s="8">
        <v>697755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1377398</v>
      </c>
      <c r="X26" s="8">
        <v>1549578</v>
      </c>
      <c r="Y26" s="8">
        <v>-172180</v>
      </c>
      <c r="Z26" s="2">
        <v>-11.11</v>
      </c>
      <c r="AA26" s="6">
        <v>3099156</v>
      </c>
    </row>
    <row r="27" spans="1:27" ht="12.75">
      <c r="A27" s="29" t="s">
        <v>53</v>
      </c>
      <c r="B27" s="28"/>
      <c r="C27" s="6">
        <v>8861177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9321079</v>
      </c>
      <c r="D28" s="6">
        <v>0</v>
      </c>
      <c r="E28" s="7">
        <v>4531566</v>
      </c>
      <c r="F28" s="8">
        <v>4531566</v>
      </c>
      <c r="G28" s="8">
        <v>0</v>
      </c>
      <c r="H28" s="8">
        <v>0</v>
      </c>
      <c r="I28" s="8">
        <v>0</v>
      </c>
      <c r="J28" s="8">
        <v>0</v>
      </c>
      <c r="K28" s="8">
        <v>12742</v>
      </c>
      <c r="L28" s="8">
        <v>12909</v>
      </c>
      <c r="M28" s="8">
        <v>12742</v>
      </c>
      <c r="N28" s="8">
        <v>38393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38393</v>
      </c>
      <c r="X28" s="8">
        <v>2265780</v>
      </c>
      <c r="Y28" s="8">
        <v>-2227387</v>
      </c>
      <c r="Z28" s="2">
        <v>-98.31</v>
      </c>
      <c r="AA28" s="6">
        <v>4531566</v>
      </c>
    </row>
    <row r="29" spans="1:27" ht="12.75">
      <c r="A29" s="29" t="s">
        <v>55</v>
      </c>
      <c r="B29" s="28"/>
      <c r="C29" s="6">
        <v>652739</v>
      </c>
      <c r="D29" s="6">
        <v>0</v>
      </c>
      <c r="E29" s="7">
        <v>0</v>
      </c>
      <c r="F29" s="8">
        <v>0</v>
      </c>
      <c r="G29" s="8">
        <v>1366</v>
      </c>
      <c r="H29" s="8">
        <v>0</v>
      </c>
      <c r="I29" s="8">
        <v>0</v>
      </c>
      <c r="J29" s="8">
        <v>1366</v>
      </c>
      <c r="K29" s="8">
        <v>1781</v>
      </c>
      <c r="L29" s="8">
        <v>867</v>
      </c>
      <c r="M29" s="8">
        <v>0</v>
      </c>
      <c r="N29" s="8">
        <v>2648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4014</v>
      </c>
      <c r="X29" s="8"/>
      <c r="Y29" s="8">
        <v>4014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1200242</v>
      </c>
      <c r="D30" s="6">
        <v>0</v>
      </c>
      <c r="E30" s="7">
        <v>1350418</v>
      </c>
      <c r="F30" s="8">
        <v>1350418</v>
      </c>
      <c r="G30" s="8">
        <v>0</v>
      </c>
      <c r="H30" s="8">
        <v>0</v>
      </c>
      <c r="I30" s="8">
        <v>0</v>
      </c>
      <c r="J30" s="8">
        <v>0</v>
      </c>
      <c r="K30" s="8">
        <v>179980</v>
      </c>
      <c r="L30" s="8">
        <v>2072</v>
      </c>
      <c r="M30" s="8">
        <v>419480</v>
      </c>
      <c r="N30" s="8">
        <v>601532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601532</v>
      </c>
      <c r="X30" s="8">
        <v>675210</v>
      </c>
      <c r="Y30" s="8">
        <v>-73678</v>
      </c>
      <c r="Z30" s="2">
        <v>-10.91</v>
      </c>
      <c r="AA30" s="6">
        <v>1350418</v>
      </c>
    </row>
    <row r="31" spans="1:27" ht="12.75">
      <c r="A31" s="29" t="s">
        <v>57</v>
      </c>
      <c r="B31" s="28"/>
      <c r="C31" s="6">
        <v>871232</v>
      </c>
      <c r="D31" s="6">
        <v>0</v>
      </c>
      <c r="E31" s="7">
        <v>2087201</v>
      </c>
      <c r="F31" s="8">
        <v>2087201</v>
      </c>
      <c r="G31" s="8">
        <v>59839</v>
      </c>
      <c r="H31" s="8">
        <v>5227</v>
      </c>
      <c r="I31" s="8">
        <v>23466</v>
      </c>
      <c r="J31" s="8">
        <v>88532</v>
      </c>
      <c r="K31" s="8">
        <v>85286</v>
      </c>
      <c r="L31" s="8">
        <v>50647</v>
      </c>
      <c r="M31" s="8">
        <v>58238</v>
      </c>
      <c r="N31" s="8">
        <v>194171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282703</v>
      </c>
      <c r="X31" s="8">
        <v>1043598</v>
      </c>
      <c r="Y31" s="8">
        <v>-760895</v>
      </c>
      <c r="Z31" s="2">
        <v>-72.91</v>
      </c>
      <c r="AA31" s="6">
        <v>2087201</v>
      </c>
    </row>
    <row r="32" spans="1:27" ht="12.75">
      <c r="A32" s="29" t="s">
        <v>58</v>
      </c>
      <c r="B32" s="28"/>
      <c r="C32" s="6">
        <v>4809970</v>
      </c>
      <c r="D32" s="6">
        <v>0</v>
      </c>
      <c r="E32" s="7">
        <v>3708935</v>
      </c>
      <c r="F32" s="8">
        <v>3708935</v>
      </c>
      <c r="G32" s="8">
        <v>664405</v>
      </c>
      <c r="H32" s="8">
        <v>591572</v>
      </c>
      <c r="I32" s="8">
        <v>121928</v>
      </c>
      <c r="J32" s="8">
        <v>1377905</v>
      </c>
      <c r="K32" s="8">
        <v>124196</v>
      </c>
      <c r="L32" s="8">
        <v>232090</v>
      </c>
      <c r="M32" s="8">
        <v>4319</v>
      </c>
      <c r="N32" s="8">
        <v>360605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1738510</v>
      </c>
      <c r="X32" s="8">
        <v>1854468</v>
      </c>
      <c r="Y32" s="8">
        <v>-115958</v>
      </c>
      <c r="Z32" s="2">
        <v>-6.25</v>
      </c>
      <c r="AA32" s="6">
        <v>3708935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5841</v>
      </c>
      <c r="H33" s="8">
        <v>5613</v>
      </c>
      <c r="I33" s="8">
        <v>6628</v>
      </c>
      <c r="J33" s="8">
        <v>18082</v>
      </c>
      <c r="K33" s="8">
        <v>39684</v>
      </c>
      <c r="L33" s="8">
        <v>33408</v>
      </c>
      <c r="M33" s="8">
        <v>54473</v>
      </c>
      <c r="N33" s="8">
        <v>127565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145647</v>
      </c>
      <c r="X33" s="8"/>
      <c r="Y33" s="8">
        <v>145647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8899331</v>
      </c>
      <c r="D34" s="6">
        <v>0</v>
      </c>
      <c r="E34" s="7">
        <v>15980918</v>
      </c>
      <c r="F34" s="8">
        <v>15980918</v>
      </c>
      <c r="G34" s="8">
        <v>75793</v>
      </c>
      <c r="H34" s="8">
        <v>118591</v>
      </c>
      <c r="I34" s="8">
        <v>430885</v>
      </c>
      <c r="J34" s="8">
        <v>625269</v>
      </c>
      <c r="K34" s="8">
        <v>119888</v>
      </c>
      <c r="L34" s="8">
        <v>455037</v>
      </c>
      <c r="M34" s="8">
        <v>445439</v>
      </c>
      <c r="N34" s="8">
        <v>1020364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1645633</v>
      </c>
      <c r="X34" s="8">
        <v>7990458</v>
      </c>
      <c r="Y34" s="8">
        <v>-6344825</v>
      </c>
      <c r="Z34" s="2">
        <v>-79.41</v>
      </c>
      <c r="AA34" s="6">
        <v>15980918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64337409</v>
      </c>
      <c r="D36" s="37">
        <f>SUM(D25:D35)</f>
        <v>0</v>
      </c>
      <c r="E36" s="38">
        <f t="shared" si="1"/>
        <v>59721935</v>
      </c>
      <c r="F36" s="39">
        <f t="shared" si="1"/>
        <v>59721935</v>
      </c>
      <c r="G36" s="39">
        <f t="shared" si="1"/>
        <v>3208312</v>
      </c>
      <c r="H36" s="39">
        <f t="shared" si="1"/>
        <v>3235633</v>
      </c>
      <c r="I36" s="39">
        <f t="shared" si="1"/>
        <v>3048922</v>
      </c>
      <c r="J36" s="39">
        <f t="shared" si="1"/>
        <v>9492867</v>
      </c>
      <c r="K36" s="39">
        <f t="shared" si="1"/>
        <v>2972263</v>
      </c>
      <c r="L36" s="39">
        <f t="shared" si="1"/>
        <v>3356828</v>
      </c>
      <c r="M36" s="39">
        <f t="shared" si="1"/>
        <v>3499532</v>
      </c>
      <c r="N36" s="39">
        <f t="shared" si="1"/>
        <v>9828623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19321490</v>
      </c>
      <c r="X36" s="39">
        <f t="shared" si="1"/>
        <v>29860962</v>
      </c>
      <c r="Y36" s="39">
        <f t="shared" si="1"/>
        <v>-10539472</v>
      </c>
      <c r="Z36" s="40">
        <f>+IF(X36&lt;&gt;0,+(Y36/X36)*100,0)</f>
        <v>-35.29515224593233</v>
      </c>
      <c r="AA36" s="37">
        <f>SUM(AA25:AA35)</f>
        <v>59721935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-14147263</v>
      </c>
      <c r="D38" s="50">
        <f>+D22-D36</f>
        <v>0</v>
      </c>
      <c r="E38" s="51">
        <f t="shared" si="2"/>
        <v>-14462558</v>
      </c>
      <c r="F38" s="52">
        <f t="shared" si="2"/>
        <v>-14462558</v>
      </c>
      <c r="G38" s="52">
        <f t="shared" si="2"/>
        <v>13625045</v>
      </c>
      <c r="H38" s="52">
        <f t="shared" si="2"/>
        <v>1503335</v>
      </c>
      <c r="I38" s="52">
        <f t="shared" si="2"/>
        <v>-1713035</v>
      </c>
      <c r="J38" s="52">
        <f t="shared" si="2"/>
        <v>13415345</v>
      </c>
      <c r="K38" s="52">
        <f t="shared" si="2"/>
        <v>-1415522</v>
      </c>
      <c r="L38" s="52">
        <f t="shared" si="2"/>
        <v>-2641696</v>
      </c>
      <c r="M38" s="52">
        <f t="shared" si="2"/>
        <v>3954627</v>
      </c>
      <c r="N38" s="52">
        <f t="shared" si="2"/>
        <v>-102591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13312754</v>
      </c>
      <c r="X38" s="52">
        <f>IF(F22=F36,0,X22-X36)</f>
        <v>-1859930</v>
      </c>
      <c r="Y38" s="52">
        <f t="shared" si="2"/>
        <v>15172684</v>
      </c>
      <c r="Z38" s="53">
        <f>+IF(X38&lt;&gt;0,+(Y38/X38)*100,0)</f>
        <v>-815.7663998107456</v>
      </c>
      <c r="AA38" s="50">
        <f>+AA22-AA36</f>
        <v>-14462558</v>
      </c>
    </row>
    <row r="39" spans="1:27" ht="12.75">
      <c r="A39" s="27" t="s">
        <v>64</v>
      </c>
      <c r="B39" s="33"/>
      <c r="C39" s="6">
        <v>11750587</v>
      </c>
      <c r="D39" s="6">
        <v>0</v>
      </c>
      <c r="E39" s="7">
        <v>14567000</v>
      </c>
      <c r="F39" s="8">
        <v>14567000</v>
      </c>
      <c r="G39" s="8">
        <v>8920000</v>
      </c>
      <c r="H39" s="8">
        <v>0</v>
      </c>
      <c r="I39" s="8">
        <v>0</v>
      </c>
      <c r="J39" s="8">
        <v>8920000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8920000</v>
      </c>
      <c r="X39" s="8">
        <v>7283502</v>
      </c>
      <c r="Y39" s="8">
        <v>1636498</v>
      </c>
      <c r="Z39" s="2">
        <v>22.47</v>
      </c>
      <c r="AA39" s="6">
        <v>14567000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-2396676</v>
      </c>
      <c r="D42" s="59">
        <f>SUM(D38:D41)</f>
        <v>0</v>
      </c>
      <c r="E42" s="60">
        <f t="shared" si="3"/>
        <v>104442</v>
      </c>
      <c r="F42" s="61">
        <f t="shared" si="3"/>
        <v>104442</v>
      </c>
      <c r="G42" s="61">
        <f t="shared" si="3"/>
        <v>22545045</v>
      </c>
      <c r="H42" s="61">
        <f t="shared" si="3"/>
        <v>1503335</v>
      </c>
      <c r="I42" s="61">
        <f t="shared" si="3"/>
        <v>-1713035</v>
      </c>
      <c r="J42" s="61">
        <f t="shared" si="3"/>
        <v>22335345</v>
      </c>
      <c r="K42" s="61">
        <f t="shared" si="3"/>
        <v>-1415522</v>
      </c>
      <c r="L42" s="61">
        <f t="shared" si="3"/>
        <v>-2641696</v>
      </c>
      <c r="M42" s="61">
        <f t="shared" si="3"/>
        <v>3954627</v>
      </c>
      <c r="N42" s="61">
        <f t="shared" si="3"/>
        <v>-102591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22232754</v>
      </c>
      <c r="X42" s="61">
        <f t="shared" si="3"/>
        <v>5423572</v>
      </c>
      <c r="Y42" s="61">
        <f t="shared" si="3"/>
        <v>16809182</v>
      </c>
      <c r="Z42" s="62">
        <f>+IF(X42&lt;&gt;0,+(Y42/X42)*100,0)</f>
        <v>309.9282539256416</v>
      </c>
      <c r="AA42" s="59">
        <f>SUM(AA38:AA41)</f>
        <v>104442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-2396676</v>
      </c>
      <c r="D44" s="67">
        <f>+D42-D43</f>
        <v>0</v>
      </c>
      <c r="E44" s="68">
        <f t="shared" si="4"/>
        <v>104442</v>
      </c>
      <c r="F44" s="69">
        <f t="shared" si="4"/>
        <v>104442</v>
      </c>
      <c r="G44" s="69">
        <f t="shared" si="4"/>
        <v>22545045</v>
      </c>
      <c r="H44" s="69">
        <f t="shared" si="4"/>
        <v>1503335</v>
      </c>
      <c r="I44" s="69">
        <f t="shared" si="4"/>
        <v>-1713035</v>
      </c>
      <c r="J44" s="69">
        <f t="shared" si="4"/>
        <v>22335345</v>
      </c>
      <c r="K44" s="69">
        <f t="shared" si="4"/>
        <v>-1415522</v>
      </c>
      <c r="L44" s="69">
        <f t="shared" si="4"/>
        <v>-2641696</v>
      </c>
      <c r="M44" s="69">
        <f t="shared" si="4"/>
        <v>3954627</v>
      </c>
      <c r="N44" s="69">
        <f t="shared" si="4"/>
        <v>-102591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22232754</v>
      </c>
      <c r="X44" s="69">
        <f t="shared" si="4"/>
        <v>5423572</v>
      </c>
      <c r="Y44" s="69">
        <f t="shared" si="4"/>
        <v>16809182</v>
      </c>
      <c r="Z44" s="70">
        <f>+IF(X44&lt;&gt;0,+(Y44/X44)*100,0)</f>
        <v>309.9282539256416</v>
      </c>
      <c r="AA44" s="67">
        <f>+AA42-AA43</f>
        <v>104442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-2396676</v>
      </c>
      <c r="D46" s="59">
        <f>SUM(D44:D45)</f>
        <v>0</v>
      </c>
      <c r="E46" s="60">
        <f t="shared" si="5"/>
        <v>104442</v>
      </c>
      <c r="F46" s="61">
        <f t="shared" si="5"/>
        <v>104442</v>
      </c>
      <c r="G46" s="61">
        <f t="shared" si="5"/>
        <v>22545045</v>
      </c>
      <c r="H46" s="61">
        <f t="shared" si="5"/>
        <v>1503335</v>
      </c>
      <c r="I46" s="61">
        <f t="shared" si="5"/>
        <v>-1713035</v>
      </c>
      <c r="J46" s="61">
        <f t="shared" si="5"/>
        <v>22335345</v>
      </c>
      <c r="K46" s="61">
        <f t="shared" si="5"/>
        <v>-1415522</v>
      </c>
      <c r="L46" s="61">
        <f t="shared" si="5"/>
        <v>-2641696</v>
      </c>
      <c r="M46" s="61">
        <f t="shared" si="5"/>
        <v>3954627</v>
      </c>
      <c r="N46" s="61">
        <f t="shared" si="5"/>
        <v>-102591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22232754</v>
      </c>
      <c r="X46" s="61">
        <f t="shared" si="5"/>
        <v>5423572</v>
      </c>
      <c r="Y46" s="61">
        <f t="shared" si="5"/>
        <v>16809182</v>
      </c>
      <c r="Z46" s="62">
        <f>+IF(X46&lt;&gt;0,+(Y46/X46)*100,0)</f>
        <v>309.9282539256416</v>
      </c>
      <c r="AA46" s="59">
        <f>SUM(AA44:AA45)</f>
        <v>104442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-2396676</v>
      </c>
      <c r="D48" s="75">
        <f>SUM(D46:D47)</f>
        <v>0</v>
      </c>
      <c r="E48" s="76">
        <f t="shared" si="6"/>
        <v>104442</v>
      </c>
      <c r="F48" s="77">
        <f t="shared" si="6"/>
        <v>104442</v>
      </c>
      <c r="G48" s="77">
        <f t="shared" si="6"/>
        <v>22545045</v>
      </c>
      <c r="H48" s="78">
        <f t="shared" si="6"/>
        <v>1503335</v>
      </c>
      <c r="I48" s="78">
        <f t="shared" si="6"/>
        <v>-1713035</v>
      </c>
      <c r="J48" s="78">
        <f t="shared" si="6"/>
        <v>22335345</v>
      </c>
      <c r="K48" s="78">
        <f t="shared" si="6"/>
        <v>-1415522</v>
      </c>
      <c r="L48" s="78">
        <f t="shared" si="6"/>
        <v>-2641696</v>
      </c>
      <c r="M48" s="77">
        <f t="shared" si="6"/>
        <v>3954627</v>
      </c>
      <c r="N48" s="77">
        <f t="shared" si="6"/>
        <v>-102591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22232754</v>
      </c>
      <c r="X48" s="78">
        <f t="shared" si="6"/>
        <v>5423572</v>
      </c>
      <c r="Y48" s="78">
        <f t="shared" si="6"/>
        <v>16809182</v>
      </c>
      <c r="Z48" s="79">
        <f>+IF(X48&lt;&gt;0,+(Y48/X48)*100,0)</f>
        <v>309.9282539256416</v>
      </c>
      <c r="AA48" s="80">
        <f>SUM(AA46:AA47)</f>
        <v>104442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27652386</v>
      </c>
      <c r="D5" s="6">
        <v>0</v>
      </c>
      <c r="E5" s="7">
        <v>35502329</v>
      </c>
      <c r="F5" s="8">
        <v>35502329</v>
      </c>
      <c r="G5" s="8">
        <v>27565588</v>
      </c>
      <c r="H5" s="8">
        <v>0</v>
      </c>
      <c r="I5" s="8">
        <v>16942</v>
      </c>
      <c r="J5" s="8">
        <v>27582530</v>
      </c>
      <c r="K5" s="8">
        <v>0</v>
      </c>
      <c r="L5" s="8">
        <v>-13225</v>
      </c>
      <c r="M5" s="8">
        <v>0</v>
      </c>
      <c r="N5" s="8">
        <v>-13225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27569305</v>
      </c>
      <c r="X5" s="8">
        <v>26500000</v>
      </c>
      <c r="Y5" s="8">
        <v>1069305</v>
      </c>
      <c r="Z5" s="2">
        <v>4.04</v>
      </c>
      <c r="AA5" s="6">
        <v>35502329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38829584</v>
      </c>
      <c r="D7" s="6">
        <v>0</v>
      </c>
      <c r="E7" s="7">
        <v>54132802</v>
      </c>
      <c r="F7" s="8">
        <v>54132802</v>
      </c>
      <c r="G7" s="8">
        <v>3326247</v>
      </c>
      <c r="H7" s="8">
        <v>0</v>
      </c>
      <c r="I7" s="8">
        <v>2964843</v>
      </c>
      <c r="J7" s="8">
        <v>6291090</v>
      </c>
      <c r="K7" s="8">
        <v>0</v>
      </c>
      <c r="L7" s="8">
        <v>13724356</v>
      </c>
      <c r="M7" s="8">
        <v>0</v>
      </c>
      <c r="N7" s="8">
        <v>13724356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20015446</v>
      </c>
      <c r="X7" s="8">
        <v>25207000</v>
      </c>
      <c r="Y7" s="8">
        <v>-5191554</v>
      </c>
      <c r="Z7" s="2">
        <v>-20.6</v>
      </c>
      <c r="AA7" s="6">
        <v>54132802</v>
      </c>
    </row>
    <row r="8" spans="1:27" ht="12.75">
      <c r="A8" s="29" t="s">
        <v>35</v>
      </c>
      <c r="B8" s="28"/>
      <c r="C8" s="6">
        <v>14009298</v>
      </c>
      <c r="D8" s="6">
        <v>0</v>
      </c>
      <c r="E8" s="7">
        <v>49317070</v>
      </c>
      <c r="F8" s="8">
        <v>49317070</v>
      </c>
      <c r="G8" s="8">
        <v>886944</v>
      </c>
      <c r="H8" s="8">
        <v>0</v>
      </c>
      <c r="I8" s="8">
        <v>818335</v>
      </c>
      <c r="J8" s="8">
        <v>1705279</v>
      </c>
      <c r="K8" s="8">
        <v>0</v>
      </c>
      <c r="L8" s="8">
        <v>-1339617</v>
      </c>
      <c r="M8" s="8">
        <v>0</v>
      </c>
      <c r="N8" s="8">
        <v>-1339617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365662</v>
      </c>
      <c r="X8" s="8">
        <v>23910000</v>
      </c>
      <c r="Y8" s="8">
        <v>-23544338</v>
      </c>
      <c r="Z8" s="2">
        <v>-98.47</v>
      </c>
      <c r="AA8" s="6">
        <v>49317070</v>
      </c>
    </row>
    <row r="9" spans="1:27" ht="12.75">
      <c r="A9" s="29" t="s">
        <v>36</v>
      </c>
      <c r="B9" s="28"/>
      <c r="C9" s="6">
        <v>32436788</v>
      </c>
      <c r="D9" s="6">
        <v>0</v>
      </c>
      <c r="E9" s="7">
        <v>21976423</v>
      </c>
      <c r="F9" s="8">
        <v>21976423</v>
      </c>
      <c r="G9" s="8">
        <v>1803989</v>
      </c>
      <c r="H9" s="8">
        <v>0</v>
      </c>
      <c r="I9" s="8">
        <v>1821312</v>
      </c>
      <c r="J9" s="8">
        <v>3625301</v>
      </c>
      <c r="K9" s="8">
        <v>0</v>
      </c>
      <c r="L9" s="8">
        <v>-1810908</v>
      </c>
      <c r="M9" s="8">
        <v>0</v>
      </c>
      <c r="N9" s="8">
        <v>-1810908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1814393</v>
      </c>
      <c r="X9" s="8">
        <v>9666000</v>
      </c>
      <c r="Y9" s="8">
        <v>-7851607</v>
      </c>
      <c r="Z9" s="2">
        <v>-81.23</v>
      </c>
      <c r="AA9" s="6">
        <v>21976423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23805872</v>
      </c>
      <c r="F10" s="30">
        <v>23805872</v>
      </c>
      <c r="G10" s="30">
        <v>1112904</v>
      </c>
      <c r="H10" s="30">
        <v>0</v>
      </c>
      <c r="I10" s="30">
        <v>1115545</v>
      </c>
      <c r="J10" s="30">
        <v>2228449</v>
      </c>
      <c r="K10" s="30">
        <v>0</v>
      </c>
      <c r="L10" s="30">
        <v>-1114038</v>
      </c>
      <c r="M10" s="30">
        <v>0</v>
      </c>
      <c r="N10" s="30">
        <v>-1114038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1114411</v>
      </c>
      <c r="X10" s="30">
        <v>10693000</v>
      </c>
      <c r="Y10" s="30">
        <v>-9578589</v>
      </c>
      <c r="Z10" s="31">
        <v>-89.58</v>
      </c>
      <c r="AA10" s="32">
        <v>23805872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492121</v>
      </c>
      <c r="D12" s="6">
        <v>0</v>
      </c>
      <c r="E12" s="7">
        <v>245600</v>
      </c>
      <c r="F12" s="8">
        <v>245600</v>
      </c>
      <c r="G12" s="8">
        <v>40846</v>
      </c>
      <c r="H12" s="8">
        <v>0</v>
      </c>
      <c r="I12" s="8">
        <v>25597</v>
      </c>
      <c r="J12" s="8">
        <v>66443</v>
      </c>
      <c r="K12" s="8">
        <v>0</v>
      </c>
      <c r="L12" s="8">
        <v>-29207</v>
      </c>
      <c r="M12" s="8">
        <v>0</v>
      </c>
      <c r="N12" s="8">
        <v>-29207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37236</v>
      </c>
      <c r="X12" s="8">
        <v>123000</v>
      </c>
      <c r="Y12" s="8">
        <v>-85764</v>
      </c>
      <c r="Z12" s="2">
        <v>-69.73</v>
      </c>
      <c r="AA12" s="6">
        <v>245600</v>
      </c>
    </row>
    <row r="13" spans="1:27" ht="12.75">
      <c r="A13" s="27" t="s">
        <v>40</v>
      </c>
      <c r="B13" s="33"/>
      <c r="C13" s="6">
        <v>924376</v>
      </c>
      <c r="D13" s="6">
        <v>0</v>
      </c>
      <c r="E13" s="7">
        <v>550000</v>
      </c>
      <c r="F13" s="8">
        <v>550000</v>
      </c>
      <c r="G13" s="8">
        <v>1602</v>
      </c>
      <c r="H13" s="8">
        <v>0</v>
      </c>
      <c r="I13" s="8">
        <v>6592</v>
      </c>
      <c r="J13" s="8">
        <v>8194</v>
      </c>
      <c r="K13" s="8">
        <v>0</v>
      </c>
      <c r="L13" s="8">
        <v>-2907</v>
      </c>
      <c r="M13" s="8">
        <v>0</v>
      </c>
      <c r="N13" s="8">
        <v>-2907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5287</v>
      </c>
      <c r="X13" s="8">
        <v>274800</v>
      </c>
      <c r="Y13" s="8">
        <v>-269513</v>
      </c>
      <c r="Z13" s="2">
        <v>-98.08</v>
      </c>
      <c r="AA13" s="6">
        <v>550000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332424</v>
      </c>
      <c r="D16" s="6">
        <v>0</v>
      </c>
      <c r="E16" s="7">
        <v>600000</v>
      </c>
      <c r="F16" s="8">
        <v>600000</v>
      </c>
      <c r="G16" s="8">
        <v>5800</v>
      </c>
      <c r="H16" s="8">
        <v>0</v>
      </c>
      <c r="I16" s="8">
        <v>12900</v>
      </c>
      <c r="J16" s="8">
        <v>18700</v>
      </c>
      <c r="K16" s="8">
        <v>0</v>
      </c>
      <c r="L16" s="8">
        <v>-7950</v>
      </c>
      <c r="M16" s="8">
        <v>0</v>
      </c>
      <c r="N16" s="8">
        <v>-7950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10750</v>
      </c>
      <c r="X16" s="8">
        <v>297000</v>
      </c>
      <c r="Y16" s="8">
        <v>-286250</v>
      </c>
      <c r="Z16" s="2">
        <v>-96.38</v>
      </c>
      <c r="AA16" s="6">
        <v>600000</v>
      </c>
    </row>
    <row r="17" spans="1:27" ht="12.75">
      <c r="A17" s="27" t="s">
        <v>44</v>
      </c>
      <c r="B17" s="33"/>
      <c r="C17" s="6">
        <v>1813805</v>
      </c>
      <c r="D17" s="6">
        <v>0</v>
      </c>
      <c r="E17" s="7">
        <v>520000</v>
      </c>
      <c r="F17" s="8">
        <v>520000</v>
      </c>
      <c r="G17" s="8">
        <v>254258</v>
      </c>
      <c r="H17" s="8">
        <v>0</v>
      </c>
      <c r="I17" s="8">
        <v>395312</v>
      </c>
      <c r="J17" s="8">
        <v>649570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649570</v>
      </c>
      <c r="X17" s="8">
        <v>258000</v>
      </c>
      <c r="Y17" s="8">
        <v>391570</v>
      </c>
      <c r="Z17" s="2">
        <v>151.77</v>
      </c>
      <c r="AA17" s="6">
        <v>520000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41949458</v>
      </c>
      <c r="D19" s="6">
        <v>0</v>
      </c>
      <c r="E19" s="7">
        <v>40759600</v>
      </c>
      <c r="F19" s="8">
        <v>40759600</v>
      </c>
      <c r="G19" s="8">
        <v>14744000</v>
      </c>
      <c r="H19" s="8">
        <v>0</v>
      </c>
      <c r="I19" s="8">
        <v>0</v>
      </c>
      <c r="J19" s="8">
        <v>14744000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14744000</v>
      </c>
      <c r="X19" s="8">
        <v>30111000</v>
      </c>
      <c r="Y19" s="8">
        <v>-15367000</v>
      </c>
      <c r="Z19" s="2">
        <v>-51.03</v>
      </c>
      <c r="AA19" s="6">
        <v>40759600</v>
      </c>
    </row>
    <row r="20" spans="1:27" ht="12.75">
      <c r="A20" s="27" t="s">
        <v>47</v>
      </c>
      <c r="B20" s="33"/>
      <c r="C20" s="6">
        <v>2575796</v>
      </c>
      <c r="D20" s="6">
        <v>0</v>
      </c>
      <c r="E20" s="7">
        <v>1134000</v>
      </c>
      <c r="F20" s="30">
        <v>1134000</v>
      </c>
      <c r="G20" s="30">
        <v>79425</v>
      </c>
      <c r="H20" s="30">
        <v>0</v>
      </c>
      <c r="I20" s="30">
        <v>-89825</v>
      </c>
      <c r="J20" s="30">
        <v>-10400</v>
      </c>
      <c r="K20" s="30">
        <v>0</v>
      </c>
      <c r="L20" s="30">
        <v>-884172</v>
      </c>
      <c r="M20" s="30">
        <v>0</v>
      </c>
      <c r="N20" s="30">
        <v>-884172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-894572</v>
      </c>
      <c r="X20" s="30">
        <v>5149500</v>
      </c>
      <c r="Y20" s="30">
        <v>-6044072</v>
      </c>
      <c r="Z20" s="31">
        <v>-117.37</v>
      </c>
      <c r="AA20" s="32">
        <v>1134000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1000000</v>
      </c>
      <c r="F21" s="8">
        <v>1000000</v>
      </c>
      <c r="G21" s="8">
        <v>114991</v>
      </c>
      <c r="H21" s="8">
        <v>0</v>
      </c>
      <c r="I21" s="34">
        <v>0</v>
      </c>
      <c r="J21" s="8">
        <v>114991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114991</v>
      </c>
      <c r="X21" s="8"/>
      <c r="Y21" s="8">
        <v>114991</v>
      </c>
      <c r="Z21" s="2">
        <v>0</v>
      </c>
      <c r="AA21" s="6">
        <v>1000000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161016036</v>
      </c>
      <c r="D22" s="37">
        <f>SUM(D5:D21)</f>
        <v>0</v>
      </c>
      <c r="E22" s="38">
        <f t="shared" si="0"/>
        <v>229543696</v>
      </c>
      <c r="F22" s="39">
        <f t="shared" si="0"/>
        <v>229543696</v>
      </c>
      <c r="G22" s="39">
        <f t="shared" si="0"/>
        <v>49936594</v>
      </c>
      <c r="H22" s="39">
        <f t="shared" si="0"/>
        <v>0</v>
      </c>
      <c r="I22" s="39">
        <f t="shared" si="0"/>
        <v>7087553</v>
      </c>
      <c r="J22" s="39">
        <f t="shared" si="0"/>
        <v>57024147</v>
      </c>
      <c r="K22" s="39">
        <f t="shared" si="0"/>
        <v>0</v>
      </c>
      <c r="L22" s="39">
        <f t="shared" si="0"/>
        <v>8522332</v>
      </c>
      <c r="M22" s="39">
        <f t="shared" si="0"/>
        <v>0</v>
      </c>
      <c r="N22" s="39">
        <f t="shared" si="0"/>
        <v>8522332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65546479</v>
      </c>
      <c r="X22" s="39">
        <f t="shared" si="0"/>
        <v>132189300</v>
      </c>
      <c r="Y22" s="39">
        <f t="shared" si="0"/>
        <v>-66642821</v>
      </c>
      <c r="Z22" s="40">
        <f>+IF(X22&lt;&gt;0,+(Y22/X22)*100,0)</f>
        <v>-50.41468636266324</v>
      </c>
      <c r="AA22" s="37">
        <f>SUM(AA5:AA21)</f>
        <v>229543696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69403956</v>
      </c>
      <c r="D25" s="6">
        <v>0</v>
      </c>
      <c r="E25" s="7">
        <v>81160999</v>
      </c>
      <c r="F25" s="8">
        <v>81160999</v>
      </c>
      <c r="G25" s="8">
        <v>6302144</v>
      </c>
      <c r="H25" s="8">
        <v>0</v>
      </c>
      <c r="I25" s="8">
        <v>5670098</v>
      </c>
      <c r="J25" s="8">
        <v>11972242</v>
      </c>
      <c r="K25" s="8">
        <v>0</v>
      </c>
      <c r="L25" s="8">
        <v>6110157</v>
      </c>
      <c r="M25" s="8">
        <v>0</v>
      </c>
      <c r="N25" s="8">
        <v>6110157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18082399</v>
      </c>
      <c r="X25" s="8">
        <v>38138000</v>
      </c>
      <c r="Y25" s="8">
        <v>-20055601</v>
      </c>
      <c r="Z25" s="2">
        <v>-52.59</v>
      </c>
      <c r="AA25" s="6">
        <v>81160999</v>
      </c>
    </row>
    <row r="26" spans="1:27" ht="12.75">
      <c r="A26" s="29" t="s">
        <v>52</v>
      </c>
      <c r="B26" s="28"/>
      <c r="C26" s="6">
        <v>5269536</v>
      </c>
      <c r="D26" s="6">
        <v>0</v>
      </c>
      <c r="E26" s="7">
        <v>3699000</v>
      </c>
      <c r="F26" s="8">
        <v>3699000</v>
      </c>
      <c r="G26" s="8">
        <v>0</v>
      </c>
      <c r="H26" s="8">
        <v>0</v>
      </c>
      <c r="I26" s="8">
        <v>414071</v>
      </c>
      <c r="J26" s="8">
        <v>414071</v>
      </c>
      <c r="K26" s="8">
        <v>0</v>
      </c>
      <c r="L26" s="8">
        <v>323901</v>
      </c>
      <c r="M26" s="8">
        <v>0</v>
      </c>
      <c r="N26" s="8">
        <v>323901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737972</v>
      </c>
      <c r="X26" s="8">
        <v>1843950</v>
      </c>
      <c r="Y26" s="8">
        <v>-1105978</v>
      </c>
      <c r="Z26" s="2">
        <v>-59.98</v>
      </c>
      <c r="AA26" s="6">
        <v>3699000</v>
      </c>
    </row>
    <row r="27" spans="1:27" ht="12.75">
      <c r="A27" s="29" t="s">
        <v>53</v>
      </c>
      <c r="B27" s="28"/>
      <c r="C27" s="6">
        <v>18047333</v>
      </c>
      <c r="D27" s="6">
        <v>0</v>
      </c>
      <c r="E27" s="7">
        <v>11806374</v>
      </c>
      <c r="F27" s="8">
        <v>11806374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5904000</v>
      </c>
      <c r="Y27" s="8">
        <v>-5904000</v>
      </c>
      <c r="Z27" s="2">
        <v>-100</v>
      </c>
      <c r="AA27" s="6">
        <v>11806374</v>
      </c>
    </row>
    <row r="28" spans="1:27" ht="12.75">
      <c r="A28" s="29" t="s">
        <v>54</v>
      </c>
      <c r="B28" s="28"/>
      <c r="C28" s="6">
        <v>30827729</v>
      </c>
      <c r="D28" s="6">
        <v>0</v>
      </c>
      <c r="E28" s="7">
        <v>17053152</v>
      </c>
      <c r="F28" s="8">
        <v>17053152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8020000</v>
      </c>
      <c r="Y28" s="8">
        <v>-8020000</v>
      </c>
      <c r="Z28" s="2">
        <v>-100</v>
      </c>
      <c r="AA28" s="6">
        <v>17053152</v>
      </c>
    </row>
    <row r="29" spans="1:27" ht="12.75">
      <c r="A29" s="29" t="s">
        <v>55</v>
      </c>
      <c r="B29" s="28"/>
      <c r="C29" s="6">
        <v>13789761</v>
      </c>
      <c r="D29" s="6">
        <v>0</v>
      </c>
      <c r="E29" s="7">
        <v>5455000</v>
      </c>
      <c r="F29" s="8">
        <v>5455000</v>
      </c>
      <c r="G29" s="8">
        <v>-116</v>
      </c>
      <c r="H29" s="8">
        <v>0</v>
      </c>
      <c r="I29" s="8">
        <v>1564922</v>
      </c>
      <c r="J29" s="8">
        <v>1564806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1564806</v>
      </c>
      <c r="X29" s="8"/>
      <c r="Y29" s="8">
        <v>1564806</v>
      </c>
      <c r="Z29" s="2">
        <v>0</v>
      </c>
      <c r="AA29" s="6">
        <v>5455000</v>
      </c>
    </row>
    <row r="30" spans="1:27" ht="12.75">
      <c r="A30" s="29" t="s">
        <v>56</v>
      </c>
      <c r="B30" s="28"/>
      <c r="C30" s="6">
        <v>59353563</v>
      </c>
      <c r="D30" s="6">
        <v>0</v>
      </c>
      <c r="E30" s="7">
        <v>55886000</v>
      </c>
      <c r="F30" s="8">
        <v>55886000</v>
      </c>
      <c r="G30" s="8">
        <v>-87</v>
      </c>
      <c r="H30" s="8">
        <v>0</v>
      </c>
      <c r="I30" s="8">
        <v>10054724</v>
      </c>
      <c r="J30" s="8">
        <v>10054637</v>
      </c>
      <c r="K30" s="8">
        <v>0</v>
      </c>
      <c r="L30" s="8">
        <v>4030371</v>
      </c>
      <c r="M30" s="8">
        <v>0</v>
      </c>
      <c r="N30" s="8">
        <v>4030371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14085008</v>
      </c>
      <c r="X30" s="8">
        <v>27942000</v>
      </c>
      <c r="Y30" s="8">
        <v>-13856992</v>
      </c>
      <c r="Z30" s="2">
        <v>-49.59</v>
      </c>
      <c r="AA30" s="6">
        <v>55886000</v>
      </c>
    </row>
    <row r="31" spans="1:27" ht="12.75">
      <c r="A31" s="29" t="s">
        <v>57</v>
      </c>
      <c r="B31" s="28"/>
      <c r="C31" s="6">
        <v>4028605</v>
      </c>
      <c r="D31" s="6">
        <v>0</v>
      </c>
      <c r="E31" s="7">
        <v>7563000</v>
      </c>
      <c r="F31" s="8">
        <v>7563000</v>
      </c>
      <c r="G31" s="8">
        <v>731053</v>
      </c>
      <c r="H31" s="8">
        <v>0</v>
      </c>
      <c r="I31" s="8">
        <v>185566</v>
      </c>
      <c r="J31" s="8">
        <v>916619</v>
      </c>
      <c r="K31" s="8">
        <v>0</v>
      </c>
      <c r="L31" s="8">
        <v>269814</v>
      </c>
      <c r="M31" s="8">
        <v>0</v>
      </c>
      <c r="N31" s="8">
        <v>269814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1186433</v>
      </c>
      <c r="X31" s="8">
        <v>3750000</v>
      </c>
      <c r="Y31" s="8">
        <v>-2563567</v>
      </c>
      <c r="Z31" s="2">
        <v>-68.36</v>
      </c>
      <c r="AA31" s="6">
        <v>7563000</v>
      </c>
    </row>
    <row r="32" spans="1:27" ht="12.75">
      <c r="A32" s="29" t="s">
        <v>58</v>
      </c>
      <c r="B32" s="28"/>
      <c r="C32" s="6">
        <v>15279510</v>
      </c>
      <c r="D32" s="6">
        <v>0</v>
      </c>
      <c r="E32" s="7">
        <v>0</v>
      </c>
      <c r="F32" s="8">
        <v>0</v>
      </c>
      <c r="G32" s="8">
        <v>7976</v>
      </c>
      <c r="H32" s="8">
        <v>0</v>
      </c>
      <c r="I32" s="8">
        <v>232619</v>
      </c>
      <c r="J32" s="8">
        <v>240595</v>
      </c>
      <c r="K32" s="8">
        <v>0</v>
      </c>
      <c r="L32" s="8">
        <v>465909</v>
      </c>
      <c r="M32" s="8">
        <v>0</v>
      </c>
      <c r="N32" s="8">
        <v>465909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706504</v>
      </c>
      <c r="X32" s="8"/>
      <c r="Y32" s="8">
        <v>706504</v>
      </c>
      <c r="Z32" s="2">
        <v>0</v>
      </c>
      <c r="AA32" s="6">
        <v>0</v>
      </c>
    </row>
    <row r="33" spans="1:27" ht="12.75">
      <c r="A33" s="29" t="s">
        <v>59</v>
      </c>
      <c r="B33" s="28"/>
      <c r="C33" s="6">
        <v>13260423</v>
      </c>
      <c r="D33" s="6">
        <v>0</v>
      </c>
      <c r="E33" s="7">
        <v>9675299</v>
      </c>
      <c r="F33" s="8">
        <v>9675299</v>
      </c>
      <c r="G33" s="8">
        <v>449496</v>
      </c>
      <c r="H33" s="8">
        <v>0</v>
      </c>
      <c r="I33" s="8">
        <v>1007717</v>
      </c>
      <c r="J33" s="8">
        <v>1457213</v>
      </c>
      <c r="K33" s="8">
        <v>0</v>
      </c>
      <c r="L33" s="8">
        <v>960476</v>
      </c>
      <c r="M33" s="8">
        <v>0</v>
      </c>
      <c r="N33" s="8">
        <v>960476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2417689</v>
      </c>
      <c r="X33" s="8"/>
      <c r="Y33" s="8">
        <v>2417689</v>
      </c>
      <c r="Z33" s="2">
        <v>0</v>
      </c>
      <c r="AA33" s="6">
        <v>9675299</v>
      </c>
    </row>
    <row r="34" spans="1:27" ht="12.75">
      <c r="A34" s="29" t="s">
        <v>60</v>
      </c>
      <c r="B34" s="28"/>
      <c r="C34" s="6">
        <v>13956260</v>
      </c>
      <c r="D34" s="6">
        <v>0</v>
      </c>
      <c r="E34" s="7">
        <v>35638999</v>
      </c>
      <c r="F34" s="8">
        <v>35638999</v>
      </c>
      <c r="G34" s="8">
        <v>3179946</v>
      </c>
      <c r="H34" s="8">
        <v>0</v>
      </c>
      <c r="I34" s="8">
        <v>1197323</v>
      </c>
      <c r="J34" s="8">
        <v>4377269</v>
      </c>
      <c r="K34" s="8">
        <v>0</v>
      </c>
      <c r="L34" s="8">
        <v>354675</v>
      </c>
      <c r="M34" s="8">
        <v>0</v>
      </c>
      <c r="N34" s="8">
        <v>354675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4731944</v>
      </c>
      <c r="X34" s="8">
        <v>25020000</v>
      </c>
      <c r="Y34" s="8">
        <v>-20288056</v>
      </c>
      <c r="Z34" s="2">
        <v>-81.09</v>
      </c>
      <c r="AA34" s="6">
        <v>35638999</v>
      </c>
    </row>
    <row r="35" spans="1:27" ht="12.75">
      <c r="A35" s="27" t="s">
        <v>61</v>
      </c>
      <c r="B35" s="33"/>
      <c r="C35" s="6">
        <v>4305384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247522060</v>
      </c>
      <c r="D36" s="37">
        <f>SUM(D25:D35)</f>
        <v>0</v>
      </c>
      <c r="E36" s="38">
        <f t="shared" si="1"/>
        <v>227937823</v>
      </c>
      <c r="F36" s="39">
        <f t="shared" si="1"/>
        <v>227937823</v>
      </c>
      <c r="G36" s="39">
        <f t="shared" si="1"/>
        <v>10670412</v>
      </c>
      <c r="H36" s="39">
        <f t="shared" si="1"/>
        <v>0</v>
      </c>
      <c r="I36" s="39">
        <f t="shared" si="1"/>
        <v>20327040</v>
      </c>
      <c r="J36" s="39">
        <f t="shared" si="1"/>
        <v>30997452</v>
      </c>
      <c r="K36" s="39">
        <f t="shared" si="1"/>
        <v>0</v>
      </c>
      <c r="L36" s="39">
        <f t="shared" si="1"/>
        <v>12515303</v>
      </c>
      <c r="M36" s="39">
        <f t="shared" si="1"/>
        <v>0</v>
      </c>
      <c r="N36" s="39">
        <f t="shared" si="1"/>
        <v>12515303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43512755</v>
      </c>
      <c r="X36" s="39">
        <f t="shared" si="1"/>
        <v>110617950</v>
      </c>
      <c r="Y36" s="39">
        <f t="shared" si="1"/>
        <v>-67105195</v>
      </c>
      <c r="Z36" s="40">
        <f>+IF(X36&lt;&gt;0,+(Y36/X36)*100,0)</f>
        <v>-60.66392931707738</v>
      </c>
      <c r="AA36" s="37">
        <f>SUM(AA25:AA35)</f>
        <v>227937823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-86506024</v>
      </c>
      <c r="D38" s="50">
        <f>+D22-D36</f>
        <v>0</v>
      </c>
      <c r="E38" s="51">
        <f t="shared" si="2"/>
        <v>1605873</v>
      </c>
      <c r="F38" s="52">
        <f t="shared" si="2"/>
        <v>1605873</v>
      </c>
      <c r="G38" s="52">
        <f t="shared" si="2"/>
        <v>39266182</v>
      </c>
      <c r="H38" s="52">
        <f t="shared" si="2"/>
        <v>0</v>
      </c>
      <c r="I38" s="52">
        <f t="shared" si="2"/>
        <v>-13239487</v>
      </c>
      <c r="J38" s="52">
        <f t="shared" si="2"/>
        <v>26026695</v>
      </c>
      <c r="K38" s="52">
        <f t="shared" si="2"/>
        <v>0</v>
      </c>
      <c r="L38" s="52">
        <f t="shared" si="2"/>
        <v>-3992971</v>
      </c>
      <c r="M38" s="52">
        <f t="shared" si="2"/>
        <v>0</v>
      </c>
      <c r="N38" s="52">
        <f t="shared" si="2"/>
        <v>-3992971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22033724</v>
      </c>
      <c r="X38" s="52">
        <f>IF(F22=F36,0,X22-X36)</f>
        <v>21571350</v>
      </c>
      <c r="Y38" s="52">
        <f t="shared" si="2"/>
        <v>462374</v>
      </c>
      <c r="Z38" s="53">
        <f>+IF(X38&lt;&gt;0,+(Y38/X38)*100,0)</f>
        <v>2.1434634364562255</v>
      </c>
      <c r="AA38" s="50">
        <f>+AA22-AA36</f>
        <v>1605873</v>
      </c>
    </row>
    <row r="39" spans="1:27" ht="12.75">
      <c r="A39" s="27" t="s">
        <v>64</v>
      </c>
      <c r="B39" s="33"/>
      <c r="C39" s="6">
        <v>24850635</v>
      </c>
      <c r="D39" s="6">
        <v>0</v>
      </c>
      <c r="E39" s="7">
        <v>19829000</v>
      </c>
      <c r="F39" s="8">
        <v>19829000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19829000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-61655389</v>
      </c>
      <c r="D42" s="59">
        <f>SUM(D38:D41)</f>
        <v>0</v>
      </c>
      <c r="E42" s="60">
        <f t="shared" si="3"/>
        <v>21434873</v>
      </c>
      <c r="F42" s="61">
        <f t="shared" si="3"/>
        <v>21434873</v>
      </c>
      <c r="G42" s="61">
        <f t="shared" si="3"/>
        <v>39266182</v>
      </c>
      <c r="H42" s="61">
        <f t="shared" si="3"/>
        <v>0</v>
      </c>
      <c r="I42" s="61">
        <f t="shared" si="3"/>
        <v>-13239487</v>
      </c>
      <c r="J42" s="61">
        <f t="shared" si="3"/>
        <v>26026695</v>
      </c>
      <c r="K42" s="61">
        <f t="shared" si="3"/>
        <v>0</v>
      </c>
      <c r="L42" s="61">
        <f t="shared" si="3"/>
        <v>-3992971</v>
      </c>
      <c r="M42" s="61">
        <f t="shared" si="3"/>
        <v>0</v>
      </c>
      <c r="N42" s="61">
        <f t="shared" si="3"/>
        <v>-3992971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22033724</v>
      </c>
      <c r="X42" s="61">
        <f t="shared" si="3"/>
        <v>21571350</v>
      </c>
      <c r="Y42" s="61">
        <f t="shared" si="3"/>
        <v>462374</v>
      </c>
      <c r="Z42" s="62">
        <f>+IF(X42&lt;&gt;0,+(Y42/X42)*100,0)</f>
        <v>2.1434634364562255</v>
      </c>
      <c r="AA42" s="59">
        <f>SUM(AA38:AA41)</f>
        <v>21434873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-61655389</v>
      </c>
      <c r="D44" s="67">
        <f>+D42-D43</f>
        <v>0</v>
      </c>
      <c r="E44" s="68">
        <f t="shared" si="4"/>
        <v>21434873</v>
      </c>
      <c r="F44" s="69">
        <f t="shared" si="4"/>
        <v>21434873</v>
      </c>
      <c r="G44" s="69">
        <f t="shared" si="4"/>
        <v>39266182</v>
      </c>
      <c r="H44" s="69">
        <f t="shared" si="4"/>
        <v>0</v>
      </c>
      <c r="I44" s="69">
        <f t="shared" si="4"/>
        <v>-13239487</v>
      </c>
      <c r="J44" s="69">
        <f t="shared" si="4"/>
        <v>26026695</v>
      </c>
      <c r="K44" s="69">
        <f t="shared" si="4"/>
        <v>0</v>
      </c>
      <c r="L44" s="69">
        <f t="shared" si="4"/>
        <v>-3992971</v>
      </c>
      <c r="M44" s="69">
        <f t="shared" si="4"/>
        <v>0</v>
      </c>
      <c r="N44" s="69">
        <f t="shared" si="4"/>
        <v>-3992971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22033724</v>
      </c>
      <c r="X44" s="69">
        <f t="shared" si="4"/>
        <v>21571350</v>
      </c>
      <c r="Y44" s="69">
        <f t="shared" si="4"/>
        <v>462374</v>
      </c>
      <c r="Z44" s="70">
        <f>+IF(X44&lt;&gt;0,+(Y44/X44)*100,0)</f>
        <v>2.1434634364562255</v>
      </c>
      <c r="AA44" s="67">
        <f>+AA42-AA43</f>
        <v>21434873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-61655389</v>
      </c>
      <c r="D46" s="59">
        <f>SUM(D44:D45)</f>
        <v>0</v>
      </c>
      <c r="E46" s="60">
        <f t="shared" si="5"/>
        <v>21434873</v>
      </c>
      <c r="F46" s="61">
        <f t="shared" si="5"/>
        <v>21434873</v>
      </c>
      <c r="G46" s="61">
        <f t="shared" si="5"/>
        <v>39266182</v>
      </c>
      <c r="H46" s="61">
        <f t="shared" si="5"/>
        <v>0</v>
      </c>
      <c r="I46" s="61">
        <f t="shared" si="5"/>
        <v>-13239487</v>
      </c>
      <c r="J46" s="61">
        <f t="shared" si="5"/>
        <v>26026695</v>
      </c>
      <c r="K46" s="61">
        <f t="shared" si="5"/>
        <v>0</v>
      </c>
      <c r="L46" s="61">
        <f t="shared" si="5"/>
        <v>-3992971</v>
      </c>
      <c r="M46" s="61">
        <f t="shared" si="5"/>
        <v>0</v>
      </c>
      <c r="N46" s="61">
        <f t="shared" si="5"/>
        <v>-3992971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22033724</v>
      </c>
      <c r="X46" s="61">
        <f t="shared" si="5"/>
        <v>21571350</v>
      </c>
      <c r="Y46" s="61">
        <f t="shared" si="5"/>
        <v>462374</v>
      </c>
      <c r="Z46" s="62">
        <f>+IF(X46&lt;&gt;0,+(Y46/X46)*100,0)</f>
        <v>2.1434634364562255</v>
      </c>
      <c r="AA46" s="59">
        <f>SUM(AA44:AA45)</f>
        <v>21434873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-61655389</v>
      </c>
      <c r="D48" s="75">
        <f>SUM(D46:D47)</f>
        <v>0</v>
      </c>
      <c r="E48" s="76">
        <f t="shared" si="6"/>
        <v>21434873</v>
      </c>
      <c r="F48" s="77">
        <f t="shared" si="6"/>
        <v>21434873</v>
      </c>
      <c r="G48" s="77">
        <f t="shared" si="6"/>
        <v>39266182</v>
      </c>
      <c r="H48" s="78">
        <f t="shared" si="6"/>
        <v>0</v>
      </c>
      <c r="I48" s="78">
        <f t="shared" si="6"/>
        <v>-13239487</v>
      </c>
      <c r="J48" s="78">
        <f t="shared" si="6"/>
        <v>26026695</v>
      </c>
      <c r="K48" s="78">
        <f t="shared" si="6"/>
        <v>0</v>
      </c>
      <c r="L48" s="78">
        <f t="shared" si="6"/>
        <v>-3992971</v>
      </c>
      <c r="M48" s="77">
        <f t="shared" si="6"/>
        <v>0</v>
      </c>
      <c r="N48" s="77">
        <f t="shared" si="6"/>
        <v>-3992971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22033724</v>
      </c>
      <c r="X48" s="78">
        <f t="shared" si="6"/>
        <v>21571350</v>
      </c>
      <c r="Y48" s="78">
        <f t="shared" si="6"/>
        <v>462374</v>
      </c>
      <c r="Z48" s="79">
        <f>+IF(X48&lt;&gt;0,+(Y48/X48)*100,0)</f>
        <v>2.1434634364562255</v>
      </c>
      <c r="AA48" s="80">
        <f>SUM(AA46:AA47)</f>
        <v>21434873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12282764</v>
      </c>
      <c r="D5" s="6">
        <v>0</v>
      </c>
      <c r="E5" s="7">
        <v>14966102</v>
      </c>
      <c r="F5" s="8">
        <v>14966102</v>
      </c>
      <c r="G5" s="8">
        <v>1007679</v>
      </c>
      <c r="H5" s="8">
        <v>1018686</v>
      </c>
      <c r="I5" s="8">
        <v>1018714</v>
      </c>
      <c r="J5" s="8">
        <v>3045079</v>
      </c>
      <c r="K5" s="8">
        <v>1018862</v>
      </c>
      <c r="L5" s="8">
        <v>0</v>
      </c>
      <c r="M5" s="8">
        <v>998399</v>
      </c>
      <c r="N5" s="8">
        <v>2017261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5062340</v>
      </c>
      <c r="X5" s="8">
        <v>7315998</v>
      </c>
      <c r="Y5" s="8">
        <v>-2253658</v>
      </c>
      <c r="Z5" s="2">
        <v>-30.8</v>
      </c>
      <c r="AA5" s="6">
        <v>14966102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20234251</v>
      </c>
      <c r="D7" s="6">
        <v>0</v>
      </c>
      <c r="E7" s="7">
        <v>28966681</v>
      </c>
      <c r="F7" s="8">
        <v>28966681</v>
      </c>
      <c r="G7" s="8">
        <v>2316994</v>
      </c>
      <c r="H7" s="8">
        <v>1691650</v>
      </c>
      <c r="I7" s="8">
        <v>1547601</v>
      </c>
      <c r="J7" s="8">
        <v>5556245</v>
      </c>
      <c r="K7" s="8">
        <v>2050545</v>
      </c>
      <c r="L7" s="8">
        <v>431749</v>
      </c>
      <c r="M7" s="8">
        <v>1615569</v>
      </c>
      <c r="N7" s="8">
        <v>4097863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9654108</v>
      </c>
      <c r="X7" s="8">
        <v>13097502</v>
      </c>
      <c r="Y7" s="8">
        <v>-3443394</v>
      </c>
      <c r="Z7" s="2">
        <v>-26.29</v>
      </c>
      <c r="AA7" s="6">
        <v>28966681</v>
      </c>
    </row>
    <row r="8" spans="1:27" ht="12.75">
      <c r="A8" s="29" t="s">
        <v>35</v>
      </c>
      <c r="B8" s="28"/>
      <c r="C8" s="6">
        <v>7512917</v>
      </c>
      <c r="D8" s="6">
        <v>0</v>
      </c>
      <c r="E8" s="7">
        <v>7415188</v>
      </c>
      <c r="F8" s="8">
        <v>7415188</v>
      </c>
      <c r="G8" s="8">
        <v>621074</v>
      </c>
      <c r="H8" s="8">
        <v>620557</v>
      </c>
      <c r="I8" s="8">
        <v>757148</v>
      </c>
      <c r="J8" s="8">
        <v>1998779</v>
      </c>
      <c r="K8" s="8">
        <v>578017</v>
      </c>
      <c r="L8" s="8">
        <v>178698</v>
      </c>
      <c r="M8" s="8">
        <v>429011</v>
      </c>
      <c r="N8" s="8">
        <v>1185726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3184505</v>
      </c>
      <c r="X8" s="8">
        <v>3486498</v>
      </c>
      <c r="Y8" s="8">
        <v>-301993</v>
      </c>
      <c r="Z8" s="2">
        <v>-8.66</v>
      </c>
      <c r="AA8" s="6">
        <v>7415188</v>
      </c>
    </row>
    <row r="9" spans="1:27" ht="12.75">
      <c r="A9" s="29" t="s">
        <v>36</v>
      </c>
      <c r="B9" s="28"/>
      <c r="C9" s="6">
        <v>5491740</v>
      </c>
      <c r="D9" s="6">
        <v>0</v>
      </c>
      <c r="E9" s="7">
        <v>3671804</v>
      </c>
      <c r="F9" s="8">
        <v>3671804</v>
      </c>
      <c r="G9" s="8">
        <v>397711</v>
      </c>
      <c r="H9" s="8">
        <v>399099</v>
      </c>
      <c r="I9" s="8">
        <v>383872</v>
      </c>
      <c r="J9" s="8">
        <v>1180682</v>
      </c>
      <c r="K9" s="8">
        <v>367368</v>
      </c>
      <c r="L9" s="8">
        <v>424088</v>
      </c>
      <c r="M9" s="8">
        <v>290651</v>
      </c>
      <c r="N9" s="8">
        <v>1082107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2262789</v>
      </c>
      <c r="X9" s="8">
        <v>1836000</v>
      </c>
      <c r="Y9" s="8">
        <v>426789</v>
      </c>
      <c r="Z9" s="2">
        <v>23.25</v>
      </c>
      <c r="AA9" s="6">
        <v>3671804</v>
      </c>
    </row>
    <row r="10" spans="1:27" ht="12.75">
      <c r="A10" s="29" t="s">
        <v>37</v>
      </c>
      <c r="B10" s="28"/>
      <c r="C10" s="6">
        <v>3809047</v>
      </c>
      <c r="D10" s="6">
        <v>0</v>
      </c>
      <c r="E10" s="7">
        <v>5930094</v>
      </c>
      <c r="F10" s="30">
        <v>5930094</v>
      </c>
      <c r="G10" s="30">
        <v>468124</v>
      </c>
      <c r="H10" s="30">
        <v>500153</v>
      </c>
      <c r="I10" s="30">
        <v>525191</v>
      </c>
      <c r="J10" s="30">
        <v>1493468</v>
      </c>
      <c r="K10" s="30">
        <v>515912</v>
      </c>
      <c r="L10" s="30">
        <v>-40246</v>
      </c>
      <c r="M10" s="30">
        <v>513237</v>
      </c>
      <c r="N10" s="30">
        <v>988903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2482371</v>
      </c>
      <c r="X10" s="30">
        <v>2795502</v>
      </c>
      <c r="Y10" s="30">
        <v>-313131</v>
      </c>
      <c r="Z10" s="31">
        <v>-11.2</v>
      </c>
      <c r="AA10" s="32">
        <v>5930094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3757</v>
      </c>
      <c r="H11" s="8">
        <v>1465</v>
      </c>
      <c r="I11" s="8">
        <v>0</v>
      </c>
      <c r="J11" s="8">
        <v>5222</v>
      </c>
      <c r="K11" s="8">
        <v>0</v>
      </c>
      <c r="L11" s="8">
        <v>1765</v>
      </c>
      <c r="M11" s="8">
        <v>0</v>
      </c>
      <c r="N11" s="8">
        <v>1765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6987</v>
      </c>
      <c r="X11" s="8"/>
      <c r="Y11" s="8">
        <v>6987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1097756</v>
      </c>
      <c r="D12" s="6">
        <v>0</v>
      </c>
      <c r="E12" s="7">
        <v>404052</v>
      </c>
      <c r="F12" s="8">
        <v>404052</v>
      </c>
      <c r="G12" s="8">
        <v>14443</v>
      </c>
      <c r="H12" s="8">
        <v>13528</v>
      </c>
      <c r="I12" s="8">
        <v>13302</v>
      </c>
      <c r="J12" s="8">
        <v>41273</v>
      </c>
      <c r="K12" s="8">
        <v>107253</v>
      </c>
      <c r="L12" s="8">
        <v>2436</v>
      </c>
      <c r="M12" s="8">
        <v>22663</v>
      </c>
      <c r="N12" s="8">
        <v>132352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173625</v>
      </c>
      <c r="X12" s="8">
        <v>202002</v>
      </c>
      <c r="Y12" s="8">
        <v>-28377</v>
      </c>
      <c r="Z12" s="2">
        <v>-14.05</v>
      </c>
      <c r="AA12" s="6">
        <v>404052</v>
      </c>
    </row>
    <row r="13" spans="1:27" ht="12.75">
      <c r="A13" s="27" t="s">
        <v>40</v>
      </c>
      <c r="B13" s="33"/>
      <c r="C13" s="6">
        <v>850591</v>
      </c>
      <c r="D13" s="6">
        <v>0</v>
      </c>
      <c r="E13" s="7">
        <v>525683</v>
      </c>
      <c r="F13" s="8">
        <v>525683</v>
      </c>
      <c r="G13" s="8">
        <v>953</v>
      </c>
      <c r="H13" s="8">
        <v>150920</v>
      </c>
      <c r="I13" s="8">
        <v>104120</v>
      </c>
      <c r="J13" s="8">
        <v>255993</v>
      </c>
      <c r="K13" s="8">
        <v>1555</v>
      </c>
      <c r="L13" s="8">
        <v>190563</v>
      </c>
      <c r="M13" s="8">
        <v>70121</v>
      </c>
      <c r="N13" s="8">
        <v>262239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518232</v>
      </c>
      <c r="X13" s="8">
        <v>262998</v>
      </c>
      <c r="Y13" s="8">
        <v>255234</v>
      </c>
      <c r="Z13" s="2">
        <v>97.05</v>
      </c>
      <c r="AA13" s="6">
        <v>525683</v>
      </c>
    </row>
    <row r="14" spans="1:27" ht="12.75">
      <c r="A14" s="27" t="s">
        <v>41</v>
      </c>
      <c r="B14" s="33"/>
      <c r="C14" s="6">
        <v>61480</v>
      </c>
      <c r="D14" s="6">
        <v>0</v>
      </c>
      <c r="E14" s="7">
        <v>284277</v>
      </c>
      <c r="F14" s="8">
        <v>284277</v>
      </c>
      <c r="G14" s="8">
        <v>5475</v>
      </c>
      <c r="H14" s="8">
        <v>1996</v>
      </c>
      <c r="I14" s="8">
        <v>12884</v>
      </c>
      <c r="J14" s="8">
        <v>20355</v>
      </c>
      <c r="K14" s="8">
        <v>6485</v>
      </c>
      <c r="L14" s="8">
        <v>-692</v>
      </c>
      <c r="M14" s="8">
        <v>1901</v>
      </c>
      <c r="N14" s="8">
        <v>7694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28049</v>
      </c>
      <c r="X14" s="8">
        <v>142002</v>
      </c>
      <c r="Y14" s="8">
        <v>-113953</v>
      </c>
      <c r="Z14" s="2">
        <v>-80.25</v>
      </c>
      <c r="AA14" s="6">
        <v>284277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12136</v>
      </c>
      <c r="D16" s="6">
        <v>0</v>
      </c>
      <c r="E16" s="7">
        <v>1018000</v>
      </c>
      <c r="F16" s="8">
        <v>1018000</v>
      </c>
      <c r="G16" s="8">
        <v>689</v>
      </c>
      <c r="H16" s="8">
        <v>1300</v>
      </c>
      <c r="I16" s="8">
        <v>0</v>
      </c>
      <c r="J16" s="8">
        <v>1989</v>
      </c>
      <c r="K16" s="8">
        <v>600</v>
      </c>
      <c r="L16" s="8">
        <v>650</v>
      </c>
      <c r="M16" s="8">
        <v>1300</v>
      </c>
      <c r="N16" s="8">
        <v>2550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4539</v>
      </c>
      <c r="X16" s="8">
        <v>508998</v>
      </c>
      <c r="Y16" s="8">
        <v>-504459</v>
      </c>
      <c r="Z16" s="2">
        <v>-99.11</v>
      </c>
      <c r="AA16" s="6">
        <v>1018000</v>
      </c>
    </row>
    <row r="17" spans="1:27" ht="12.75">
      <c r="A17" s="27" t="s">
        <v>44</v>
      </c>
      <c r="B17" s="33"/>
      <c r="C17" s="6">
        <v>2460983</v>
      </c>
      <c r="D17" s="6">
        <v>0</v>
      </c>
      <c r="E17" s="7">
        <v>124480</v>
      </c>
      <c r="F17" s="8">
        <v>124480</v>
      </c>
      <c r="G17" s="8">
        <v>89105</v>
      </c>
      <c r="H17" s="8">
        <v>50305</v>
      </c>
      <c r="I17" s="8">
        <v>58330</v>
      </c>
      <c r="J17" s="8">
        <v>197740</v>
      </c>
      <c r="K17" s="8">
        <v>59316</v>
      </c>
      <c r="L17" s="8">
        <v>60445</v>
      </c>
      <c r="M17" s="8">
        <v>71613</v>
      </c>
      <c r="N17" s="8">
        <v>191374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389114</v>
      </c>
      <c r="X17" s="8">
        <v>41502</v>
      </c>
      <c r="Y17" s="8">
        <v>347612</v>
      </c>
      <c r="Z17" s="2">
        <v>837.58</v>
      </c>
      <c r="AA17" s="6">
        <v>124480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955502</v>
      </c>
      <c r="F18" s="8">
        <v>955502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478002</v>
      </c>
      <c r="Y18" s="8">
        <v>-478002</v>
      </c>
      <c r="Z18" s="2">
        <v>-100</v>
      </c>
      <c r="AA18" s="6">
        <v>955502</v>
      </c>
    </row>
    <row r="19" spans="1:27" ht="12.75">
      <c r="A19" s="27" t="s">
        <v>46</v>
      </c>
      <c r="B19" s="33"/>
      <c r="C19" s="6">
        <v>21812033</v>
      </c>
      <c r="D19" s="6">
        <v>0</v>
      </c>
      <c r="E19" s="7">
        <v>23549000</v>
      </c>
      <c r="F19" s="8">
        <v>23549000</v>
      </c>
      <c r="G19" s="8">
        <v>8532892</v>
      </c>
      <c r="H19" s="8">
        <v>28721</v>
      </c>
      <c r="I19" s="8">
        <v>220</v>
      </c>
      <c r="J19" s="8">
        <v>8561833</v>
      </c>
      <c r="K19" s="8">
        <v>713789</v>
      </c>
      <c r="L19" s="8">
        <v>547639</v>
      </c>
      <c r="M19" s="8">
        <v>7366106</v>
      </c>
      <c r="N19" s="8">
        <v>8627534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17189367</v>
      </c>
      <c r="X19" s="8">
        <v>11874500</v>
      </c>
      <c r="Y19" s="8">
        <v>5314867</v>
      </c>
      <c r="Z19" s="2">
        <v>44.76</v>
      </c>
      <c r="AA19" s="6">
        <v>23549000</v>
      </c>
    </row>
    <row r="20" spans="1:27" ht="12.75">
      <c r="A20" s="27" t="s">
        <v>47</v>
      </c>
      <c r="B20" s="33"/>
      <c r="C20" s="6">
        <v>10464467</v>
      </c>
      <c r="D20" s="6">
        <v>0</v>
      </c>
      <c r="E20" s="7">
        <v>9365576</v>
      </c>
      <c r="F20" s="30">
        <v>9365576</v>
      </c>
      <c r="G20" s="30">
        <v>33569</v>
      </c>
      <c r="H20" s="30">
        <v>4328</v>
      </c>
      <c r="I20" s="30">
        <v>81652</v>
      </c>
      <c r="J20" s="30">
        <v>119549</v>
      </c>
      <c r="K20" s="30">
        <v>628564</v>
      </c>
      <c r="L20" s="30">
        <v>61295</v>
      </c>
      <c r="M20" s="30">
        <v>10205</v>
      </c>
      <c r="N20" s="30">
        <v>700064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819613</v>
      </c>
      <c r="X20" s="30">
        <v>4809000</v>
      </c>
      <c r="Y20" s="30">
        <v>-3989387</v>
      </c>
      <c r="Z20" s="31">
        <v>-82.96</v>
      </c>
      <c r="AA20" s="32">
        <v>9365576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291000</v>
      </c>
      <c r="F21" s="8">
        <v>291000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291000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86090165</v>
      </c>
      <c r="D22" s="37">
        <f>SUM(D5:D21)</f>
        <v>0</v>
      </c>
      <c r="E22" s="38">
        <f t="shared" si="0"/>
        <v>97467439</v>
      </c>
      <c r="F22" s="39">
        <f t="shared" si="0"/>
        <v>97467439</v>
      </c>
      <c r="G22" s="39">
        <f t="shared" si="0"/>
        <v>13492465</v>
      </c>
      <c r="H22" s="39">
        <f t="shared" si="0"/>
        <v>4482708</v>
      </c>
      <c r="I22" s="39">
        <f t="shared" si="0"/>
        <v>4503034</v>
      </c>
      <c r="J22" s="39">
        <f t="shared" si="0"/>
        <v>22478207</v>
      </c>
      <c r="K22" s="39">
        <f t="shared" si="0"/>
        <v>6048266</v>
      </c>
      <c r="L22" s="39">
        <f t="shared" si="0"/>
        <v>1858390</v>
      </c>
      <c r="M22" s="39">
        <f t="shared" si="0"/>
        <v>11390776</v>
      </c>
      <c r="N22" s="39">
        <f t="shared" si="0"/>
        <v>19297432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41775639</v>
      </c>
      <c r="X22" s="39">
        <f t="shared" si="0"/>
        <v>46850504</v>
      </c>
      <c r="Y22" s="39">
        <f t="shared" si="0"/>
        <v>-5074865</v>
      </c>
      <c r="Z22" s="40">
        <f>+IF(X22&lt;&gt;0,+(Y22/X22)*100,0)</f>
        <v>-10.832039288200614</v>
      </c>
      <c r="AA22" s="37">
        <f>SUM(AA5:AA21)</f>
        <v>97467439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23606394</v>
      </c>
      <c r="D25" s="6">
        <v>0</v>
      </c>
      <c r="E25" s="7">
        <v>31509686</v>
      </c>
      <c r="F25" s="8">
        <v>31509686</v>
      </c>
      <c r="G25" s="8">
        <v>2435969</v>
      </c>
      <c r="H25" s="8">
        <v>2509393</v>
      </c>
      <c r="I25" s="8">
        <v>2889022</v>
      </c>
      <c r="J25" s="8">
        <v>7834384</v>
      </c>
      <c r="K25" s="8">
        <v>2462303</v>
      </c>
      <c r="L25" s="8">
        <v>2647926</v>
      </c>
      <c r="M25" s="8">
        <v>2502247</v>
      </c>
      <c r="N25" s="8">
        <v>7612476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15446860</v>
      </c>
      <c r="X25" s="8">
        <v>16309998</v>
      </c>
      <c r="Y25" s="8">
        <v>-863138</v>
      </c>
      <c r="Z25" s="2">
        <v>-5.29</v>
      </c>
      <c r="AA25" s="6">
        <v>31509686</v>
      </c>
    </row>
    <row r="26" spans="1:27" ht="12.75">
      <c r="A26" s="29" t="s">
        <v>52</v>
      </c>
      <c r="B26" s="28"/>
      <c r="C26" s="6">
        <v>2243859</v>
      </c>
      <c r="D26" s="6">
        <v>0</v>
      </c>
      <c r="E26" s="7">
        <v>2539664</v>
      </c>
      <c r="F26" s="8">
        <v>2539664</v>
      </c>
      <c r="G26" s="8">
        <v>192183</v>
      </c>
      <c r="H26" s="8">
        <v>214982</v>
      </c>
      <c r="I26" s="8">
        <v>218847</v>
      </c>
      <c r="J26" s="8">
        <v>626012</v>
      </c>
      <c r="K26" s="8">
        <v>216496</v>
      </c>
      <c r="L26" s="8">
        <v>211196</v>
      </c>
      <c r="M26" s="8">
        <v>180277</v>
      </c>
      <c r="N26" s="8">
        <v>607969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1233981</v>
      </c>
      <c r="X26" s="8">
        <v>1270002</v>
      </c>
      <c r="Y26" s="8">
        <v>-36021</v>
      </c>
      <c r="Z26" s="2">
        <v>-2.84</v>
      </c>
      <c r="AA26" s="6">
        <v>2539664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5773806</v>
      </c>
      <c r="F27" s="8">
        <v>5773806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5773806</v>
      </c>
    </row>
    <row r="28" spans="1:27" ht="12.75">
      <c r="A28" s="29" t="s">
        <v>54</v>
      </c>
      <c r="B28" s="28"/>
      <c r="C28" s="6">
        <v>21567158</v>
      </c>
      <c r="D28" s="6">
        <v>0</v>
      </c>
      <c r="E28" s="7">
        <v>10276407</v>
      </c>
      <c r="F28" s="8">
        <v>10276407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10276407</v>
      </c>
    </row>
    <row r="29" spans="1:27" ht="12.75">
      <c r="A29" s="29" t="s">
        <v>55</v>
      </c>
      <c r="B29" s="28"/>
      <c r="C29" s="6">
        <v>1316988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21794781</v>
      </c>
      <c r="D30" s="6">
        <v>0</v>
      </c>
      <c r="E30" s="7">
        <v>23189958</v>
      </c>
      <c r="F30" s="8">
        <v>23189958</v>
      </c>
      <c r="G30" s="8">
        <v>0</v>
      </c>
      <c r="H30" s="8">
        <v>4477190</v>
      </c>
      <c r="I30" s="8">
        <v>2315838</v>
      </c>
      <c r="J30" s="8">
        <v>6793028</v>
      </c>
      <c r="K30" s="8">
        <v>1289955</v>
      </c>
      <c r="L30" s="8">
        <v>1334302</v>
      </c>
      <c r="M30" s="8">
        <v>1291080</v>
      </c>
      <c r="N30" s="8">
        <v>3915337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10708365</v>
      </c>
      <c r="X30" s="8">
        <v>11595000</v>
      </c>
      <c r="Y30" s="8">
        <v>-886635</v>
      </c>
      <c r="Z30" s="2">
        <v>-7.65</v>
      </c>
      <c r="AA30" s="6">
        <v>23189958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5026906</v>
      </c>
      <c r="F31" s="8">
        <v>5026906</v>
      </c>
      <c r="G31" s="8">
        <v>1462</v>
      </c>
      <c r="H31" s="8">
        <v>630</v>
      </c>
      <c r="I31" s="8">
        <v>34966</v>
      </c>
      <c r="J31" s="8">
        <v>37058</v>
      </c>
      <c r="K31" s="8">
        <v>10828</v>
      </c>
      <c r="L31" s="8">
        <v>4852</v>
      </c>
      <c r="M31" s="8">
        <v>13373</v>
      </c>
      <c r="N31" s="8">
        <v>29053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66111</v>
      </c>
      <c r="X31" s="8">
        <v>2056500</v>
      </c>
      <c r="Y31" s="8">
        <v>-1990389</v>
      </c>
      <c r="Z31" s="2">
        <v>-96.79</v>
      </c>
      <c r="AA31" s="6">
        <v>5026906</v>
      </c>
    </row>
    <row r="32" spans="1:27" ht="12.75">
      <c r="A32" s="29" t="s">
        <v>58</v>
      </c>
      <c r="B32" s="28"/>
      <c r="C32" s="6">
        <v>4592575</v>
      </c>
      <c r="D32" s="6">
        <v>0</v>
      </c>
      <c r="E32" s="7">
        <v>5099454</v>
      </c>
      <c r="F32" s="8">
        <v>5099454</v>
      </c>
      <c r="G32" s="8">
        <v>520235</v>
      </c>
      <c r="H32" s="8">
        <v>718798</v>
      </c>
      <c r="I32" s="8">
        <v>1123982</v>
      </c>
      <c r="J32" s="8">
        <v>2363015</v>
      </c>
      <c r="K32" s="8">
        <v>1577212</v>
      </c>
      <c r="L32" s="8">
        <v>467620</v>
      </c>
      <c r="M32" s="8">
        <v>2908010</v>
      </c>
      <c r="N32" s="8">
        <v>4952842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7315857</v>
      </c>
      <c r="X32" s="8">
        <v>2356500</v>
      </c>
      <c r="Y32" s="8">
        <v>4959357</v>
      </c>
      <c r="Z32" s="2">
        <v>210.45</v>
      </c>
      <c r="AA32" s="6">
        <v>5099454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13586104</v>
      </c>
      <c r="D34" s="6">
        <v>0</v>
      </c>
      <c r="E34" s="7">
        <v>13903141</v>
      </c>
      <c r="F34" s="8">
        <v>13903141</v>
      </c>
      <c r="G34" s="8">
        <v>354913</v>
      </c>
      <c r="H34" s="8">
        <v>621667</v>
      </c>
      <c r="I34" s="8">
        <v>879574</v>
      </c>
      <c r="J34" s="8">
        <v>1856154</v>
      </c>
      <c r="K34" s="8">
        <v>838148</v>
      </c>
      <c r="L34" s="8">
        <v>1230413</v>
      </c>
      <c r="M34" s="8">
        <v>1730663</v>
      </c>
      <c r="N34" s="8">
        <v>3799224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5655378</v>
      </c>
      <c r="X34" s="8">
        <v>4737498</v>
      </c>
      <c r="Y34" s="8">
        <v>917880</v>
      </c>
      <c r="Z34" s="2">
        <v>19.37</v>
      </c>
      <c r="AA34" s="6">
        <v>13903141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88707859</v>
      </c>
      <c r="D36" s="37">
        <f>SUM(D25:D35)</f>
        <v>0</v>
      </c>
      <c r="E36" s="38">
        <f t="shared" si="1"/>
        <v>97319022</v>
      </c>
      <c r="F36" s="39">
        <f t="shared" si="1"/>
        <v>97319022</v>
      </c>
      <c r="G36" s="39">
        <f t="shared" si="1"/>
        <v>3504762</v>
      </c>
      <c r="H36" s="39">
        <f t="shared" si="1"/>
        <v>8542660</v>
      </c>
      <c r="I36" s="39">
        <f t="shared" si="1"/>
        <v>7462229</v>
      </c>
      <c r="J36" s="39">
        <f t="shared" si="1"/>
        <v>19509651</v>
      </c>
      <c r="K36" s="39">
        <f t="shared" si="1"/>
        <v>6394942</v>
      </c>
      <c r="L36" s="39">
        <f t="shared" si="1"/>
        <v>5896309</v>
      </c>
      <c r="M36" s="39">
        <f t="shared" si="1"/>
        <v>8625650</v>
      </c>
      <c r="N36" s="39">
        <f t="shared" si="1"/>
        <v>20916901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40426552</v>
      </c>
      <c r="X36" s="39">
        <f t="shared" si="1"/>
        <v>38325498</v>
      </c>
      <c r="Y36" s="39">
        <f t="shared" si="1"/>
        <v>2101054</v>
      </c>
      <c r="Z36" s="40">
        <f>+IF(X36&lt;&gt;0,+(Y36/X36)*100,0)</f>
        <v>5.482130982355402</v>
      </c>
      <c r="AA36" s="37">
        <f>SUM(AA25:AA35)</f>
        <v>97319022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-2617694</v>
      </c>
      <c r="D38" s="50">
        <f>+D22-D36</f>
        <v>0</v>
      </c>
      <c r="E38" s="51">
        <f t="shared" si="2"/>
        <v>148417</v>
      </c>
      <c r="F38" s="52">
        <f t="shared" si="2"/>
        <v>148417</v>
      </c>
      <c r="G38" s="52">
        <f t="shared" si="2"/>
        <v>9987703</v>
      </c>
      <c r="H38" s="52">
        <f t="shared" si="2"/>
        <v>-4059952</v>
      </c>
      <c r="I38" s="52">
        <f t="shared" si="2"/>
        <v>-2959195</v>
      </c>
      <c r="J38" s="52">
        <f t="shared" si="2"/>
        <v>2968556</v>
      </c>
      <c r="K38" s="52">
        <f t="shared" si="2"/>
        <v>-346676</v>
      </c>
      <c r="L38" s="52">
        <f t="shared" si="2"/>
        <v>-4037919</v>
      </c>
      <c r="M38" s="52">
        <f t="shared" si="2"/>
        <v>2765126</v>
      </c>
      <c r="N38" s="52">
        <f t="shared" si="2"/>
        <v>-1619469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1349087</v>
      </c>
      <c r="X38" s="52">
        <f>IF(F22=F36,0,X22-X36)</f>
        <v>8525006</v>
      </c>
      <c r="Y38" s="52">
        <f t="shared" si="2"/>
        <v>-7175919</v>
      </c>
      <c r="Z38" s="53">
        <f>+IF(X38&lt;&gt;0,+(Y38/X38)*100,0)</f>
        <v>-84.17494368918919</v>
      </c>
      <c r="AA38" s="50">
        <f>+AA22-AA36</f>
        <v>148417</v>
      </c>
    </row>
    <row r="39" spans="1:27" ht="12.75">
      <c r="A39" s="27" t="s">
        <v>64</v>
      </c>
      <c r="B39" s="33"/>
      <c r="C39" s="6">
        <v>25825786</v>
      </c>
      <c r="D39" s="6">
        <v>0</v>
      </c>
      <c r="E39" s="7">
        <v>15675000</v>
      </c>
      <c r="F39" s="8">
        <v>15675000</v>
      </c>
      <c r="G39" s="8">
        <v>0</v>
      </c>
      <c r="H39" s="8">
        <v>0</v>
      </c>
      <c r="I39" s="8">
        <v>0</v>
      </c>
      <c r="J39" s="8">
        <v>0</v>
      </c>
      <c r="K39" s="8">
        <v>10243744</v>
      </c>
      <c r="L39" s="8">
        <v>553677</v>
      </c>
      <c r="M39" s="8">
        <v>9814433</v>
      </c>
      <c r="N39" s="8">
        <v>20611854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20611854</v>
      </c>
      <c r="X39" s="8">
        <v>8637500</v>
      </c>
      <c r="Y39" s="8">
        <v>11974354</v>
      </c>
      <c r="Z39" s="2">
        <v>138.63</v>
      </c>
      <c r="AA39" s="6">
        <v>15675000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23208092</v>
      </c>
      <c r="D42" s="59">
        <f>SUM(D38:D41)</f>
        <v>0</v>
      </c>
      <c r="E42" s="60">
        <f t="shared" si="3"/>
        <v>15823417</v>
      </c>
      <c r="F42" s="61">
        <f t="shared" si="3"/>
        <v>15823417</v>
      </c>
      <c r="G42" s="61">
        <f t="shared" si="3"/>
        <v>9987703</v>
      </c>
      <c r="H42" s="61">
        <f t="shared" si="3"/>
        <v>-4059952</v>
      </c>
      <c r="I42" s="61">
        <f t="shared" si="3"/>
        <v>-2959195</v>
      </c>
      <c r="J42" s="61">
        <f t="shared" si="3"/>
        <v>2968556</v>
      </c>
      <c r="K42" s="61">
        <f t="shared" si="3"/>
        <v>9897068</v>
      </c>
      <c r="L42" s="61">
        <f t="shared" si="3"/>
        <v>-3484242</v>
      </c>
      <c r="M42" s="61">
        <f t="shared" si="3"/>
        <v>12579559</v>
      </c>
      <c r="N42" s="61">
        <f t="shared" si="3"/>
        <v>18992385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21960941</v>
      </c>
      <c r="X42" s="61">
        <f t="shared" si="3"/>
        <v>17162506</v>
      </c>
      <c r="Y42" s="61">
        <f t="shared" si="3"/>
        <v>4798435</v>
      </c>
      <c r="Z42" s="62">
        <f>+IF(X42&lt;&gt;0,+(Y42/X42)*100,0)</f>
        <v>27.95882489421999</v>
      </c>
      <c r="AA42" s="59">
        <f>SUM(AA38:AA41)</f>
        <v>15823417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23208092</v>
      </c>
      <c r="D44" s="67">
        <f>+D42-D43</f>
        <v>0</v>
      </c>
      <c r="E44" s="68">
        <f t="shared" si="4"/>
        <v>15823417</v>
      </c>
      <c r="F44" s="69">
        <f t="shared" si="4"/>
        <v>15823417</v>
      </c>
      <c r="G44" s="69">
        <f t="shared" si="4"/>
        <v>9987703</v>
      </c>
      <c r="H44" s="69">
        <f t="shared" si="4"/>
        <v>-4059952</v>
      </c>
      <c r="I44" s="69">
        <f t="shared" si="4"/>
        <v>-2959195</v>
      </c>
      <c r="J44" s="69">
        <f t="shared" si="4"/>
        <v>2968556</v>
      </c>
      <c r="K44" s="69">
        <f t="shared" si="4"/>
        <v>9897068</v>
      </c>
      <c r="L44" s="69">
        <f t="shared" si="4"/>
        <v>-3484242</v>
      </c>
      <c r="M44" s="69">
        <f t="shared" si="4"/>
        <v>12579559</v>
      </c>
      <c r="N44" s="69">
        <f t="shared" si="4"/>
        <v>18992385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21960941</v>
      </c>
      <c r="X44" s="69">
        <f t="shared" si="4"/>
        <v>17162506</v>
      </c>
      <c r="Y44" s="69">
        <f t="shared" si="4"/>
        <v>4798435</v>
      </c>
      <c r="Z44" s="70">
        <f>+IF(X44&lt;&gt;0,+(Y44/X44)*100,0)</f>
        <v>27.95882489421999</v>
      </c>
      <c r="AA44" s="67">
        <f>+AA42-AA43</f>
        <v>15823417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23208092</v>
      </c>
      <c r="D46" s="59">
        <f>SUM(D44:D45)</f>
        <v>0</v>
      </c>
      <c r="E46" s="60">
        <f t="shared" si="5"/>
        <v>15823417</v>
      </c>
      <c r="F46" s="61">
        <f t="shared" si="5"/>
        <v>15823417</v>
      </c>
      <c r="G46" s="61">
        <f t="shared" si="5"/>
        <v>9987703</v>
      </c>
      <c r="H46" s="61">
        <f t="shared" si="5"/>
        <v>-4059952</v>
      </c>
      <c r="I46" s="61">
        <f t="shared" si="5"/>
        <v>-2959195</v>
      </c>
      <c r="J46" s="61">
        <f t="shared" si="5"/>
        <v>2968556</v>
      </c>
      <c r="K46" s="61">
        <f t="shared" si="5"/>
        <v>9897068</v>
      </c>
      <c r="L46" s="61">
        <f t="shared" si="5"/>
        <v>-3484242</v>
      </c>
      <c r="M46" s="61">
        <f t="shared" si="5"/>
        <v>12579559</v>
      </c>
      <c r="N46" s="61">
        <f t="shared" si="5"/>
        <v>18992385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21960941</v>
      </c>
      <c r="X46" s="61">
        <f t="shared" si="5"/>
        <v>17162506</v>
      </c>
      <c r="Y46" s="61">
        <f t="shared" si="5"/>
        <v>4798435</v>
      </c>
      <c r="Z46" s="62">
        <f>+IF(X46&lt;&gt;0,+(Y46/X46)*100,0)</f>
        <v>27.95882489421999</v>
      </c>
      <c r="AA46" s="59">
        <f>SUM(AA44:AA45)</f>
        <v>15823417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23208092</v>
      </c>
      <c r="D48" s="75">
        <f>SUM(D46:D47)</f>
        <v>0</v>
      </c>
      <c r="E48" s="76">
        <f t="shared" si="6"/>
        <v>15823417</v>
      </c>
      <c r="F48" s="77">
        <f t="shared" si="6"/>
        <v>15823417</v>
      </c>
      <c r="G48" s="77">
        <f t="shared" si="6"/>
        <v>9987703</v>
      </c>
      <c r="H48" s="78">
        <f t="shared" si="6"/>
        <v>-4059952</v>
      </c>
      <c r="I48" s="78">
        <f t="shared" si="6"/>
        <v>-2959195</v>
      </c>
      <c r="J48" s="78">
        <f t="shared" si="6"/>
        <v>2968556</v>
      </c>
      <c r="K48" s="78">
        <f t="shared" si="6"/>
        <v>9897068</v>
      </c>
      <c r="L48" s="78">
        <f t="shared" si="6"/>
        <v>-3484242</v>
      </c>
      <c r="M48" s="77">
        <f t="shared" si="6"/>
        <v>12579559</v>
      </c>
      <c r="N48" s="77">
        <f t="shared" si="6"/>
        <v>18992385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21960941</v>
      </c>
      <c r="X48" s="78">
        <f t="shared" si="6"/>
        <v>17162506</v>
      </c>
      <c r="Y48" s="78">
        <f t="shared" si="6"/>
        <v>4798435</v>
      </c>
      <c r="Z48" s="79">
        <f>+IF(X48&lt;&gt;0,+(Y48/X48)*100,0)</f>
        <v>27.95882489421999</v>
      </c>
      <c r="AA48" s="80">
        <f>SUM(AA46:AA47)</f>
        <v>15823417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93322624</v>
      </c>
      <c r="D5" s="6">
        <v>0</v>
      </c>
      <c r="E5" s="7">
        <v>99461638</v>
      </c>
      <c r="F5" s="8">
        <v>99461638</v>
      </c>
      <c r="G5" s="8">
        <v>28282983</v>
      </c>
      <c r="H5" s="8">
        <v>3078320</v>
      </c>
      <c r="I5" s="8">
        <v>7178622</v>
      </c>
      <c r="J5" s="8">
        <v>38539925</v>
      </c>
      <c r="K5" s="8">
        <v>7039474</v>
      </c>
      <c r="L5" s="8">
        <v>6882988</v>
      </c>
      <c r="M5" s="8">
        <v>6579470</v>
      </c>
      <c r="N5" s="8">
        <v>20501932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59041857</v>
      </c>
      <c r="X5" s="8">
        <v>46196139</v>
      </c>
      <c r="Y5" s="8">
        <v>12845718</v>
      </c>
      <c r="Z5" s="2">
        <v>27.81</v>
      </c>
      <c r="AA5" s="6">
        <v>99461638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257122328</v>
      </c>
      <c r="D7" s="6">
        <v>0</v>
      </c>
      <c r="E7" s="7">
        <v>316656230</v>
      </c>
      <c r="F7" s="8">
        <v>316656230</v>
      </c>
      <c r="G7" s="8">
        <v>21852784</v>
      </c>
      <c r="H7" s="8">
        <v>22134277</v>
      </c>
      <c r="I7" s="8">
        <v>22058376</v>
      </c>
      <c r="J7" s="8">
        <v>66045437</v>
      </c>
      <c r="K7" s="8">
        <v>25789947</v>
      </c>
      <c r="L7" s="8">
        <v>19701634</v>
      </c>
      <c r="M7" s="8">
        <v>25463453</v>
      </c>
      <c r="N7" s="8">
        <v>70955034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137000471</v>
      </c>
      <c r="X7" s="8">
        <v>157156487</v>
      </c>
      <c r="Y7" s="8">
        <v>-20156016</v>
      </c>
      <c r="Z7" s="2">
        <v>-12.83</v>
      </c>
      <c r="AA7" s="6">
        <v>316656230</v>
      </c>
    </row>
    <row r="8" spans="1:27" ht="12.75">
      <c r="A8" s="29" t="s">
        <v>35</v>
      </c>
      <c r="B8" s="28"/>
      <c r="C8" s="6">
        <v>54408318</v>
      </c>
      <c r="D8" s="6">
        <v>0</v>
      </c>
      <c r="E8" s="7">
        <v>62986556</v>
      </c>
      <c r="F8" s="8">
        <v>62986556</v>
      </c>
      <c r="G8" s="8">
        <v>4610867</v>
      </c>
      <c r="H8" s="8">
        <v>3378653</v>
      </c>
      <c r="I8" s="8">
        <v>5299533</v>
      </c>
      <c r="J8" s="8">
        <v>13289053</v>
      </c>
      <c r="K8" s="8">
        <v>4940471</v>
      </c>
      <c r="L8" s="8">
        <v>3855279</v>
      </c>
      <c r="M8" s="8">
        <v>6672066</v>
      </c>
      <c r="N8" s="8">
        <v>15467816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28756869</v>
      </c>
      <c r="X8" s="8">
        <v>32286899</v>
      </c>
      <c r="Y8" s="8">
        <v>-3530030</v>
      </c>
      <c r="Z8" s="2">
        <v>-10.93</v>
      </c>
      <c r="AA8" s="6">
        <v>62986556</v>
      </c>
    </row>
    <row r="9" spans="1:27" ht="12.75">
      <c r="A9" s="29" t="s">
        <v>36</v>
      </c>
      <c r="B9" s="28"/>
      <c r="C9" s="6">
        <v>33577242</v>
      </c>
      <c r="D9" s="6">
        <v>0</v>
      </c>
      <c r="E9" s="7">
        <v>34657040</v>
      </c>
      <c r="F9" s="8">
        <v>34657040</v>
      </c>
      <c r="G9" s="8">
        <v>3171089</v>
      </c>
      <c r="H9" s="8">
        <v>3295980</v>
      </c>
      <c r="I9" s="8">
        <v>3226559</v>
      </c>
      <c r="J9" s="8">
        <v>9693628</v>
      </c>
      <c r="K9" s="8">
        <v>3139246</v>
      </c>
      <c r="L9" s="8">
        <v>3048606</v>
      </c>
      <c r="M9" s="8">
        <v>3060604</v>
      </c>
      <c r="N9" s="8">
        <v>9248456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18942084</v>
      </c>
      <c r="X9" s="8">
        <v>17327704</v>
      </c>
      <c r="Y9" s="8">
        <v>1614380</v>
      </c>
      <c r="Z9" s="2">
        <v>9.32</v>
      </c>
      <c r="AA9" s="6">
        <v>34657040</v>
      </c>
    </row>
    <row r="10" spans="1:27" ht="12.75">
      <c r="A10" s="29" t="s">
        <v>37</v>
      </c>
      <c r="B10" s="28"/>
      <c r="C10" s="6">
        <v>26579684</v>
      </c>
      <c r="D10" s="6">
        <v>0</v>
      </c>
      <c r="E10" s="7">
        <v>33294794</v>
      </c>
      <c r="F10" s="30">
        <v>33294794</v>
      </c>
      <c r="G10" s="30">
        <v>2780715</v>
      </c>
      <c r="H10" s="30">
        <v>2964653</v>
      </c>
      <c r="I10" s="30">
        <v>2867206</v>
      </c>
      <c r="J10" s="30">
        <v>8612574</v>
      </c>
      <c r="K10" s="30">
        <v>2816118</v>
      </c>
      <c r="L10" s="30">
        <v>2732723</v>
      </c>
      <c r="M10" s="30">
        <v>2696564</v>
      </c>
      <c r="N10" s="30">
        <v>8245405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16857979</v>
      </c>
      <c r="X10" s="30">
        <v>16647444</v>
      </c>
      <c r="Y10" s="30">
        <v>210535</v>
      </c>
      <c r="Z10" s="31">
        <v>1.26</v>
      </c>
      <c r="AA10" s="32">
        <v>33294794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8718733</v>
      </c>
      <c r="D12" s="6">
        <v>0</v>
      </c>
      <c r="E12" s="7">
        <v>7986914</v>
      </c>
      <c r="F12" s="8">
        <v>7986914</v>
      </c>
      <c r="G12" s="8">
        <v>281969</v>
      </c>
      <c r="H12" s="8">
        <v>577180</v>
      </c>
      <c r="I12" s="8">
        <v>725883</v>
      </c>
      <c r="J12" s="8">
        <v>1585032</v>
      </c>
      <c r="K12" s="8">
        <v>578489</v>
      </c>
      <c r="L12" s="8">
        <v>659257</v>
      </c>
      <c r="M12" s="8">
        <v>824844</v>
      </c>
      <c r="N12" s="8">
        <v>2062590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3647622</v>
      </c>
      <c r="X12" s="8">
        <v>4026446</v>
      </c>
      <c r="Y12" s="8">
        <v>-378824</v>
      </c>
      <c r="Z12" s="2">
        <v>-9.41</v>
      </c>
      <c r="AA12" s="6">
        <v>7986914</v>
      </c>
    </row>
    <row r="13" spans="1:27" ht="12.75">
      <c r="A13" s="27" t="s">
        <v>40</v>
      </c>
      <c r="B13" s="33"/>
      <c r="C13" s="6">
        <v>4523220</v>
      </c>
      <c r="D13" s="6">
        <v>0</v>
      </c>
      <c r="E13" s="7">
        <v>4350000</v>
      </c>
      <c r="F13" s="8">
        <v>4350000</v>
      </c>
      <c r="G13" s="8">
        <v>482459</v>
      </c>
      <c r="H13" s="8">
        <v>436886</v>
      </c>
      <c r="I13" s="8">
        <v>342144</v>
      </c>
      <c r="J13" s="8">
        <v>1261489</v>
      </c>
      <c r="K13" s="8">
        <v>70676</v>
      </c>
      <c r="L13" s="8">
        <v>487286</v>
      </c>
      <c r="M13" s="8">
        <v>383887</v>
      </c>
      <c r="N13" s="8">
        <v>941849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2203338</v>
      </c>
      <c r="X13" s="8">
        <v>2175000</v>
      </c>
      <c r="Y13" s="8">
        <v>28338</v>
      </c>
      <c r="Z13" s="2">
        <v>1.3</v>
      </c>
      <c r="AA13" s="6">
        <v>4350000</v>
      </c>
    </row>
    <row r="14" spans="1:27" ht="12.75">
      <c r="A14" s="27" t="s">
        <v>41</v>
      </c>
      <c r="B14" s="33"/>
      <c r="C14" s="6">
        <v>3453589</v>
      </c>
      <c r="D14" s="6">
        <v>0</v>
      </c>
      <c r="E14" s="7">
        <v>3000000</v>
      </c>
      <c r="F14" s="8">
        <v>3000000</v>
      </c>
      <c r="G14" s="8">
        <v>288816</v>
      </c>
      <c r="H14" s="8">
        <v>329325</v>
      </c>
      <c r="I14" s="8">
        <v>240371</v>
      </c>
      <c r="J14" s="8">
        <v>858512</v>
      </c>
      <c r="K14" s="8">
        <v>191345</v>
      </c>
      <c r="L14" s="8">
        <v>279399</v>
      </c>
      <c r="M14" s="8">
        <v>305657</v>
      </c>
      <c r="N14" s="8">
        <v>776401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1634913</v>
      </c>
      <c r="X14" s="8">
        <v>1500000</v>
      </c>
      <c r="Y14" s="8">
        <v>134913</v>
      </c>
      <c r="Z14" s="2">
        <v>8.99</v>
      </c>
      <c r="AA14" s="6">
        <v>3000000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7277576</v>
      </c>
      <c r="D16" s="6">
        <v>0</v>
      </c>
      <c r="E16" s="7">
        <v>5701530</v>
      </c>
      <c r="F16" s="8">
        <v>5701530</v>
      </c>
      <c r="G16" s="8">
        <v>79489</v>
      </c>
      <c r="H16" s="8">
        <v>85377</v>
      </c>
      <c r="I16" s="8">
        <v>86495</v>
      </c>
      <c r="J16" s="8">
        <v>251361</v>
      </c>
      <c r="K16" s="8">
        <v>89583</v>
      </c>
      <c r="L16" s="8">
        <v>68502</v>
      </c>
      <c r="M16" s="8">
        <v>65641</v>
      </c>
      <c r="N16" s="8">
        <v>223726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475087</v>
      </c>
      <c r="X16" s="8">
        <v>2898967</v>
      </c>
      <c r="Y16" s="8">
        <v>-2423880</v>
      </c>
      <c r="Z16" s="2">
        <v>-83.61</v>
      </c>
      <c r="AA16" s="6">
        <v>5701530</v>
      </c>
    </row>
    <row r="17" spans="1:27" ht="12.75">
      <c r="A17" s="27" t="s">
        <v>44</v>
      </c>
      <c r="B17" s="33"/>
      <c r="C17" s="6">
        <v>1581040</v>
      </c>
      <c r="D17" s="6">
        <v>0</v>
      </c>
      <c r="E17" s="7">
        <v>1986000</v>
      </c>
      <c r="F17" s="8">
        <v>1986000</v>
      </c>
      <c r="G17" s="8">
        <v>79039</v>
      </c>
      <c r="H17" s="8">
        <v>75864</v>
      </c>
      <c r="I17" s="8">
        <v>65338</v>
      </c>
      <c r="J17" s="8">
        <v>220241</v>
      </c>
      <c r="K17" s="8">
        <v>97036</v>
      </c>
      <c r="L17" s="8">
        <v>75472</v>
      </c>
      <c r="M17" s="8">
        <v>64980</v>
      </c>
      <c r="N17" s="8">
        <v>237488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457729</v>
      </c>
      <c r="X17" s="8">
        <v>953652</v>
      </c>
      <c r="Y17" s="8">
        <v>-495923</v>
      </c>
      <c r="Z17" s="2">
        <v>-52</v>
      </c>
      <c r="AA17" s="6">
        <v>1986000</v>
      </c>
    </row>
    <row r="18" spans="1:27" ht="12.75">
      <c r="A18" s="29" t="s">
        <v>45</v>
      </c>
      <c r="B18" s="28"/>
      <c r="C18" s="6">
        <v>2528957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86781238</v>
      </c>
      <c r="D19" s="6">
        <v>0</v>
      </c>
      <c r="E19" s="7">
        <v>93391658</v>
      </c>
      <c r="F19" s="8">
        <v>93391658</v>
      </c>
      <c r="G19" s="8">
        <v>32567657</v>
      </c>
      <c r="H19" s="8">
        <v>74709</v>
      </c>
      <c r="I19" s="8">
        <v>1351813</v>
      </c>
      <c r="J19" s="8">
        <v>33994179</v>
      </c>
      <c r="K19" s="8">
        <v>291306</v>
      </c>
      <c r="L19" s="8">
        <v>1028909</v>
      </c>
      <c r="M19" s="8">
        <v>26332772</v>
      </c>
      <c r="N19" s="8">
        <v>27652987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61647166</v>
      </c>
      <c r="X19" s="8">
        <v>59153979</v>
      </c>
      <c r="Y19" s="8">
        <v>2493187</v>
      </c>
      <c r="Z19" s="2">
        <v>4.21</v>
      </c>
      <c r="AA19" s="6">
        <v>93391658</v>
      </c>
    </row>
    <row r="20" spans="1:27" ht="12.75">
      <c r="A20" s="27" t="s">
        <v>47</v>
      </c>
      <c r="B20" s="33"/>
      <c r="C20" s="6">
        <v>56494294</v>
      </c>
      <c r="D20" s="6">
        <v>0</v>
      </c>
      <c r="E20" s="7">
        <v>19219697</v>
      </c>
      <c r="F20" s="30">
        <v>19219697</v>
      </c>
      <c r="G20" s="30">
        <v>893280</v>
      </c>
      <c r="H20" s="30">
        <v>969814</v>
      </c>
      <c r="I20" s="30">
        <v>848188</v>
      </c>
      <c r="J20" s="30">
        <v>2711282</v>
      </c>
      <c r="K20" s="30">
        <v>1382012</v>
      </c>
      <c r="L20" s="30">
        <v>1136033</v>
      </c>
      <c r="M20" s="30">
        <v>1142086</v>
      </c>
      <c r="N20" s="30">
        <v>3660131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6371413</v>
      </c>
      <c r="X20" s="30">
        <v>4851176</v>
      </c>
      <c r="Y20" s="30">
        <v>1520237</v>
      </c>
      <c r="Z20" s="31">
        <v>31.34</v>
      </c>
      <c r="AA20" s="32">
        <v>19219697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29085610</v>
      </c>
      <c r="F21" s="8">
        <v>29085610</v>
      </c>
      <c r="G21" s="8">
        <v>0</v>
      </c>
      <c r="H21" s="8">
        <v>118782</v>
      </c>
      <c r="I21" s="34">
        <v>152400</v>
      </c>
      <c r="J21" s="8">
        <v>271182</v>
      </c>
      <c r="K21" s="8">
        <v>1986120</v>
      </c>
      <c r="L21" s="8">
        <v>1590361</v>
      </c>
      <c r="M21" s="8">
        <v>0</v>
      </c>
      <c r="N21" s="8">
        <v>3576481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3847663</v>
      </c>
      <c r="X21" s="8">
        <v>19960000</v>
      </c>
      <c r="Y21" s="8">
        <v>-16112337</v>
      </c>
      <c r="Z21" s="2">
        <v>-80.72</v>
      </c>
      <c r="AA21" s="6">
        <v>29085610</v>
      </c>
    </row>
    <row r="22" spans="1:27" ht="24.75" customHeight="1">
      <c r="A22" s="35" t="s">
        <v>49</v>
      </c>
      <c r="B22" s="36"/>
      <c r="C22" s="37">
        <f aca="true" t="shared" si="0" ref="C22:Y22">SUM(C5:C21)</f>
        <v>636368843</v>
      </c>
      <c r="D22" s="37">
        <f>SUM(D5:D21)</f>
        <v>0</v>
      </c>
      <c r="E22" s="38">
        <f t="shared" si="0"/>
        <v>711777667</v>
      </c>
      <c r="F22" s="39">
        <f t="shared" si="0"/>
        <v>711777667</v>
      </c>
      <c r="G22" s="39">
        <f t="shared" si="0"/>
        <v>95371147</v>
      </c>
      <c r="H22" s="39">
        <f t="shared" si="0"/>
        <v>37519820</v>
      </c>
      <c r="I22" s="39">
        <f t="shared" si="0"/>
        <v>44442928</v>
      </c>
      <c r="J22" s="39">
        <f t="shared" si="0"/>
        <v>177333895</v>
      </c>
      <c r="K22" s="39">
        <f t="shared" si="0"/>
        <v>48411823</v>
      </c>
      <c r="L22" s="39">
        <f t="shared" si="0"/>
        <v>41546449</v>
      </c>
      <c r="M22" s="39">
        <f t="shared" si="0"/>
        <v>73592024</v>
      </c>
      <c r="N22" s="39">
        <f t="shared" si="0"/>
        <v>163550296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340884191</v>
      </c>
      <c r="X22" s="39">
        <f t="shared" si="0"/>
        <v>365133893</v>
      </c>
      <c r="Y22" s="39">
        <f t="shared" si="0"/>
        <v>-24249702</v>
      </c>
      <c r="Z22" s="40">
        <f>+IF(X22&lt;&gt;0,+(Y22/X22)*100,0)</f>
        <v>-6.641317737107467</v>
      </c>
      <c r="AA22" s="37">
        <f>SUM(AA5:AA21)</f>
        <v>711777667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305627189</v>
      </c>
      <c r="D25" s="6">
        <v>0</v>
      </c>
      <c r="E25" s="7">
        <v>325494430</v>
      </c>
      <c r="F25" s="8">
        <v>325494430</v>
      </c>
      <c r="G25" s="8">
        <v>21308245</v>
      </c>
      <c r="H25" s="8">
        <v>24255084</v>
      </c>
      <c r="I25" s="8">
        <v>22622471</v>
      </c>
      <c r="J25" s="8">
        <v>68185800</v>
      </c>
      <c r="K25" s="8">
        <v>22848087</v>
      </c>
      <c r="L25" s="8">
        <v>23239233</v>
      </c>
      <c r="M25" s="8">
        <v>22886209</v>
      </c>
      <c r="N25" s="8">
        <v>68973529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137159329</v>
      </c>
      <c r="X25" s="8">
        <v>157333621</v>
      </c>
      <c r="Y25" s="8">
        <v>-20174292</v>
      </c>
      <c r="Z25" s="2">
        <v>-12.82</v>
      </c>
      <c r="AA25" s="6">
        <v>325494430</v>
      </c>
    </row>
    <row r="26" spans="1:27" ht="12.75">
      <c r="A26" s="29" t="s">
        <v>52</v>
      </c>
      <c r="B26" s="28"/>
      <c r="C26" s="6">
        <v>10833419</v>
      </c>
      <c r="D26" s="6">
        <v>0</v>
      </c>
      <c r="E26" s="7">
        <v>11571225</v>
      </c>
      <c r="F26" s="8">
        <v>11571225</v>
      </c>
      <c r="G26" s="8">
        <v>913473</v>
      </c>
      <c r="H26" s="8">
        <v>913473</v>
      </c>
      <c r="I26" s="8">
        <v>911951</v>
      </c>
      <c r="J26" s="8">
        <v>2738897</v>
      </c>
      <c r="K26" s="8">
        <v>921087</v>
      </c>
      <c r="L26" s="8">
        <v>911951</v>
      </c>
      <c r="M26" s="8">
        <v>911951</v>
      </c>
      <c r="N26" s="8">
        <v>2744989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5483886</v>
      </c>
      <c r="X26" s="8">
        <v>5785614</v>
      </c>
      <c r="Y26" s="8">
        <v>-301728</v>
      </c>
      <c r="Z26" s="2">
        <v>-5.22</v>
      </c>
      <c r="AA26" s="6">
        <v>11571225</v>
      </c>
    </row>
    <row r="27" spans="1:27" ht="12.75">
      <c r="A27" s="29" t="s">
        <v>53</v>
      </c>
      <c r="B27" s="28"/>
      <c r="C27" s="6">
        <v>18188118</v>
      </c>
      <c r="D27" s="6">
        <v>0</v>
      </c>
      <c r="E27" s="7">
        <v>15000000</v>
      </c>
      <c r="F27" s="8">
        <v>15000000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15000000</v>
      </c>
    </row>
    <row r="28" spans="1:27" ht="12.75">
      <c r="A28" s="29" t="s">
        <v>54</v>
      </c>
      <c r="B28" s="28"/>
      <c r="C28" s="6">
        <v>104089936</v>
      </c>
      <c r="D28" s="6">
        <v>0</v>
      </c>
      <c r="E28" s="7">
        <v>95593577</v>
      </c>
      <c r="F28" s="8">
        <v>95593577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47796786</v>
      </c>
      <c r="Y28" s="8">
        <v>-47796786</v>
      </c>
      <c r="Z28" s="2">
        <v>-100</v>
      </c>
      <c r="AA28" s="6">
        <v>95593577</v>
      </c>
    </row>
    <row r="29" spans="1:27" ht="12.75">
      <c r="A29" s="29" t="s">
        <v>55</v>
      </c>
      <c r="B29" s="28"/>
      <c r="C29" s="6">
        <v>12019219</v>
      </c>
      <c r="D29" s="6">
        <v>0</v>
      </c>
      <c r="E29" s="7">
        <v>12224837</v>
      </c>
      <c r="F29" s="8">
        <v>12224837</v>
      </c>
      <c r="G29" s="8">
        <v>635446</v>
      </c>
      <c r="H29" s="8">
        <v>812030</v>
      </c>
      <c r="I29" s="8">
        <v>552796</v>
      </c>
      <c r="J29" s="8">
        <v>2000272</v>
      </c>
      <c r="K29" s="8">
        <v>837053</v>
      </c>
      <c r="L29" s="8">
        <v>675473</v>
      </c>
      <c r="M29" s="8">
        <v>2847013</v>
      </c>
      <c r="N29" s="8">
        <v>4359539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6359811</v>
      </c>
      <c r="X29" s="8">
        <v>6278676</v>
      </c>
      <c r="Y29" s="8">
        <v>81135</v>
      </c>
      <c r="Z29" s="2">
        <v>1.29</v>
      </c>
      <c r="AA29" s="6">
        <v>12224837</v>
      </c>
    </row>
    <row r="30" spans="1:27" ht="12.75">
      <c r="A30" s="29" t="s">
        <v>56</v>
      </c>
      <c r="B30" s="28"/>
      <c r="C30" s="6">
        <v>176912355</v>
      </c>
      <c r="D30" s="6">
        <v>0</v>
      </c>
      <c r="E30" s="7">
        <v>185500000</v>
      </c>
      <c r="F30" s="8">
        <v>185500000</v>
      </c>
      <c r="G30" s="8">
        <v>15559</v>
      </c>
      <c r="H30" s="8">
        <v>21454336</v>
      </c>
      <c r="I30" s="8">
        <v>21610489</v>
      </c>
      <c r="J30" s="8">
        <v>43080384</v>
      </c>
      <c r="K30" s="8">
        <v>12783776</v>
      </c>
      <c r="L30" s="8">
        <v>14635936</v>
      </c>
      <c r="M30" s="8">
        <v>14422201</v>
      </c>
      <c r="N30" s="8">
        <v>41841913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84922297</v>
      </c>
      <c r="X30" s="8">
        <v>91563550</v>
      </c>
      <c r="Y30" s="8">
        <v>-6641253</v>
      </c>
      <c r="Z30" s="2">
        <v>-7.25</v>
      </c>
      <c r="AA30" s="6">
        <v>185500000</v>
      </c>
    </row>
    <row r="31" spans="1:27" ht="12.75">
      <c r="A31" s="29" t="s">
        <v>57</v>
      </c>
      <c r="B31" s="28"/>
      <c r="C31" s="6">
        <v>25676575</v>
      </c>
      <c r="D31" s="6">
        <v>0</v>
      </c>
      <c r="E31" s="7">
        <v>30247274</v>
      </c>
      <c r="F31" s="8">
        <v>30247274</v>
      </c>
      <c r="G31" s="8">
        <v>1227832</v>
      </c>
      <c r="H31" s="8">
        <v>1750268</v>
      </c>
      <c r="I31" s="8">
        <v>1184646</v>
      </c>
      <c r="J31" s="8">
        <v>4162746</v>
      </c>
      <c r="K31" s="8">
        <v>1875682</v>
      </c>
      <c r="L31" s="8">
        <v>1900942</v>
      </c>
      <c r="M31" s="8">
        <v>1598097</v>
      </c>
      <c r="N31" s="8">
        <v>5374721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9537467</v>
      </c>
      <c r="X31" s="8">
        <v>14790612</v>
      </c>
      <c r="Y31" s="8">
        <v>-5253145</v>
      </c>
      <c r="Z31" s="2">
        <v>-35.52</v>
      </c>
      <c r="AA31" s="6">
        <v>30247274</v>
      </c>
    </row>
    <row r="32" spans="1:27" ht="12.75">
      <c r="A32" s="29" t="s">
        <v>58</v>
      </c>
      <c r="B32" s="28"/>
      <c r="C32" s="6">
        <v>15345076</v>
      </c>
      <c r="D32" s="6">
        <v>0</v>
      </c>
      <c r="E32" s="7">
        <v>23269872</v>
      </c>
      <c r="F32" s="8">
        <v>23269872</v>
      </c>
      <c r="G32" s="8">
        <v>569895</v>
      </c>
      <c r="H32" s="8">
        <v>1677194</v>
      </c>
      <c r="I32" s="8">
        <v>1093670</v>
      </c>
      <c r="J32" s="8">
        <v>3340759</v>
      </c>
      <c r="K32" s="8">
        <v>1100268</v>
      </c>
      <c r="L32" s="8">
        <v>1384079</v>
      </c>
      <c r="M32" s="8">
        <v>1468503</v>
      </c>
      <c r="N32" s="8">
        <v>3952850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7293609</v>
      </c>
      <c r="X32" s="8">
        <v>10550513</v>
      </c>
      <c r="Y32" s="8">
        <v>-3256904</v>
      </c>
      <c r="Z32" s="2">
        <v>-30.87</v>
      </c>
      <c r="AA32" s="6">
        <v>23269872</v>
      </c>
    </row>
    <row r="33" spans="1:27" ht="12.75">
      <c r="A33" s="29" t="s">
        <v>59</v>
      </c>
      <c r="B33" s="28"/>
      <c r="C33" s="6">
        <v>929154</v>
      </c>
      <c r="D33" s="6">
        <v>0</v>
      </c>
      <c r="E33" s="7">
        <v>1646000</v>
      </c>
      <c r="F33" s="8">
        <v>1646000</v>
      </c>
      <c r="G33" s="8">
        <v>94270</v>
      </c>
      <c r="H33" s="8">
        <v>188964</v>
      </c>
      <c r="I33" s="8">
        <v>21120</v>
      </c>
      <c r="J33" s="8">
        <v>304354</v>
      </c>
      <c r="K33" s="8">
        <v>29070</v>
      </c>
      <c r="L33" s="8">
        <v>37719</v>
      </c>
      <c r="M33" s="8">
        <v>42140</v>
      </c>
      <c r="N33" s="8">
        <v>108929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413283</v>
      </c>
      <c r="X33" s="8">
        <v>850447</v>
      </c>
      <c r="Y33" s="8">
        <v>-437164</v>
      </c>
      <c r="Z33" s="2">
        <v>-51.4</v>
      </c>
      <c r="AA33" s="6">
        <v>1646000</v>
      </c>
    </row>
    <row r="34" spans="1:27" ht="12.75">
      <c r="A34" s="29" t="s">
        <v>60</v>
      </c>
      <c r="B34" s="28"/>
      <c r="C34" s="6">
        <v>34043717</v>
      </c>
      <c r="D34" s="6">
        <v>0</v>
      </c>
      <c r="E34" s="7">
        <v>47504196</v>
      </c>
      <c r="F34" s="8">
        <v>47504196</v>
      </c>
      <c r="G34" s="8">
        <v>1172999</v>
      </c>
      <c r="H34" s="8">
        <v>2833972</v>
      </c>
      <c r="I34" s="8">
        <v>3010628</v>
      </c>
      <c r="J34" s="8">
        <v>7017599</v>
      </c>
      <c r="K34" s="8">
        <v>3533697</v>
      </c>
      <c r="L34" s="8">
        <v>3898894</v>
      </c>
      <c r="M34" s="8">
        <v>3036795</v>
      </c>
      <c r="N34" s="8">
        <v>10469386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17486985</v>
      </c>
      <c r="X34" s="8">
        <v>26019885</v>
      </c>
      <c r="Y34" s="8">
        <v>-8532900</v>
      </c>
      <c r="Z34" s="2">
        <v>-32.79</v>
      </c>
      <c r="AA34" s="6">
        <v>47504196</v>
      </c>
    </row>
    <row r="35" spans="1:27" ht="12.75">
      <c r="A35" s="27" t="s">
        <v>61</v>
      </c>
      <c r="B35" s="33"/>
      <c r="C35" s="6">
        <v>6790523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-15</v>
      </c>
      <c r="J35" s="8">
        <v>-15</v>
      </c>
      <c r="K35" s="8">
        <v>15</v>
      </c>
      <c r="L35" s="8">
        <v>0</v>
      </c>
      <c r="M35" s="8">
        <v>0</v>
      </c>
      <c r="N35" s="8">
        <v>15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710455281</v>
      </c>
      <c r="D36" s="37">
        <f>SUM(D25:D35)</f>
        <v>0</v>
      </c>
      <c r="E36" s="38">
        <f t="shared" si="1"/>
        <v>748051411</v>
      </c>
      <c r="F36" s="39">
        <f t="shared" si="1"/>
        <v>748051411</v>
      </c>
      <c r="G36" s="39">
        <f t="shared" si="1"/>
        <v>25937719</v>
      </c>
      <c r="H36" s="39">
        <f t="shared" si="1"/>
        <v>53885321</v>
      </c>
      <c r="I36" s="39">
        <f t="shared" si="1"/>
        <v>51007756</v>
      </c>
      <c r="J36" s="39">
        <f t="shared" si="1"/>
        <v>130830796</v>
      </c>
      <c r="K36" s="39">
        <f t="shared" si="1"/>
        <v>43928735</v>
      </c>
      <c r="L36" s="39">
        <f t="shared" si="1"/>
        <v>46684227</v>
      </c>
      <c r="M36" s="39">
        <f t="shared" si="1"/>
        <v>47212909</v>
      </c>
      <c r="N36" s="39">
        <f t="shared" si="1"/>
        <v>137825871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268656667</v>
      </c>
      <c r="X36" s="39">
        <f t="shared" si="1"/>
        <v>360969704</v>
      </c>
      <c r="Y36" s="39">
        <f t="shared" si="1"/>
        <v>-92313037</v>
      </c>
      <c r="Z36" s="40">
        <f>+IF(X36&lt;&gt;0,+(Y36/X36)*100,0)</f>
        <v>-25.57362459426789</v>
      </c>
      <c r="AA36" s="37">
        <f>SUM(AA25:AA35)</f>
        <v>748051411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-74086438</v>
      </c>
      <c r="D38" s="50">
        <f>+D22-D36</f>
        <v>0</v>
      </c>
      <c r="E38" s="51">
        <f t="shared" si="2"/>
        <v>-36273744</v>
      </c>
      <c r="F38" s="52">
        <f t="shared" si="2"/>
        <v>-36273744</v>
      </c>
      <c r="G38" s="52">
        <f t="shared" si="2"/>
        <v>69433428</v>
      </c>
      <c r="H38" s="52">
        <f t="shared" si="2"/>
        <v>-16365501</v>
      </c>
      <c r="I38" s="52">
        <f t="shared" si="2"/>
        <v>-6564828</v>
      </c>
      <c r="J38" s="52">
        <f t="shared" si="2"/>
        <v>46503099</v>
      </c>
      <c r="K38" s="52">
        <f t="shared" si="2"/>
        <v>4483088</v>
      </c>
      <c r="L38" s="52">
        <f t="shared" si="2"/>
        <v>-5137778</v>
      </c>
      <c r="M38" s="52">
        <f t="shared" si="2"/>
        <v>26379115</v>
      </c>
      <c r="N38" s="52">
        <f t="shared" si="2"/>
        <v>25724425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72227524</v>
      </c>
      <c r="X38" s="52">
        <f>IF(F22=F36,0,X22-X36)</f>
        <v>4164189</v>
      </c>
      <c r="Y38" s="52">
        <f t="shared" si="2"/>
        <v>68063335</v>
      </c>
      <c r="Z38" s="53">
        <f>+IF(X38&lt;&gt;0,+(Y38/X38)*100,0)</f>
        <v>1634.4919743076023</v>
      </c>
      <c r="AA38" s="50">
        <f>+AA22-AA36</f>
        <v>-36273744</v>
      </c>
    </row>
    <row r="39" spans="1:27" ht="12.75">
      <c r="A39" s="27" t="s">
        <v>64</v>
      </c>
      <c r="B39" s="33"/>
      <c r="C39" s="6">
        <v>34192154</v>
      </c>
      <c r="D39" s="6">
        <v>0</v>
      </c>
      <c r="E39" s="7">
        <v>45689342</v>
      </c>
      <c r="F39" s="8">
        <v>45689342</v>
      </c>
      <c r="G39" s="8">
        <v>0</v>
      </c>
      <c r="H39" s="8">
        <v>497205</v>
      </c>
      <c r="I39" s="8">
        <v>6406129</v>
      </c>
      <c r="J39" s="8">
        <v>6903334</v>
      </c>
      <c r="K39" s="8">
        <v>2526565</v>
      </c>
      <c r="L39" s="8">
        <v>3076629</v>
      </c>
      <c r="M39" s="8">
        <v>1477968</v>
      </c>
      <c r="N39" s="8">
        <v>7081162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13984496</v>
      </c>
      <c r="X39" s="8">
        <v>17995027</v>
      </c>
      <c r="Y39" s="8">
        <v>-4010531</v>
      </c>
      <c r="Z39" s="2">
        <v>-22.29</v>
      </c>
      <c r="AA39" s="6">
        <v>45689342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-39894284</v>
      </c>
      <c r="D42" s="59">
        <f>SUM(D38:D41)</f>
        <v>0</v>
      </c>
      <c r="E42" s="60">
        <f t="shared" si="3"/>
        <v>9415598</v>
      </c>
      <c r="F42" s="61">
        <f t="shared" si="3"/>
        <v>9415598</v>
      </c>
      <c r="G42" s="61">
        <f t="shared" si="3"/>
        <v>69433428</v>
      </c>
      <c r="H42" s="61">
        <f t="shared" si="3"/>
        <v>-15868296</v>
      </c>
      <c r="I42" s="61">
        <f t="shared" si="3"/>
        <v>-158699</v>
      </c>
      <c r="J42" s="61">
        <f t="shared" si="3"/>
        <v>53406433</v>
      </c>
      <c r="K42" s="61">
        <f t="shared" si="3"/>
        <v>7009653</v>
      </c>
      <c r="L42" s="61">
        <f t="shared" si="3"/>
        <v>-2061149</v>
      </c>
      <c r="M42" s="61">
        <f t="shared" si="3"/>
        <v>27857083</v>
      </c>
      <c r="N42" s="61">
        <f t="shared" si="3"/>
        <v>32805587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86212020</v>
      </c>
      <c r="X42" s="61">
        <f t="shared" si="3"/>
        <v>22159216</v>
      </c>
      <c r="Y42" s="61">
        <f t="shared" si="3"/>
        <v>64052804</v>
      </c>
      <c r="Z42" s="62">
        <f>+IF(X42&lt;&gt;0,+(Y42/X42)*100,0)</f>
        <v>289.05717603005445</v>
      </c>
      <c r="AA42" s="59">
        <f>SUM(AA38:AA41)</f>
        <v>9415598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-39894284</v>
      </c>
      <c r="D44" s="67">
        <f>+D42-D43</f>
        <v>0</v>
      </c>
      <c r="E44" s="68">
        <f t="shared" si="4"/>
        <v>9415598</v>
      </c>
      <c r="F44" s="69">
        <f t="shared" si="4"/>
        <v>9415598</v>
      </c>
      <c r="G44" s="69">
        <f t="shared" si="4"/>
        <v>69433428</v>
      </c>
      <c r="H44" s="69">
        <f t="shared" si="4"/>
        <v>-15868296</v>
      </c>
      <c r="I44" s="69">
        <f t="shared" si="4"/>
        <v>-158699</v>
      </c>
      <c r="J44" s="69">
        <f t="shared" si="4"/>
        <v>53406433</v>
      </c>
      <c r="K44" s="69">
        <f t="shared" si="4"/>
        <v>7009653</v>
      </c>
      <c r="L44" s="69">
        <f t="shared" si="4"/>
        <v>-2061149</v>
      </c>
      <c r="M44" s="69">
        <f t="shared" si="4"/>
        <v>27857083</v>
      </c>
      <c r="N44" s="69">
        <f t="shared" si="4"/>
        <v>32805587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86212020</v>
      </c>
      <c r="X44" s="69">
        <f t="shared" si="4"/>
        <v>22159216</v>
      </c>
      <c r="Y44" s="69">
        <f t="shared" si="4"/>
        <v>64052804</v>
      </c>
      <c r="Z44" s="70">
        <f>+IF(X44&lt;&gt;0,+(Y44/X44)*100,0)</f>
        <v>289.05717603005445</v>
      </c>
      <c r="AA44" s="67">
        <f>+AA42-AA43</f>
        <v>9415598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-39894284</v>
      </c>
      <c r="D46" s="59">
        <f>SUM(D44:D45)</f>
        <v>0</v>
      </c>
      <c r="E46" s="60">
        <f t="shared" si="5"/>
        <v>9415598</v>
      </c>
      <c r="F46" s="61">
        <f t="shared" si="5"/>
        <v>9415598</v>
      </c>
      <c r="G46" s="61">
        <f t="shared" si="5"/>
        <v>69433428</v>
      </c>
      <c r="H46" s="61">
        <f t="shared" si="5"/>
        <v>-15868296</v>
      </c>
      <c r="I46" s="61">
        <f t="shared" si="5"/>
        <v>-158699</v>
      </c>
      <c r="J46" s="61">
        <f t="shared" si="5"/>
        <v>53406433</v>
      </c>
      <c r="K46" s="61">
        <f t="shared" si="5"/>
        <v>7009653</v>
      </c>
      <c r="L46" s="61">
        <f t="shared" si="5"/>
        <v>-2061149</v>
      </c>
      <c r="M46" s="61">
        <f t="shared" si="5"/>
        <v>27857083</v>
      </c>
      <c r="N46" s="61">
        <f t="shared" si="5"/>
        <v>32805587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86212020</v>
      </c>
      <c r="X46" s="61">
        <f t="shared" si="5"/>
        <v>22159216</v>
      </c>
      <c r="Y46" s="61">
        <f t="shared" si="5"/>
        <v>64052804</v>
      </c>
      <c r="Z46" s="62">
        <f>+IF(X46&lt;&gt;0,+(Y46/X46)*100,0)</f>
        <v>289.05717603005445</v>
      </c>
      <c r="AA46" s="59">
        <f>SUM(AA44:AA45)</f>
        <v>9415598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-39894284</v>
      </c>
      <c r="D48" s="75">
        <f>SUM(D46:D47)</f>
        <v>0</v>
      </c>
      <c r="E48" s="76">
        <f t="shared" si="6"/>
        <v>9415598</v>
      </c>
      <c r="F48" s="77">
        <f t="shared" si="6"/>
        <v>9415598</v>
      </c>
      <c r="G48" s="77">
        <f t="shared" si="6"/>
        <v>69433428</v>
      </c>
      <c r="H48" s="78">
        <f t="shared" si="6"/>
        <v>-15868296</v>
      </c>
      <c r="I48" s="78">
        <f t="shared" si="6"/>
        <v>-158699</v>
      </c>
      <c r="J48" s="78">
        <f t="shared" si="6"/>
        <v>53406433</v>
      </c>
      <c r="K48" s="78">
        <f t="shared" si="6"/>
        <v>7009653</v>
      </c>
      <c r="L48" s="78">
        <f t="shared" si="6"/>
        <v>-2061149</v>
      </c>
      <c r="M48" s="77">
        <f t="shared" si="6"/>
        <v>27857083</v>
      </c>
      <c r="N48" s="77">
        <f t="shared" si="6"/>
        <v>32805587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86212020</v>
      </c>
      <c r="X48" s="78">
        <f t="shared" si="6"/>
        <v>22159216</v>
      </c>
      <c r="Y48" s="78">
        <f t="shared" si="6"/>
        <v>64052804</v>
      </c>
      <c r="Z48" s="79">
        <f>+IF(X48&lt;&gt;0,+(Y48/X48)*100,0)</f>
        <v>289.05717603005445</v>
      </c>
      <c r="AA48" s="80">
        <f>SUM(AA46:AA47)</f>
        <v>9415598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7119</v>
      </c>
      <c r="D12" s="6">
        <v>0</v>
      </c>
      <c r="E12" s="7">
        <v>10000</v>
      </c>
      <c r="F12" s="8">
        <v>10000</v>
      </c>
      <c r="G12" s="8">
        <v>608</v>
      </c>
      <c r="H12" s="8">
        <v>0</v>
      </c>
      <c r="I12" s="8">
        <v>608</v>
      </c>
      <c r="J12" s="8">
        <v>1216</v>
      </c>
      <c r="K12" s="8">
        <v>608</v>
      </c>
      <c r="L12" s="8">
        <v>638</v>
      </c>
      <c r="M12" s="8">
        <v>638</v>
      </c>
      <c r="N12" s="8">
        <v>1884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3100</v>
      </c>
      <c r="X12" s="8">
        <v>4998</v>
      </c>
      <c r="Y12" s="8">
        <v>-1898</v>
      </c>
      <c r="Z12" s="2">
        <v>-37.98</v>
      </c>
      <c r="AA12" s="6">
        <v>10000</v>
      </c>
    </row>
    <row r="13" spans="1:27" ht="12.75">
      <c r="A13" s="27" t="s">
        <v>40</v>
      </c>
      <c r="B13" s="33"/>
      <c r="C13" s="6">
        <v>605400</v>
      </c>
      <c r="D13" s="6">
        <v>0</v>
      </c>
      <c r="E13" s="7">
        <v>800000</v>
      </c>
      <c r="F13" s="8">
        <v>800000</v>
      </c>
      <c r="G13" s="8">
        <v>25521</v>
      </c>
      <c r="H13" s="8">
        <v>0</v>
      </c>
      <c r="I13" s="8">
        <v>87789</v>
      </c>
      <c r="J13" s="8">
        <v>113310</v>
      </c>
      <c r="K13" s="8">
        <v>117411</v>
      </c>
      <c r="L13" s="8">
        <v>98336</v>
      </c>
      <c r="M13" s="8">
        <v>0</v>
      </c>
      <c r="N13" s="8">
        <v>215747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329057</v>
      </c>
      <c r="X13" s="8">
        <v>400002</v>
      </c>
      <c r="Y13" s="8">
        <v>-70945</v>
      </c>
      <c r="Z13" s="2">
        <v>-17.74</v>
      </c>
      <c r="AA13" s="6">
        <v>800000</v>
      </c>
    </row>
    <row r="14" spans="1:27" ht="12.75">
      <c r="A14" s="27" t="s">
        <v>41</v>
      </c>
      <c r="B14" s="33"/>
      <c r="C14" s="6">
        <v>2739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63116905</v>
      </c>
      <c r="D19" s="6">
        <v>0</v>
      </c>
      <c r="E19" s="7">
        <v>73048000</v>
      </c>
      <c r="F19" s="8">
        <v>73048000</v>
      </c>
      <c r="G19" s="8">
        <v>27539000</v>
      </c>
      <c r="H19" s="8">
        <v>0</v>
      </c>
      <c r="I19" s="8">
        <v>0</v>
      </c>
      <c r="J19" s="8">
        <v>27539000</v>
      </c>
      <c r="K19" s="8">
        <v>0</v>
      </c>
      <c r="L19" s="8">
        <v>0</v>
      </c>
      <c r="M19" s="8">
        <v>22166919</v>
      </c>
      <c r="N19" s="8">
        <v>22166919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49705919</v>
      </c>
      <c r="X19" s="8">
        <v>35548998</v>
      </c>
      <c r="Y19" s="8">
        <v>14156921</v>
      </c>
      <c r="Z19" s="2">
        <v>39.82</v>
      </c>
      <c r="AA19" s="6">
        <v>73048000</v>
      </c>
    </row>
    <row r="20" spans="1:27" ht="12.75">
      <c r="A20" s="27" t="s">
        <v>47</v>
      </c>
      <c r="B20" s="33"/>
      <c r="C20" s="6">
        <v>515874</v>
      </c>
      <c r="D20" s="6">
        <v>0</v>
      </c>
      <c r="E20" s="7">
        <v>250000</v>
      </c>
      <c r="F20" s="30">
        <v>250000</v>
      </c>
      <c r="G20" s="30">
        <v>146933</v>
      </c>
      <c r="H20" s="30">
        <v>0</v>
      </c>
      <c r="I20" s="30">
        <v>119591</v>
      </c>
      <c r="J20" s="30">
        <v>266524</v>
      </c>
      <c r="K20" s="30">
        <v>115094</v>
      </c>
      <c r="L20" s="30">
        <v>574580</v>
      </c>
      <c r="M20" s="30">
        <v>52434</v>
      </c>
      <c r="N20" s="30">
        <v>742108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1008632</v>
      </c>
      <c r="X20" s="30">
        <v>541665</v>
      </c>
      <c r="Y20" s="30">
        <v>466967</v>
      </c>
      <c r="Z20" s="31">
        <v>86.21</v>
      </c>
      <c r="AA20" s="32">
        <v>250000</v>
      </c>
    </row>
    <row r="21" spans="1:27" ht="12.75">
      <c r="A21" s="27" t="s">
        <v>48</v>
      </c>
      <c r="B21" s="33"/>
      <c r="C21" s="6">
        <v>295725</v>
      </c>
      <c r="D21" s="6">
        <v>0</v>
      </c>
      <c r="E21" s="7">
        <v>500000</v>
      </c>
      <c r="F21" s="8">
        <v>500000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500000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64543762</v>
      </c>
      <c r="D22" s="37">
        <f>SUM(D5:D21)</f>
        <v>0</v>
      </c>
      <c r="E22" s="38">
        <f t="shared" si="0"/>
        <v>74608000</v>
      </c>
      <c r="F22" s="39">
        <f t="shared" si="0"/>
        <v>74608000</v>
      </c>
      <c r="G22" s="39">
        <f t="shared" si="0"/>
        <v>27712062</v>
      </c>
      <c r="H22" s="39">
        <f t="shared" si="0"/>
        <v>0</v>
      </c>
      <c r="I22" s="39">
        <f t="shared" si="0"/>
        <v>207988</v>
      </c>
      <c r="J22" s="39">
        <f t="shared" si="0"/>
        <v>27920050</v>
      </c>
      <c r="K22" s="39">
        <f t="shared" si="0"/>
        <v>233113</v>
      </c>
      <c r="L22" s="39">
        <f t="shared" si="0"/>
        <v>673554</v>
      </c>
      <c r="M22" s="39">
        <f t="shared" si="0"/>
        <v>22219991</v>
      </c>
      <c r="N22" s="39">
        <f t="shared" si="0"/>
        <v>23126658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51046708</v>
      </c>
      <c r="X22" s="39">
        <f t="shared" si="0"/>
        <v>36495663</v>
      </c>
      <c r="Y22" s="39">
        <f t="shared" si="0"/>
        <v>14551045</v>
      </c>
      <c r="Z22" s="40">
        <f>+IF(X22&lt;&gt;0,+(Y22/X22)*100,0)</f>
        <v>39.87061421517401</v>
      </c>
      <c r="AA22" s="37">
        <f>SUM(AA5:AA21)</f>
        <v>74608000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46818423</v>
      </c>
      <c r="D25" s="6">
        <v>0</v>
      </c>
      <c r="E25" s="7">
        <v>50697682</v>
      </c>
      <c r="F25" s="8">
        <v>50697682</v>
      </c>
      <c r="G25" s="8">
        <v>3902402</v>
      </c>
      <c r="H25" s="8">
        <v>4176653</v>
      </c>
      <c r="I25" s="8">
        <v>10959568</v>
      </c>
      <c r="J25" s="8">
        <v>19038623</v>
      </c>
      <c r="K25" s="8">
        <v>3735045</v>
      </c>
      <c r="L25" s="8">
        <v>6505373</v>
      </c>
      <c r="M25" s="8">
        <v>3997875</v>
      </c>
      <c r="N25" s="8">
        <v>14238293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33276916</v>
      </c>
      <c r="X25" s="8">
        <v>25665138</v>
      </c>
      <c r="Y25" s="8">
        <v>7611778</v>
      </c>
      <c r="Z25" s="2">
        <v>29.66</v>
      </c>
      <c r="AA25" s="6">
        <v>50697682</v>
      </c>
    </row>
    <row r="26" spans="1:27" ht="12.75">
      <c r="A26" s="29" t="s">
        <v>52</v>
      </c>
      <c r="B26" s="28"/>
      <c r="C26" s="6">
        <v>3728041</v>
      </c>
      <c r="D26" s="6">
        <v>0</v>
      </c>
      <c r="E26" s="7">
        <v>4124145</v>
      </c>
      <c r="F26" s="8">
        <v>4124145</v>
      </c>
      <c r="G26" s="8">
        <v>430099</v>
      </c>
      <c r="H26" s="8">
        <v>460206</v>
      </c>
      <c r="I26" s="8">
        <v>927999</v>
      </c>
      <c r="J26" s="8">
        <v>1818304</v>
      </c>
      <c r="K26" s="8">
        <v>278341</v>
      </c>
      <c r="L26" s="8">
        <v>278341</v>
      </c>
      <c r="M26" s="8">
        <v>315939</v>
      </c>
      <c r="N26" s="8">
        <v>872621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2690925</v>
      </c>
      <c r="X26" s="8">
        <v>2038344</v>
      </c>
      <c r="Y26" s="8">
        <v>652581</v>
      </c>
      <c r="Z26" s="2">
        <v>32.02</v>
      </c>
      <c r="AA26" s="6">
        <v>4124145</v>
      </c>
    </row>
    <row r="27" spans="1:27" ht="12.75">
      <c r="A27" s="29" t="s">
        <v>53</v>
      </c>
      <c r="B27" s="28"/>
      <c r="C27" s="6">
        <v>91289</v>
      </c>
      <c r="D27" s="6">
        <v>0</v>
      </c>
      <c r="E27" s="7">
        <v>50000</v>
      </c>
      <c r="F27" s="8">
        <v>50000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25002</v>
      </c>
      <c r="Y27" s="8">
        <v>-25002</v>
      </c>
      <c r="Z27" s="2">
        <v>-100</v>
      </c>
      <c r="AA27" s="6">
        <v>50000</v>
      </c>
    </row>
    <row r="28" spans="1:27" ht="12.75">
      <c r="A28" s="29" t="s">
        <v>54</v>
      </c>
      <c r="B28" s="28"/>
      <c r="C28" s="6">
        <v>632550</v>
      </c>
      <c r="D28" s="6">
        <v>0</v>
      </c>
      <c r="E28" s="7">
        <v>506530</v>
      </c>
      <c r="F28" s="8">
        <v>506530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291414</v>
      </c>
      <c r="Y28" s="8">
        <v>-291414</v>
      </c>
      <c r="Z28" s="2">
        <v>-100</v>
      </c>
      <c r="AA28" s="6">
        <v>506530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/>
      <c r="Y29" s="8">
        <v>0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0</v>
      </c>
      <c r="F31" s="8">
        <v>0</v>
      </c>
      <c r="G31" s="8">
        <v>13256</v>
      </c>
      <c r="H31" s="8">
        <v>0</v>
      </c>
      <c r="I31" s="8">
        <v>13884</v>
      </c>
      <c r="J31" s="8">
        <v>27140</v>
      </c>
      <c r="K31" s="8">
        <v>-12511</v>
      </c>
      <c r="L31" s="8">
        <v>-7580</v>
      </c>
      <c r="M31" s="8">
        <v>0</v>
      </c>
      <c r="N31" s="8">
        <v>-20091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7049</v>
      </c>
      <c r="X31" s="8"/>
      <c r="Y31" s="8">
        <v>7049</v>
      </c>
      <c r="Z31" s="2">
        <v>0</v>
      </c>
      <c r="AA31" s="6">
        <v>0</v>
      </c>
    </row>
    <row r="32" spans="1:27" ht="12.75">
      <c r="A32" s="29" t="s">
        <v>58</v>
      </c>
      <c r="B32" s="28"/>
      <c r="C32" s="6">
        <v>4347786</v>
      </c>
      <c r="D32" s="6">
        <v>0</v>
      </c>
      <c r="E32" s="7">
        <v>3706352</v>
      </c>
      <c r="F32" s="8">
        <v>3706352</v>
      </c>
      <c r="G32" s="8">
        <v>87878</v>
      </c>
      <c r="H32" s="8">
        <v>105265</v>
      </c>
      <c r="I32" s="8">
        <v>84284</v>
      </c>
      <c r="J32" s="8">
        <v>277427</v>
      </c>
      <c r="K32" s="8">
        <v>119006</v>
      </c>
      <c r="L32" s="8">
        <v>600970</v>
      </c>
      <c r="M32" s="8">
        <v>216379</v>
      </c>
      <c r="N32" s="8">
        <v>936355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1213782</v>
      </c>
      <c r="X32" s="8">
        <v>1400790</v>
      </c>
      <c r="Y32" s="8">
        <v>-187008</v>
      </c>
      <c r="Z32" s="2">
        <v>-13.35</v>
      </c>
      <c r="AA32" s="6">
        <v>3706352</v>
      </c>
    </row>
    <row r="33" spans="1:27" ht="12.75">
      <c r="A33" s="29" t="s">
        <v>59</v>
      </c>
      <c r="B33" s="28"/>
      <c r="C33" s="6">
        <v>96345</v>
      </c>
      <c r="D33" s="6">
        <v>0</v>
      </c>
      <c r="E33" s="7">
        <v>0</v>
      </c>
      <c r="F33" s="8">
        <v>0</v>
      </c>
      <c r="G33" s="8">
        <v>40000</v>
      </c>
      <c r="H33" s="8">
        <v>0</v>
      </c>
      <c r="I33" s="8">
        <v>13000</v>
      </c>
      <c r="J33" s="8">
        <v>53000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53000</v>
      </c>
      <c r="X33" s="8"/>
      <c r="Y33" s="8">
        <v>53000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9717567</v>
      </c>
      <c r="D34" s="6">
        <v>0</v>
      </c>
      <c r="E34" s="7">
        <v>11241986</v>
      </c>
      <c r="F34" s="8">
        <v>11241986</v>
      </c>
      <c r="G34" s="8">
        <v>849654</v>
      </c>
      <c r="H34" s="8">
        <v>780060</v>
      </c>
      <c r="I34" s="8">
        <v>904275</v>
      </c>
      <c r="J34" s="8">
        <v>2533989</v>
      </c>
      <c r="K34" s="8">
        <v>763874</v>
      </c>
      <c r="L34" s="8">
        <v>1444844</v>
      </c>
      <c r="M34" s="8">
        <v>679572</v>
      </c>
      <c r="N34" s="8">
        <v>2888290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5422279</v>
      </c>
      <c r="X34" s="8">
        <v>5835354</v>
      </c>
      <c r="Y34" s="8">
        <v>-413075</v>
      </c>
      <c r="Z34" s="2">
        <v>-7.08</v>
      </c>
      <c r="AA34" s="6">
        <v>11241986</v>
      </c>
    </row>
    <row r="35" spans="1:27" ht="12.75">
      <c r="A35" s="27" t="s">
        <v>61</v>
      </c>
      <c r="B35" s="33"/>
      <c r="C35" s="6">
        <v>8910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65440911</v>
      </c>
      <c r="D36" s="37">
        <f>SUM(D25:D35)</f>
        <v>0</v>
      </c>
      <c r="E36" s="38">
        <f t="shared" si="1"/>
        <v>70326695</v>
      </c>
      <c r="F36" s="39">
        <f t="shared" si="1"/>
        <v>70326695</v>
      </c>
      <c r="G36" s="39">
        <f t="shared" si="1"/>
        <v>5323289</v>
      </c>
      <c r="H36" s="39">
        <f t="shared" si="1"/>
        <v>5522184</v>
      </c>
      <c r="I36" s="39">
        <f t="shared" si="1"/>
        <v>12903010</v>
      </c>
      <c r="J36" s="39">
        <f t="shared" si="1"/>
        <v>23748483</v>
      </c>
      <c r="K36" s="39">
        <f t="shared" si="1"/>
        <v>4883755</v>
      </c>
      <c r="L36" s="39">
        <f t="shared" si="1"/>
        <v>8821948</v>
      </c>
      <c r="M36" s="39">
        <f t="shared" si="1"/>
        <v>5209765</v>
      </c>
      <c r="N36" s="39">
        <f t="shared" si="1"/>
        <v>18915468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42663951</v>
      </c>
      <c r="X36" s="39">
        <f t="shared" si="1"/>
        <v>35256042</v>
      </c>
      <c r="Y36" s="39">
        <f t="shared" si="1"/>
        <v>7407909</v>
      </c>
      <c r="Z36" s="40">
        <f>+IF(X36&lt;&gt;0,+(Y36/X36)*100,0)</f>
        <v>21.011743178658566</v>
      </c>
      <c r="AA36" s="37">
        <f>SUM(AA25:AA35)</f>
        <v>70326695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-897149</v>
      </c>
      <c r="D38" s="50">
        <f>+D22-D36</f>
        <v>0</v>
      </c>
      <c r="E38" s="51">
        <f t="shared" si="2"/>
        <v>4281305</v>
      </c>
      <c r="F38" s="52">
        <f t="shared" si="2"/>
        <v>4281305</v>
      </c>
      <c r="G38" s="52">
        <f t="shared" si="2"/>
        <v>22388773</v>
      </c>
      <c r="H38" s="52">
        <f t="shared" si="2"/>
        <v>-5522184</v>
      </c>
      <c r="I38" s="52">
        <f t="shared" si="2"/>
        <v>-12695022</v>
      </c>
      <c r="J38" s="52">
        <f t="shared" si="2"/>
        <v>4171567</v>
      </c>
      <c r="K38" s="52">
        <f t="shared" si="2"/>
        <v>-4650642</v>
      </c>
      <c r="L38" s="52">
        <f t="shared" si="2"/>
        <v>-8148394</v>
      </c>
      <c r="M38" s="52">
        <f t="shared" si="2"/>
        <v>17010226</v>
      </c>
      <c r="N38" s="52">
        <f t="shared" si="2"/>
        <v>4211190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8382757</v>
      </c>
      <c r="X38" s="52">
        <f>IF(F22=F36,0,X22-X36)</f>
        <v>1239621</v>
      </c>
      <c r="Y38" s="52">
        <f t="shared" si="2"/>
        <v>7143136</v>
      </c>
      <c r="Z38" s="53">
        <f>+IF(X38&lt;&gt;0,+(Y38/X38)*100,0)</f>
        <v>576.2354784244538</v>
      </c>
      <c r="AA38" s="50">
        <f>+AA22-AA36</f>
        <v>4281305</v>
      </c>
    </row>
    <row r="39" spans="1:27" ht="12.75">
      <c r="A39" s="27" t="s">
        <v>64</v>
      </c>
      <c r="B39" s="33"/>
      <c r="C39" s="6">
        <v>289435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271468</v>
      </c>
      <c r="N39" s="8">
        <v>271468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271468</v>
      </c>
      <c r="X39" s="8"/>
      <c r="Y39" s="8">
        <v>271468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-607714</v>
      </c>
      <c r="D42" s="59">
        <f>SUM(D38:D41)</f>
        <v>0</v>
      </c>
      <c r="E42" s="60">
        <f t="shared" si="3"/>
        <v>4281305</v>
      </c>
      <c r="F42" s="61">
        <f t="shared" si="3"/>
        <v>4281305</v>
      </c>
      <c r="G42" s="61">
        <f t="shared" si="3"/>
        <v>22388773</v>
      </c>
      <c r="H42" s="61">
        <f t="shared" si="3"/>
        <v>-5522184</v>
      </c>
      <c r="I42" s="61">
        <f t="shared" si="3"/>
        <v>-12695022</v>
      </c>
      <c r="J42" s="61">
        <f t="shared" si="3"/>
        <v>4171567</v>
      </c>
      <c r="K42" s="61">
        <f t="shared" si="3"/>
        <v>-4650642</v>
      </c>
      <c r="L42" s="61">
        <f t="shared" si="3"/>
        <v>-8148394</v>
      </c>
      <c r="M42" s="61">
        <f t="shared" si="3"/>
        <v>17281694</v>
      </c>
      <c r="N42" s="61">
        <f t="shared" si="3"/>
        <v>4482658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8654225</v>
      </c>
      <c r="X42" s="61">
        <f t="shared" si="3"/>
        <v>1239621</v>
      </c>
      <c r="Y42" s="61">
        <f t="shared" si="3"/>
        <v>7414604</v>
      </c>
      <c r="Z42" s="62">
        <f>+IF(X42&lt;&gt;0,+(Y42/X42)*100,0)</f>
        <v>598.1347524767651</v>
      </c>
      <c r="AA42" s="59">
        <f>SUM(AA38:AA41)</f>
        <v>4281305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-607714</v>
      </c>
      <c r="D44" s="67">
        <f>+D42-D43</f>
        <v>0</v>
      </c>
      <c r="E44" s="68">
        <f t="shared" si="4"/>
        <v>4281305</v>
      </c>
      <c r="F44" s="69">
        <f t="shared" si="4"/>
        <v>4281305</v>
      </c>
      <c r="G44" s="69">
        <f t="shared" si="4"/>
        <v>22388773</v>
      </c>
      <c r="H44" s="69">
        <f t="shared" si="4"/>
        <v>-5522184</v>
      </c>
      <c r="I44" s="69">
        <f t="shared" si="4"/>
        <v>-12695022</v>
      </c>
      <c r="J44" s="69">
        <f t="shared" si="4"/>
        <v>4171567</v>
      </c>
      <c r="K44" s="69">
        <f t="shared" si="4"/>
        <v>-4650642</v>
      </c>
      <c r="L44" s="69">
        <f t="shared" si="4"/>
        <v>-8148394</v>
      </c>
      <c r="M44" s="69">
        <f t="shared" si="4"/>
        <v>17281694</v>
      </c>
      <c r="N44" s="69">
        <f t="shared" si="4"/>
        <v>4482658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8654225</v>
      </c>
      <c r="X44" s="69">
        <f t="shared" si="4"/>
        <v>1239621</v>
      </c>
      <c r="Y44" s="69">
        <f t="shared" si="4"/>
        <v>7414604</v>
      </c>
      <c r="Z44" s="70">
        <f>+IF(X44&lt;&gt;0,+(Y44/X44)*100,0)</f>
        <v>598.1347524767651</v>
      </c>
      <c r="AA44" s="67">
        <f>+AA42-AA43</f>
        <v>4281305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-607714</v>
      </c>
      <c r="D46" s="59">
        <f>SUM(D44:D45)</f>
        <v>0</v>
      </c>
      <c r="E46" s="60">
        <f t="shared" si="5"/>
        <v>4281305</v>
      </c>
      <c r="F46" s="61">
        <f t="shared" si="5"/>
        <v>4281305</v>
      </c>
      <c r="G46" s="61">
        <f t="shared" si="5"/>
        <v>22388773</v>
      </c>
      <c r="H46" s="61">
        <f t="shared" si="5"/>
        <v>-5522184</v>
      </c>
      <c r="I46" s="61">
        <f t="shared" si="5"/>
        <v>-12695022</v>
      </c>
      <c r="J46" s="61">
        <f t="shared" si="5"/>
        <v>4171567</v>
      </c>
      <c r="K46" s="61">
        <f t="shared" si="5"/>
        <v>-4650642</v>
      </c>
      <c r="L46" s="61">
        <f t="shared" si="5"/>
        <v>-8148394</v>
      </c>
      <c r="M46" s="61">
        <f t="shared" si="5"/>
        <v>17281694</v>
      </c>
      <c r="N46" s="61">
        <f t="shared" si="5"/>
        <v>4482658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8654225</v>
      </c>
      <c r="X46" s="61">
        <f t="shared" si="5"/>
        <v>1239621</v>
      </c>
      <c r="Y46" s="61">
        <f t="shared" si="5"/>
        <v>7414604</v>
      </c>
      <c r="Z46" s="62">
        <f>+IF(X46&lt;&gt;0,+(Y46/X46)*100,0)</f>
        <v>598.1347524767651</v>
      </c>
      <c r="AA46" s="59">
        <f>SUM(AA44:AA45)</f>
        <v>4281305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-607714</v>
      </c>
      <c r="D48" s="75">
        <f>SUM(D46:D47)</f>
        <v>0</v>
      </c>
      <c r="E48" s="76">
        <f t="shared" si="6"/>
        <v>4281305</v>
      </c>
      <c r="F48" s="77">
        <f t="shared" si="6"/>
        <v>4281305</v>
      </c>
      <c r="G48" s="77">
        <f t="shared" si="6"/>
        <v>22388773</v>
      </c>
      <c r="H48" s="78">
        <f t="shared" si="6"/>
        <v>-5522184</v>
      </c>
      <c r="I48" s="78">
        <f t="shared" si="6"/>
        <v>-12695022</v>
      </c>
      <c r="J48" s="78">
        <f t="shared" si="6"/>
        <v>4171567</v>
      </c>
      <c r="K48" s="78">
        <f t="shared" si="6"/>
        <v>-4650642</v>
      </c>
      <c r="L48" s="78">
        <f t="shared" si="6"/>
        <v>-8148394</v>
      </c>
      <c r="M48" s="77">
        <f t="shared" si="6"/>
        <v>17281694</v>
      </c>
      <c r="N48" s="77">
        <f t="shared" si="6"/>
        <v>4482658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8654225</v>
      </c>
      <c r="X48" s="78">
        <f t="shared" si="6"/>
        <v>1239621</v>
      </c>
      <c r="Y48" s="78">
        <f t="shared" si="6"/>
        <v>7414604</v>
      </c>
      <c r="Z48" s="79">
        <f>+IF(X48&lt;&gt;0,+(Y48/X48)*100,0)</f>
        <v>598.1347524767651</v>
      </c>
      <c r="AA48" s="80">
        <f>SUM(AA46:AA47)</f>
        <v>4281305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99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492400490</v>
      </c>
      <c r="D5" s="6">
        <v>0</v>
      </c>
      <c r="E5" s="7">
        <v>541312085</v>
      </c>
      <c r="F5" s="8">
        <v>541312085</v>
      </c>
      <c r="G5" s="8">
        <v>217656979</v>
      </c>
      <c r="H5" s="8">
        <v>28668872</v>
      </c>
      <c r="I5" s="8">
        <v>29662870</v>
      </c>
      <c r="J5" s="8">
        <v>275988721</v>
      </c>
      <c r="K5" s="8">
        <v>29450037</v>
      </c>
      <c r="L5" s="8">
        <v>11957632</v>
      </c>
      <c r="M5" s="8">
        <v>31042601</v>
      </c>
      <c r="N5" s="8">
        <v>72450270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348438991</v>
      </c>
      <c r="X5" s="8">
        <v>366699259</v>
      </c>
      <c r="Y5" s="8">
        <v>-18260268</v>
      </c>
      <c r="Z5" s="2">
        <v>-4.98</v>
      </c>
      <c r="AA5" s="6">
        <v>541312085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584942543</v>
      </c>
      <c r="D7" s="6">
        <v>0</v>
      </c>
      <c r="E7" s="7">
        <v>727992073</v>
      </c>
      <c r="F7" s="8">
        <v>727992073</v>
      </c>
      <c r="G7" s="8">
        <v>53078012</v>
      </c>
      <c r="H7" s="8">
        <v>55281538</v>
      </c>
      <c r="I7" s="8">
        <v>51249113</v>
      </c>
      <c r="J7" s="8">
        <v>159608663</v>
      </c>
      <c r="K7" s="8">
        <v>46701436</v>
      </c>
      <c r="L7" s="8">
        <v>44925441</v>
      </c>
      <c r="M7" s="8">
        <v>31510825</v>
      </c>
      <c r="N7" s="8">
        <v>123137702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282746365</v>
      </c>
      <c r="X7" s="8">
        <v>357581661</v>
      </c>
      <c r="Y7" s="8">
        <v>-74835296</v>
      </c>
      <c r="Z7" s="2">
        <v>-20.93</v>
      </c>
      <c r="AA7" s="6">
        <v>727992073</v>
      </c>
    </row>
    <row r="8" spans="1:27" ht="12.75">
      <c r="A8" s="29" t="s">
        <v>35</v>
      </c>
      <c r="B8" s="28"/>
      <c r="C8" s="6">
        <v>227137905</v>
      </c>
      <c r="D8" s="6">
        <v>0</v>
      </c>
      <c r="E8" s="7">
        <v>268107667</v>
      </c>
      <c r="F8" s="8">
        <v>268107667</v>
      </c>
      <c r="G8" s="8">
        <v>18449614</v>
      </c>
      <c r="H8" s="8">
        <v>20226468</v>
      </c>
      <c r="I8" s="8">
        <v>22513932</v>
      </c>
      <c r="J8" s="8">
        <v>61190014</v>
      </c>
      <c r="K8" s="8">
        <v>18186532</v>
      </c>
      <c r="L8" s="8">
        <v>23707355</v>
      </c>
      <c r="M8" s="8">
        <v>23687010</v>
      </c>
      <c r="N8" s="8">
        <v>65580897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126770911</v>
      </c>
      <c r="X8" s="8">
        <v>134053836</v>
      </c>
      <c r="Y8" s="8">
        <v>-7282925</v>
      </c>
      <c r="Z8" s="2">
        <v>-5.43</v>
      </c>
      <c r="AA8" s="6">
        <v>268107667</v>
      </c>
    </row>
    <row r="9" spans="1:27" ht="12.75">
      <c r="A9" s="29" t="s">
        <v>36</v>
      </c>
      <c r="B9" s="28"/>
      <c r="C9" s="6">
        <v>62103604</v>
      </c>
      <c r="D9" s="6">
        <v>0</v>
      </c>
      <c r="E9" s="7">
        <v>63813496</v>
      </c>
      <c r="F9" s="8">
        <v>63813496</v>
      </c>
      <c r="G9" s="8">
        <v>5881398</v>
      </c>
      <c r="H9" s="8">
        <v>5905953</v>
      </c>
      <c r="I9" s="8">
        <v>5704987</v>
      </c>
      <c r="J9" s="8">
        <v>17492338</v>
      </c>
      <c r="K9" s="8">
        <v>5901797</v>
      </c>
      <c r="L9" s="8">
        <v>5867190</v>
      </c>
      <c r="M9" s="8">
        <v>5894596</v>
      </c>
      <c r="N9" s="8">
        <v>17663583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35155921</v>
      </c>
      <c r="X9" s="8">
        <v>34059036</v>
      </c>
      <c r="Y9" s="8">
        <v>1096885</v>
      </c>
      <c r="Z9" s="2">
        <v>3.22</v>
      </c>
      <c r="AA9" s="6">
        <v>63813496</v>
      </c>
    </row>
    <row r="10" spans="1:27" ht="12.75">
      <c r="A10" s="29" t="s">
        <v>37</v>
      </c>
      <c r="B10" s="28"/>
      <c r="C10" s="6">
        <v>45229384</v>
      </c>
      <c r="D10" s="6">
        <v>0</v>
      </c>
      <c r="E10" s="7">
        <v>47595118</v>
      </c>
      <c r="F10" s="30">
        <v>47595118</v>
      </c>
      <c r="G10" s="30">
        <v>4449115</v>
      </c>
      <c r="H10" s="30">
        <v>4431035</v>
      </c>
      <c r="I10" s="30">
        <v>4438379</v>
      </c>
      <c r="J10" s="30">
        <v>13318529</v>
      </c>
      <c r="K10" s="30">
        <v>4427611</v>
      </c>
      <c r="L10" s="30">
        <v>4411443</v>
      </c>
      <c r="M10" s="30">
        <v>4424513</v>
      </c>
      <c r="N10" s="30">
        <v>13263567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26582096</v>
      </c>
      <c r="X10" s="30">
        <v>25589639</v>
      </c>
      <c r="Y10" s="30">
        <v>992457</v>
      </c>
      <c r="Z10" s="31">
        <v>3.88</v>
      </c>
      <c r="AA10" s="32">
        <v>47595118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10566166</v>
      </c>
      <c r="D12" s="6">
        <v>0</v>
      </c>
      <c r="E12" s="7">
        <v>11257000</v>
      </c>
      <c r="F12" s="8">
        <v>11257000</v>
      </c>
      <c r="G12" s="8">
        <v>887868</v>
      </c>
      <c r="H12" s="8">
        <v>964150</v>
      </c>
      <c r="I12" s="8">
        <v>914518</v>
      </c>
      <c r="J12" s="8">
        <v>2766536</v>
      </c>
      <c r="K12" s="8">
        <v>889006</v>
      </c>
      <c r="L12" s="8">
        <v>993294</v>
      </c>
      <c r="M12" s="8">
        <v>888048</v>
      </c>
      <c r="N12" s="8">
        <v>2770348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5536884</v>
      </c>
      <c r="X12" s="8">
        <v>5271517</v>
      </c>
      <c r="Y12" s="8">
        <v>265367</v>
      </c>
      <c r="Z12" s="2">
        <v>5.03</v>
      </c>
      <c r="AA12" s="6">
        <v>11257000</v>
      </c>
    </row>
    <row r="13" spans="1:27" ht="12.75">
      <c r="A13" s="27" t="s">
        <v>40</v>
      </c>
      <c r="B13" s="33"/>
      <c r="C13" s="6">
        <v>18700351</v>
      </c>
      <c r="D13" s="6">
        <v>0</v>
      </c>
      <c r="E13" s="7">
        <v>20000000</v>
      </c>
      <c r="F13" s="8">
        <v>20000000</v>
      </c>
      <c r="G13" s="8">
        <v>-517786</v>
      </c>
      <c r="H13" s="8">
        <v>642429</v>
      </c>
      <c r="I13" s="8">
        <v>487265</v>
      </c>
      <c r="J13" s="8">
        <v>611908</v>
      </c>
      <c r="K13" s="8">
        <v>234691</v>
      </c>
      <c r="L13" s="8">
        <v>202595</v>
      </c>
      <c r="M13" s="8">
        <v>371149</v>
      </c>
      <c r="N13" s="8">
        <v>808435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1420343</v>
      </c>
      <c r="X13" s="8">
        <v>3773122</v>
      </c>
      <c r="Y13" s="8">
        <v>-2352779</v>
      </c>
      <c r="Z13" s="2">
        <v>-62.36</v>
      </c>
      <c r="AA13" s="6">
        <v>20000000</v>
      </c>
    </row>
    <row r="14" spans="1:27" ht="12.75">
      <c r="A14" s="27" t="s">
        <v>41</v>
      </c>
      <c r="B14" s="33"/>
      <c r="C14" s="6">
        <v>174794038</v>
      </c>
      <c r="D14" s="6">
        <v>0</v>
      </c>
      <c r="E14" s="7">
        <v>130490000</v>
      </c>
      <c r="F14" s="8">
        <v>130490000</v>
      </c>
      <c r="G14" s="8">
        <v>11008307</v>
      </c>
      <c r="H14" s="8">
        <v>11083550</v>
      </c>
      <c r="I14" s="8">
        <v>12663683</v>
      </c>
      <c r="J14" s="8">
        <v>34755540</v>
      </c>
      <c r="K14" s="8">
        <v>12401949</v>
      </c>
      <c r="L14" s="8">
        <v>12179428</v>
      </c>
      <c r="M14" s="8">
        <v>10820437</v>
      </c>
      <c r="N14" s="8">
        <v>35401814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70157354</v>
      </c>
      <c r="X14" s="8">
        <v>65245002</v>
      </c>
      <c r="Y14" s="8">
        <v>4912352</v>
      </c>
      <c r="Z14" s="2">
        <v>7.53</v>
      </c>
      <c r="AA14" s="6">
        <v>130490000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21829794</v>
      </c>
      <c r="D16" s="6">
        <v>0</v>
      </c>
      <c r="E16" s="7">
        <v>25735000</v>
      </c>
      <c r="F16" s="8">
        <v>25735000</v>
      </c>
      <c r="G16" s="8">
        <v>119932</v>
      </c>
      <c r="H16" s="8">
        <v>347361</v>
      </c>
      <c r="I16" s="8">
        <v>557867</v>
      </c>
      <c r="J16" s="8">
        <v>1025160</v>
      </c>
      <c r="K16" s="8">
        <v>626938</v>
      </c>
      <c r="L16" s="8">
        <v>374273</v>
      </c>
      <c r="M16" s="8">
        <v>267748</v>
      </c>
      <c r="N16" s="8">
        <v>1268959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2294119</v>
      </c>
      <c r="X16" s="8">
        <v>2548510</v>
      </c>
      <c r="Y16" s="8">
        <v>-254391</v>
      </c>
      <c r="Z16" s="2">
        <v>-9.98</v>
      </c>
      <c r="AA16" s="6">
        <v>25735000</v>
      </c>
    </row>
    <row r="17" spans="1:27" ht="12.75">
      <c r="A17" s="27" t="s">
        <v>44</v>
      </c>
      <c r="B17" s="33"/>
      <c r="C17" s="6">
        <v>5312491</v>
      </c>
      <c r="D17" s="6">
        <v>0</v>
      </c>
      <c r="E17" s="7">
        <v>3450000</v>
      </c>
      <c r="F17" s="8">
        <v>3450000</v>
      </c>
      <c r="G17" s="8">
        <v>3597541</v>
      </c>
      <c r="H17" s="8">
        <v>-3859379</v>
      </c>
      <c r="I17" s="8">
        <v>2065865</v>
      </c>
      <c r="J17" s="8">
        <v>1804027</v>
      </c>
      <c r="K17" s="8">
        <v>1273389</v>
      </c>
      <c r="L17" s="8">
        <v>781086</v>
      </c>
      <c r="M17" s="8">
        <v>343679</v>
      </c>
      <c r="N17" s="8">
        <v>2398154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4202181</v>
      </c>
      <c r="X17" s="8">
        <v>1725000</v>
      </c>
      <c r="Y17" s="8">
        <v>2477181</v>
      </c>
      <c r="Z17" s="2">
        <v>143.6</v>
      </c>
      <c r="AA17" s="6">
        <v>3450000</v>
      </c>
    </row>
    <row r="18" spans="1:27" ht="12.75">
      <c r="A18" s="29" t="s">
        <v>45</v>
      </c>
      <c r="B18" s="28"/>
      <c r="C18" s="6">
        <v>5538961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172480334</v>
      </c>
      <c r="D19" s="6">
        <v>0</v>
      </c>
      <c r="E19" s="7">
        <v>191141587</v>
      </c>
      <c r="F19" s="8">
        <v>191141587</v>
      </c>
      <c r="G19" s="8">
        <v>71849000</v>
      </c>
      <c r="H19" s="8">
        <v>0</v>
      </c>
      <c r="I19" s="8">
        <v>0</v>
      </c>
      <c r="J19" s="8">
        <v>71849000</v>
      </c>
      <c r="K19" s="8">
        <v>0</v>
      </c>
      <c r="L19" s="8">
        <v>1643255</v>
      </c>
      <c r="M19" s="8">
        <v>57479000</v>
      </c>
      <c r="N19" s="8">
        <v>59122255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130971255</v>
      </c>
      <c r="X19" s="8">
        <v>117764940</v>
      </c>
      <c r="Y19" s="8">
        <v>13206315</v>
      </c>
      <c r="Z19" s="2">
        <v>11.21</v>
      </c>
      <c r="AA19" s="6">
        <v>191141587</v>
      </c>
    </row>
    <row r="20" spans="1:27" ht="12.75">
      <c r="A20" s="27" t="s">
        <v>47</v>
      </c>
      <c r="B20" s="33"/>
      <c r="C20" s="6">
        <v>24518060</v>
      </c>
      <c r="D20" s="6">
        <v>0</v>
      </c>
      <c r="E20" s="7">
        <v>25212900</v>
      </c>
      <c r="F20" s="30">
        <v>25212900</v>
      </c>
      <c r="G20" s="30">
        <v>649480</v>
      </c>
      <c r="H20" s="30">
        <v>1444611</v>
      </c>
      <c r="I20" s="30">
        <v>5581496</v>
      </c>
      <c r="J20" s="30">
        <v>7675587</v>
      </c>
      <c r="K20" s="30">
        <v>2266536</v>
      </c>
      <c r="L20" s="30">
        <v>1769284</v>
      </c>
      <c r="M20" s="30">
        <v>1016809</v>
      </c>
      <c r="N20" s="30">
        <v>5052629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12728216</v>
      </c>
      <c r="X20" s="30">
        <v>8981484</v>
      </c>
      <c r="Y20" s="30">
        <v>3746732</v>
      </c>
      <c r="Z20" s="31">
        <v>41.72</v>
      </c>
      <c r="AA20" s="32">
        <v>25212900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125000</v>
      </c>
      <c r="I21" s="34">
        <v>87006</v>
      </c>
      <c r="J21" s="8">
        <v>212006</v>
      </c>
      <c r="K21" s="8">
        <v>367000</v>
      </c>
      <c r="L21" s="8">
        <v>0</v>
      </c>
      <c r="M21" s="8">
        <v>0</v>
      </c>
      <c r="N21" s="8">
        <v>367000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579006</v>
      </c>
      <c r="X21" s="8"/>
      <c r="Y21" s="8">
        <v>579006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1845554121</v>
      </c>
      <c r="D22" s="37">
        <f>SUM(D5:D21)</f>
        <v>0</v>
      </c>
      <c r="E22" s="38">
        <f t="shared" si="0"/>
        <v>2056106926</v>
      </c>
      <c r="F22" s="39">
        <f t="shared" si="0"/>
        <v>2056106926</v>
      </c>
      <c r="G22" s="39">
        <f t="shared" si="0"/>
        <v>387109460</v>
      </c>
      <c r="H22" s="39">
        <f t="shared" si="0"/>
        <v>125261588</v>
      </c>
      <c r="I22" s="39">
        <f t="shared" si="0"/>
        <v>135926981</v>
      </c>
      <c r="J22" s="39">
        <f t="shared" si="0"/>
        <v>648298029</v>
      </c>
      <c r="K22" s="39">
        <f t="shared" si="0"/>
        <v>122726922</v>
      </c>
      <c r="L22" s="39">
        <f t="shared" si="0"/>
        <v>108812276</v>
      </c>
      <c r="M22" s="39">
        <f t="shared" si="0"/>
        <v>167746415</v>
      </c>
      <c r="N22" s="39">
        <f t="shared" si="0"/>
        <v>399285613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1047583642</v>
      </c>
      <c r="X22" s="39">
        <f t="shared" si="0"/>
        <v>1123293006</v>
      </c>
      <c r="Y22" s="39">
        <f t="shared" si="0"/>
        <v>-75709364</v>
      </c>
      <c r="Z22" s="40">
        <f>+IF(X22&lt;&gt;0,+(Y22/X22)*100,0)</f>
        <v>-6.739947956196925</v>
      </c>
      <c r="AA22" s="37">
        <f>SUM(AA5:AA21)</f>
        <v>2056106926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647309204</v>
      </c>
      <c r="D25" s="6">
        <v>0</v>
      </c>
      <c r="E25" s="7">
        <v>716651971</v>
      </c>
      <c r="F25" s="8">
        <v>716651971</v>
      </c>
      <c r="G25" s="8">
        <v>48548519</v>
      </c>
      <c r="H25" s="8">
        <v>50316684</v>
      </c>
      <c r="I25" s="8">
        <v>59239651</v>
      </c>
      <c r="J25" s="8">
        <v>158104854</v>
      </c>
      <c r="K25" s="8">
        <v>51107187</v>
      </c>
      <c r="L25" s="8">
        <v>52566322</v>
      </c>
      <c r="M25" s="8">
        <v>65043729</v>
      </c>
      <c r="N25" s="8">
        <v>168717238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326822092</v>
      </c>
      <c r="X25" s="8">
        <v>332179387</v>
      </c>
      <c r="Y25" s="8">
        <v>-5357295</v>
      </c>
      <c r="Z25" s="2">
        <v>-1.61</v>
      </c>
      <c r="AA25" s="6">
        <v>716651971</v>
      </c>
    </row>
    <row r="26" spans="1:27" ht="12.75">
      <c r="A26" s="29" t="s">
        <v>52</v>
      </c>
      <c r="B26" s="28"/>
      <c r="C26" s="6">
        <v>28409358</v>
      </c>
      <c r="D26" s="6">
        <v>0</v>
      </c>
      <c r="E26" s="7">
        <v>29335309</v>
      </c>
      <c r="F26" s="8">
        <v>29335309</v>
      </c>
      <c r="G26" s="8">
        <v>2336282</v>
      </c>
      <c r="H26" s="8">
        <v>0</v>
      </c>
      <c r="I26" s="8">
        <v>4613163</v>
      </c>
      <c r="J26" s="8">
        <v>6949445</v>
      </c>
      <c r="K26" s="8">
        <v>2298816</v>
      </c>
      <c r="L26" s="8">
        <v>2316380</v>
      </c>
      <c r="M26" s="8">
        <v>1668588</v>
      </c>
      <c r="N26" s="8">
        <v>6283784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13233229</v>
      </c>
      <c r="X26" s="8">
        <v>13677779</v>
      </c>
      <c r="Y26" s="8">
        <v>-444550</v>
      </c>
      <c r="Z26" s="2">
        <v>-3.25</v>
      </c>
      <c r="AA26" s="6">
        <v>29335309</v>
      </c>
    </row>
    <row r="27" spans="1:27" ht="12.75">
      <c r="A27" s="29" t="s">
        <v>53</v>
      </c>
      <c r="B27" s="28"/>
      <c r="C27" s="6">
        <v>240466835</v>
      </c>
      <c r="D27" s="6">
        <v>0</v>
      </c>
      <c r="E27" s="7">
        <v>227000000</v>
      </c>
      <c r="F27" s="8">
        <v>227000000</v>
      </c>
      <c r="G27" s="8">
        <v>194561</v>
      </c>
      <c r="H27" s="8">
        <v>423013</v>
      </c>
      <c r="I27" s="8">
        <v>226384775</v>
      </c>
      <c r="J27" s="8">
        <v>227002349</v>
      </c>
      <c r="K27" s="8">
        <v>250</v>
      </c>
      <c r="L27" s="8">
        <v>6660</v>
      </c>
      <c r="M27" s="8">
        <v>-9260</v>
      </c>
      <c r="N27" s="8">
        <v>-2350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226999999</v>
      </c>
      <c r="X27" s="8">
        <v>227000000</v>
      </c>
      <c r="Y27" s="8">
        <v>-1</v>
      </c>
      <c r="Z27" s="2">
        <v>0</v>
      </c>
      <c r="AA27" s="6">
        <v>227000000</v>
      </c>
    </row>
    <row r="28" spans="1:27" ht="12.75">
      <c r="A28" s="29" t="s">
        <v>54</v>
      </c>
      <c r="B28" s="28"/>
      <c r="C28" s="6">
        <v>64071006</v>
      </c>
      <c r="D28" s="6">
        <v>0</v>
      </c>
      <c r="E28" s="7">
        <v>69250000</v>
      </c>
      <c r="F28" s="8">
        <v>69250000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/>
      <c r="Y28" s="8">
        <v>0</v>
      </c>
      <c r="Z28" s="2">
        <v>0</v>
      </c>
      <c r="AA28" s="6">
        <v>69250000</v>
      </c>
    </row>
    <row r="29" spans="1:27" ht="12.75">
      <c r="A29" s="29" t="s">
        <v>55</v>
      </c>
      <c r="B29" s="28"/>
      <c r="C29" s="6">
        <v>27213050</v>
      </c>
      <c r="D29" s="6">
        <v>0</v>
      </c>
      <c r="E29" s="7">
        <v>25797836</v>
      </c>
      <c r="F29" s="8">
        <v>25797836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13137742</v>
      </c>
      <c r="N29" s="8">
        <v>13137742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13137742</v>
      </c>
      <c r="X29" s="8">
        <v>12899419</v>
      </c>
      <c r="Y29" s="8">
        <v>238323</v>
      </c>
      <c r="Z29" s="2">
        <v>1.85</v>
      </c>
      <c r="AA29" s="6">
        <v>25797836</v>
      </c>
    </row>
    <row r="30" spans="1:27" ht="12.75">
      <c r="A30" s="29" t="s">
        <v>56</v>
      </c>
      <c r="B30" s="28"/>
      <c r="C30" s="6">
        <v>501333991</v>
      </c>
      <c r="D30" s="6">
        <v>0</v>
      </c>
      <c r="E30" s="7">
        <v>552500000</v>
      </c>
      <c r="F30" s="8">
        <v>552500000</v>
      </c>
      <c r="G30" s="8">
        <v>38813</v>
      </c>
      <c r="H30" s="8">
        <v>59766968</v>
      </c>
      <c r="I30" s="8">
        <v>58438374</v>
      </c>
      <c r="J30" s="8">
        <v>118244155</v>
      </c>
      <c r="K30" s="8">
        <v>60467303</v>
      </c>
      <c r="L30" s="8">
        <v>43624300</v>
      </c>
      <c r="M30" s="8">
        <v>32667434</v>
      </c>
      <c r="N30" s="8">
        <v>136759037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255003192</v>
      </c>
      <c r="X30" s="8">
        <v>244502678</v>
      </c>
      <c r="Y30" s="8">
        <v>10500514</v>
      </c>
      <c r="Z30" s="2">
        <v>4.29</v>
      </c>
      <c r="AA30" s="6">
        <v>552500000</v>
      </c>
    </row>
    <row r="31" spans="1:27" ht="12.75">
      <c r="A31" s="29" t="s">
        <v>57</v>
      </c>
      <c r="B31" s="28"/>
      <c r="C31" s="6">
        <v>161262754</v>
      </c>
      <c r="D31" s="6">
        <v>0</v>
      </c>
      <c r="E31" s="7">
        <v>141852820</v>
      </c>
      <c r="F31" s="8">
        <v>141852820</v>
      </c>
      <c r="G31" s="8">
        <v>3253271</v>
      </c>
      <c r="H31" s="8">
        <v>10530217</v>
      </c>
      <c r="I31" s="8">
        <v>11623857</v>
      </c>
      <c r="J31" s="8">
        <v>25407345</v>
      </c>
      <c r="K31" s="8">
        <v>11664833</v>
      </c>
      <c r="L31" s="8">
        <v>12797304</v>
      </c>
      <c r="M31" s="8">
        <v>12994643</v>
      </c>
      <c r="N31" s="8">
        <v>37456780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62864125</v>
      </c>
      <c r="X31" s="8">
        <v>72036411</v>
      </c>
      <c r="Y31" s="8">
        <v>-9172286</v>
      </c>
      <c r="Z31" s="2">
        <v>-12.73</v>
      </c>
      <c r="AA31" s="6">
        <v>141852820</v>
      </c>
    </row>
    <row r="32" spans="1:27" ht="12.75">
      <c r="A32" s="29" t="s">
        <v>58</v>
      </c>
      <c r="B32" s="28"/>
      <c r="C32" s="6">
        <v>53354448</v>
      </c>
      <c r="D32" s="6">
        <v>0</v>
      </c>
      <c r="E32" s="7">
        <v>50900500</v>
      </c>
      <c r="F32" s="8">
        <v>50900500</v>
      </c>
      <c r="G32" s="8">
        <v>875525</v>
      </c>
      <c r="H32" s="8">
        <v>1935598</v>
      </c>
      <c r="I32" s="8">
        <v>4897603</v>
      </c>
      <c r="J32" s="8">
        <v>7708726</v>
      </c>
      <c r="K32" s="8">
        <v>3035080</v>
      </c>
      <c r="L32" s="8">
        <v>4236195</v>
      </c>
      <c r="M32" s="8">
        <v>2843000</v>
      </c>
      <c r="N32" s="8">
        <v>10114275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17823001</v>
      </c>
      <c r="X32" s="8">
        <v>22918323</v>
      </c>
      <c r="Y32" s="8">
        <v>-5095322</v>
      </c>
      <c r="Z32" s="2">
        <v>-22.23</v>
      </c>
      <c r="AA32" s="6">
        <v>50900500</v>
      </c>
    </row>
    <row r="33" spans="1:27" ht="12.75">
      <c r="A33" s="29" t="s">
        <v>59</v>
      </c>
      <c r="B33" s="28"/>
      <c r="C33" s="6">
        <v>9324953</v>
      </c>
      <c r="D33" s="6">
        <v>0</v>
      </c>
      <c r="E33" s="7">
        <v>9670000</v>
      </c>
      <c r="F33" s="8">
        <v>9670000</v>
      </c>
      <c r="G33" s="8">
        <v>240000</v>
      </c>
      <c r="H33" s="8">
        <v>1762144</v>
      </c>
      <c r="I33" s="8">
        <v>1029415</v>
      </c>
      <c r="J33" s="8">
        <v>3031559</v>
      </c>
      <c r="K33" s="8">
        <v>175734</v>
      </c>
      <c r="L33" s="8">
        <v>117590</v>
      </c>
      <c r="M33" s="8">
        <v>1947</v>
      </c>
      <c r="N33" s="8">
        <v>295271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3326830</v>
      </c>
      <c r="X33" s="8">
        <v>1770000</v>
      </c>
      <c r="Y33" s="8">
        <v>1556830</v>
      </c>
      <c r="Z33" s="2">
        <v>87.96</v>
      </c>
      <c r="AA33" s="6">
        <v>9670000</v>
      </c>
    </row>
    <row r="34" spans="1:27" ht="12.75">
      <c r="A34" s="29" t="s">
        <v>60</v>
      </c>
      <c r="B34" s="28"/>
      <c r="C34" s="6">
        <v>97891643</v>
      </c>
      <c r="D34" s="6">
        <v>0</v>
      </c>
      <c r="E34" s="7">
        <v>223896579</v>
      </c>
      <c r="F34" s="8">
        <v>223896579</v>
      </c>
      <c r="G34" s="8">
        <v>6346132</v>
      </c>
      <c r="H34" s="8">
        <v>18356943</v>
      </c>
      <c r="I34" s="8">
        <v>23108103</v>
      </c>
      <c r="J34" s="8">
        <v>47811178</v>
      </c>
      <c r="K34" s="8">
        <v>19536838</v>
      </c>
      <c r="L34" s="8">
        <v>22618995</v>
      </c>
      <c r="M34" s="8">
        <v>18784139</v>
      </c>
      <c r="N34" s="8">
        <v>60939972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108751150</v>
      </c>
      <c r="X34" s="8">
        <v>75873728</v>
      </c>
      <c r="Y34" s="8">
        <v>32877422</v>
      </c>
      <c r="Z34" s="2">
        <v>43.33</v>
      </c>
      <c r="AA34" s="6">
        <v>223896579</v>
      </c>
    </row>
    <row r="35" spans="1:27" ht="12.75">
      <c r="A35" s="27" t="s">
        <v>61</v>
      </c>
      <c r="B35" s="33"/>
      <c r="C35" s="6">
        <v>2153967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1832791209</v>
      </c>
      <c r="D36" s="37">
        <f>SUM(D25:D35)</f>
        <v>0</v>
      </c>
      <c r="E36" s="38">
        <f t="shared" si="1"/>
        <v>2046855015</v>
      </c>
      <c r="F36" s="39">
        <f t="shared" si="1"/>
        <v>2046855015</v>
      </c>
      <c r="G36" s="39">
        <f t="shared" si="1"/>
        <v>61833103</v>
      </c>
      <c r="H36" s="39">
        <f t="shared" si="1"/>
        <v>143091567</v>
      </c>
      <c r="I36" s="39">
        <f t="shared" si="1"/>
        <v>389334941</v>
      </c>
      <c r="J36" s="39">
        <f t="shared" si="1"/>
        <v>594259611</v>
      </c>
      <c r="K36" s="39">
        <f t="shared" si="1"/>
        <v>148286041</v>
      </c>
      <c r="L36" s="39">
        <f t="shared" si="1"/>
        <v>138283746</v>
      </c>
      <c r="M36" s="39">
        <f t="shared" si="1"/>
        <v>147131962</v>
      </c>
      <c r="N36" s="39">
        <f t="shared" si="1"/>
        <v>433701749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1027961360</v>
      </c>
      <c r="X36" s="39">
        <f t="shared" si="1"/>
        <v>1002857725</v>
      </c>
      <c r="Y36" s="39">
        <f t="shared" si="1"/>
        <v>25103635</v>
      </c>
      <c r="Z36" s="40">
        <f>+IF(X36&lt;&gt;0,+(Y36/X36)*100,0)</f>
        <v>2.503210014162278</v>
      </c>
      <c r="AA36" s="37">
        <f>SUM(AA25:AA35)</f>
        <v>2046855015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12762912</v>
      </c>
      <c r="D38" s="50">
        <f>+D22-D36</f>
        <v>0</v>
      </c>
      <c r="E38" s="51">
        <f t="shared" si="2"/>
        <v>9251911</v>
      </c>
      <c r="F38" s="52">
        <f t="shared" si="2"/>
        <v>9251911</v>
      </c>
      <c r="G38" s="52">
        <f t="shared" si="2"/>
        <v>325276357</v>
      </c>
      <c r="H38" s="52">
        <f t="shared" si="2"/>
        <v>-17829979</v>
      </c>
      <c r="I38" s="52">
        <f t="shared" si="2"/>
        <v>-253407960</v>
      </c>
      <c r="J38" s="52">
        <f t="shared" si="2"/>
        <v>54038418</v>
      </c>
      <c r="K38" s="52">
        <f t="shared" si="2"/>
        <v>-25559119</v>
      </c>
      <c r="L38" s="52">
        <f t="shared" si="2"/>
        <v>-29471470</v>
      </c>
      <c r="M38" s="52">
        <f t="shared" si="2"/>
        <v>20614453</v>
      </c>
      <c r="N38" s="52">
        <f t="shared" si="2"/>
        <v>-34416136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19622282</v>
      </c>
      <c r="X38" s="52">
        <f>IF(F22=F36,0,X22-X36)</f>
        <v>120435281</v>
      </c>
      <c r="Y38" s="52">
        <f t="shared" si="2"/>
        <v>-100812999</v>
      </c>
      <c r="Z38" s="53">
        <f>+IF(X38&lt;&gt;0,+(Y38/X38)*100,0)</f>
        <v>-83.70719789328179</v>
      </c>
      <c r="AA38" s="50">
        <f>+AA22-AA36</f>
        <v>9251911</v>
      </c>
    </row>
    <row r="39" spans="1:27" ht="12.75">
      <c r="A39" s="27" t="s">
        <v>64</v>
      </c>
      <c r="B39" s="33"/>
      <c r="C39" s="6">
        <v>203032732</v>
      </c>
      <c r="D39" s="6">
        <v>0</v>
      </c>
      <c r="E39" s="7">
        <v>282795413</v>
      </c>
      <c r="F39" s="8">
        <v>282795413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3900000</v>
      </c>
      <c r="M39" s="8">
        <v>0</v>
      </c>
      <c r="N39" s="8">
        <v>3900000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3900000</v>
      </c>
      <c r="X39" s="8"/>
      <c r="Y39" s="8">
        <v>3900000</v>
      </c>
      <c r="Z39" s="2">
        <v>0</v>
      </c>
      <c r="AA39" s="6">
        <v>282795413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4561345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220356989</v>
      </c>
      <c r="D42" s="59">
        <f>SUM(D38:D41)</f>
        <v>0</v>
      </c>
      <c r="E42" s="60">
        <f t="shared" si="3"/>
        <v>292047324</v>
      </c>
      <c r="F42" s="61">
        <f t="shared" si="3"/>
        <v>292047324</v>
      </c>
      <c r="G42" s="61">
        <f t="shared" si="3"/>
        <v>325276357</v>
      </c>
      <c r="H42" s="61">
        <f t="shared" si="3"/>
        <v>-17829979</v>
      </c>
      <c r="I42" s="61">
        <f t="shared" si="3"/>
        <v>-253407960</v>
      </c>
      <c r="J42" s="61">
        <f t="shared" si="3"/>
        <v>54038418</v>
      </c>
      <c r="K42" s="61">
        <f t="shared" si="3"/>
        <v>-25559119</v>
      </c>
      <c r="L42" s="61">
        <f t="shared" si="3"/>
        <v>-25571470</v>
      </c>
      <c r="M42" s="61">
        <f t="shared" si="3"/>
        <v>20614453</v>
      </c>
      <c r="N42" s="61">
        <f t="shared" si="3"/>
        <v>-30516136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23522282</v>
      </c>
      <c r="X42" s="61">
        <f t="shared" si="3"/>
        <v>120435281</v>
      </c>
      <c r="Y42" s="61">
        <f t="shared" si="3"/>
        <v>-96912999</v>
      </c>
      <c r="Z42" s="62">
        <f>+IF(X42&lt;&gt;0,+(Y42/X42)*100,0)</f>
        <v>-80.46894414602644</v>
      </c>
      <c r="AA42" s="59">
        <f>SUM(AA38:AA41)</f>
        <v>292047324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220356989</v>
      </c>
      <c r="D44" s="67">
        <f>+D42-D43</f>
        <v>0</v>
      </c>
      <c r="E44" s="68">
        <f t="shared" si="4"/>
        <v>292047324</v>
      </c>
      <c r="F44" s="69">
        <f t="shared" si="4"/>
        <v>292047324</v>
      </c>
      <c r="G44" s="69">
        <f t="shared" si="4"/>
        <v>325276357</v>
      </c>
      <c r="H44" s="69">
        <f t="shared" si="4"/>
        <v>-17829979</v>
      </c>
      <c r="I44" s="69">
        <f t="shared" si="4"/>
        <v>-253407960</v>
      </c>
      <c r="J44" s="69">
        <f t="shared" si="4"/>
        <v>54038418</v>
      </c>
      <c r="K44" s="69">
        <f t="shared" si="4"/>
        <v>-25559119</v>
      </c>
      <c r="L44" s="69">
        <f t="shared" si="4"/>
        <v>-25571470</v>
      </c>
      <c r="M44" s="69">
        <f t="shared" si="4"/>
        <v>20614453</v>
      </c>
      <c r="N44" s="69">
        <f t="shared" si="4"/>
        <v>-30516136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23522282</v>
      </c>
      <c r="X44" s="69">
        <f t="shared" si="4"/>
        <v>120435281</v>
      </c>
      <c r="Y44" s="69">
        <f t="shared" si="4"/>
        <v>-96912999</v>
      </c>
      <c r="Z44" s="70">
        <f>+IF(X44&lt;&gt;0,+(Y44/X44)*100,0)</f>
        <v>-80.46894414602644</v>
      </c>
      <c r="AA44" s="67">
        <f>+AA42-AA43</f>
        <v>292047324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220356989</v>
      </c>
      <c r="D46" s="59">
        <f>SUM(D44:D45)</f>
        <v>0</v>
      </c>
      <c r="E46" s="60">
        <f t="shared" si="5"/>
        <v>292047324</v>
      </c>
      <c r="F46" s="61">
        <f t="shared" si="5"/>
        <v>292047324</v>
      </c>
      <c r="G46" s="61">
        <f t="shared" si="5"/>
        <v>325276357</v>
      </c>
      <c r="H46" s="61">
        <f t="shared" si="5"/>
        <v>-17829979</v>
      </c>
      <c r="I46" s="61">
        <f t="shared" si="5"/>
        <v>-253407960</v>
      </c>
      <c r="J46" s="61">
        <f t="shared" si="5"/>
        <v>54038418</v>
      </c>
      <c r="K46" s="61">
        <f t="shared" si="5"/>
        <v>-25559119</v>
      </c>
      <c r="L46" s="61">
        <f t="shared" si="5"/>
        <v>-25571470</v>
      </c>
      <c r="M46" s="61">
        <f t="shared" si="5"/>
        <v>20614453</v>
      </c>
      <c r="N46" s="61">
        <f t="shared" si="5"/>
        <v>-30516136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23522282</v>
      </c>
      <c r="X46" s="61">
        <f t="shared" si="5"/>
        <v>120435281</v>
      </c>
      <c r="Y46" s="61">
        <f t="shared" si="5"/>
        <v>-96912999</v>
      </c>
      <c r="Z46" s="62">
        <f>+IF(X46&lt;&gt;0,+(Y46/X46)*100,0)</f>
        <v>-80.46894414602644</v>
      </c>
      <c r="AA46" s="59">
        <f>SUM(AA44:AA45)</f>
        <v>292047324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220356989</v>
      </c>
      <c r="D48" s="75">
        <f>SUM(D46:D47)</f>
        <v>0</v>
      </c>
      <c r="E48" s="76">
        <f t="shared" si="6"/>
        <v>292047324</v>
      </c>
      <c r="F48" s="77">
        <f t="shared" si="6"/>
        <v>292047324</v>
      </c>
      <c r="G48" s="77">
        <f t="shared" si="6"/>
        <v>325276357</v>
      </c>
      <c r="H48" s="78">
        <f t="shared" si="6"/>
        <v>-17829979</v>
      </c>
      <c r="I48" s="78">
        <f t="shared" si="6"/>
        <v>-253407960</v>
      </c>
      <c r="J48" s="78">
        <f t="shared" si="6"/>
        <v>54038418</v>
      </c>
      <c r="K48" s="78">
        <f t="shared" si="6"/>
        <v>-25559119</v>
      </c>
      <c r="L48" s="78">
        <f t="shared" si="6"/>
        <v>-25571470</v>
      </c>
      <c r="M48" s="77">
        <f t="shared" si="6"/>
        <v>20614453</v>
      </c>
      <c r="N48" s="77">
        <f t="shared" si="6"/>
        <v>-30516136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23522282</v>
      </c>
      <c r="X48" s="78">
        <f t="shared" si="6"/>
        <v>120435281</v>
      </c>
      <c r="Y48" s="78">
        <f t="shared" si="6"/>
        <v>-96912999</v>
      </c>
      <c r="Z48" s="79">
        <f>+IF(X48&lt;&gt;0,+(Y48/X48)*100,0)</f>
        <v>-80.46894414602644</v>
      </c>
      <c r="AA48" s="80">
        <f>SUM(AA46:AA47)</f>
        <v>292047324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10077576</v>
      </c>
      <c r="D5" s="6">
        <v>0</v>
      </c>
      <c r="E5" s="7">
        <v>7533000</v>
      </c>
      <c r="F5" s="8">
        <v>7533000</v>
      </c>
      <c r="G5" s="8">
        <v>-137806</v>
      </c>
      <c r="H5" s="8">
        <v>783212</v>
      </c>
      <c r="I5" s="8">
        <v>1111319</v>
      </c>
      <c r="J5" s="8">
        <v>1756725</v>
      </c>
      <c r="K5" s="8">
        <v>751106</v>
      </c>
      <c r="L5" s="8">
        <v>760127</v>
      </c>
      <c r="M5" s="8">
        <v>748416</v>
      </c>
      <c r="N5" s="8">
        <v>2259649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4016374</v>
      </c>
      <c r="X5" s="8">
        <v>4544502</v>
      </c>
      <c r="Y5" s="8">
        <v>-528128</v>
      </c>
      <c r="Z5" s="2">
        <v>-11.62</v>
      </c>
      <c r="AA5" s="6">
        <v>7533000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11618159</v>
      </c>
      <c r="D7" s="6">
        <v>0</v>
      </c>
      <c r="E7" s="7">
        <v>32140000</v>
      </c>
      <c r="F7" s="8">
        <v>32140000</v>
      </c>
      <c r="G7" s="8">
        <v>1238427</v>
      </c>
      <c r="H7" s="8">
        <v>1439675</v>
      </c>
      <c r="I7" s="8">
        <v>3095659</v>
      </c>
      <c r="J7" s="8">
        <v>5773761</v>
      </c>
      <c r="K7" s="8">
        <v>1129279</v>
      </c>
      <c r="L7" s="8">
        <v>1251467</v>
      </c>
      <c r="M7" s="8">
        <v>1388282</v>
      </c>
      <c r="N7" s="8">
        <v>3769028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9542789</v>
      </c>
      <c r="X7" s="8">
        <v>11778000</v>
      </c>
      <c r="Y7" s="8">
        <v>-2235211</v>
      </c>
      <c r="Z7" s="2">
        <v>-18.98</v>
      </c>
      <c r="AA7" s="6">
        <v>32140000</v>
      </c>
    </row>
    <row r="8" spans="1:27" ht="12.75">
      <c r="A8" s="29" t="s">
        <v>35</v>
      </c>
      <c r="B8" s="28"/>
      <c r="C8" s="6">
        <v>14790337</v>
      </c>
      <c r="D8" s="6">
        <v>0</v>
      </c>
      <c r="E8" s="7">
        <v>15786000</v>
      </c>
      <c r="F8" s="8">
        <v>15786000</v>
      </c>
      <c r="G8" s="8">
        <v>1626599</v>
      </c>
      <c r="H8" s="8">
        <v>1729762</v>
      </c>
      <c r="I8" s="8">
        <v>1740728</v>
      </c>
      <c r="J8" s="8">
        <v>5097089</v>
      </c>
      <c r="K8" s="8">
        <v>1867784</v>
      </c>
      <c r="L8" s="8">
        <v>1997649</v>
      </c>
      <c r="M8" s="8">
        <v>1847063</v>
      </c>
      <c r="N8" s="8">
        <v>5712496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10809585</v>
      </c>
      <c r="X8" s="8">
        <v>8996496</v>
      </c>
      <c r="Y8" s="8">
        <v>1813089</v>
      </c>
      <c r="Z8" s="2">
        <v>20.15</v>
      </c>
      <c r="AA8" s="6">
        <v>15786000</v>
      </c>
    </row>
    <row r="9" spans="1:27" ht="12.75">
      <c r="A9" s="29" t="s">
        <v>36</v>
      </c>
      <c r="B9" s="28"/>
      <c r="C9" s="6">
        <v>2581609</v>
      </c>
      <c r="D9" s="6">
        <v>0</v>
      </c>
      <c r="E9" s="7">
        <v>2210000</v>
      </c>
      <c r="F9" s="8">
        <v>2210000</v>
      </c>
      <c r="G9" s="8">
        <v>241344</v>
      </c>
      <c r="H9" s="8">
        <v>241344</v>
      </c>
      <c r="I9" s="8">
        <v>648463</v>
      </c>
      <c r="J9" s="8">
        <v>1131151</v>
      </c>
      <c r="K9" s="8">
        <v>241344</v>
      </c>
      <c r="L9" s="8">
        <v>241238</v>
      </c>
      <c r="M9" s="8">
        <v>219038</v>
      </c>
      <c r="N9" s="8">
        <v>701620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1832771</v>
      </c>
      <c r="X9" s="8">
        <v>1537500</v>
      </c>
      <c r="Y9" s="8">
        <v>295271</v>
      </c>
      <c r="Z9" s="2">
        <v>19.2</v>
      </c>
      <c r="AA9" s="6">
        <v>2210000</v>
      </c>
    </row>
    <row r="10" spans="1:27" ht="12.75">
      <c r="A10" s="29" t="s">
        <v>37</v>
      </c>
      <c r="B10" s="28"/>
      <c r="C10" s="6">
        <v>8670189</v>
      </c>
      <c r="D10" s="6">
        <v>0</v>
      </c>
      <c r="E10" s="7">
        <v>9072000</v>
      </c>
      <c r="F10" s="30">
        <v>9072000</v>
      </c>
      <c r="G10" s="30">
        <v>922766</v>
      </c>
      <c r="H10" s="30">
        <v>922183</v>
      </c>
      <c r="I10" s="30">
        <v>923635</v>
      </c>
      <c r="J10" s="30">
        <v>2768584</v>
      </c>
      <c r="K10" s="30">
        <v>922486</v>
      </c>
      <c r="L10" s="30">
        <v>922345</v>
      </c>
      <c r="M10" s="30">
        <v>802286</v>
      </c>
      <c r="N10" s="30">
        <v>2647117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5415701</v>
      </c>
      <c r="X10" s="30">
        <v>5187000</v>
      </c>
      <c r="Y10" s="30">
        <v>228701</v>
      </c>
      <c r="Z10" s="31">
        <v>4.41</v>
      </c>
      <c r="AA10" s="32">
        <v>9072000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380085</v>
      </c>
      <c r="F12" s="8">
        <v>380085</v>
      </c>
      <c r="G12" s="8">
        <v>30857</v>
      </c>
      <c r="H12" s="8">
        <v>55383</v>
      </c>
      <c r="I12" s="8">
        <v>52494</v>
      </c>
      <c r="J12" s="8">
        <v>138734</v>
      </c>
      <c r="K12" s="8">
        <v>45944</v>
      </c>
      <c r="L12" s="8">
        <v>47393</v>
      </c>
      <c r="M12" s="8">
        <v>51507</v>
      </c>
      <c r="N12" s="8">
        <v>144844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283578</v>
      </c>
      <c r="X12" s="8">
        <v>84498</v>
      </c>
      <c r="Y12" s="8">
        <v>199080</v>
      </c>
      <c r="Z12" s="2">
        <v>235.6</v>
      </c>
      <c r="AA12" s="6">
        <v>380085</v>
      </c>
    </row>
    <row r="13" spans="1:27" ht="12.75">
      <c r="A13" s="27" t="s">
        <v>40</v>
      </c>
      <c r="B13" s="33"/>
      <c r="C13" s="6">
        <v>429918</v>
      </c>
      <c r="D13" s="6">
        <v>0</v>
      </c>
      <c r="E13" s="7">
        <v>202593</v>
      </c>
      <c r="F13" s="8">
        <v>202593</v>
      </c>
      <c r="G13" s="8">
        <v>2165</v>
      </c>
      <c r="H13" s="8">
        <v>15965</v>
      </c>
      <c r="I13" s="8">
        <v>1995</v>
      </c>
      <c r="J13" s="8">
        <v>20125</v>
      </c>
      <c r="K13" s="8">
        <v>3007</v>
      </c>
      <c r="L13" s="8">
        <v>3366</v>
      </c>
      <c r="M13" s="8">
        <v>1033</v>
      </c>
      <c r="N13" s="8">
        <v>7406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27531</v>
      </c>
      <c r="X13" s="8">
        <v>154998</v>
      </c>
      <c r="Y13" s="8">
        <v>-127467</v>
      </c>
      <c r="Z13" s="2">
        <v>-82.24</v>
      </c>
      <c r="AA13" s="6">
        <v>202593</v>
      </c>
    </row>
    <row r="14" spans="1:27" ht="12.75">
      <c r="A14" s="27" t="s">
        <v>41</v>
      </c>
      <c r="B14" s="33"/>
      <c r="C14" s="6">
        <v>29223157</v>
      </c>
      <c r="D14" s="6">
        <v>0</v>
      </c>
      <c r="E14" s="7">
        <v>28958741</v>
      </c>
      <c r="F14" s="8">
        <v>28958741</v>
      </c>
      <c r="G14" s="8">
        <v>2444506</v>
      </c>
      <c r="H14" s="8">
        <v>2481446</v>
      </c>
      <c r="I14" s="8">
        <v>2512414</v>
      </c>
      <c r="J14" s="8">
        <v>7438366</v>
      </c>
      <c r="K14" s="8">
        <v>2550934</v>
      </c>
      <c r="L14" s="8">
        <v>2584065</v>
      </c>
      <c r="M14" s="8">
        <v>2625271</v>
      </c>
      <c r="N14" s="8">
        <v>7760270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15198636</v>
      </c>
      <c r="X14" s="8">
        <v>14709498</v>
      </c>
      <c r="Y14" s="8">
        <v>489138</v>
      </c>
      <c r="Z14" s="2">
        <v>3.33</v>
      </c>
      <c r="AA14" s="6">
        <v>28958741</v>
      </c>
    </row>
    <row r="15" spans="1:27" ht="12.75">
      <c r="A15" s="27" t="s">
        <v>42</v>
      </c>
      <c r="B15" s="33"/>
      <c r="C15" s="6">
        <v>724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24934</v>
      </c>
      <c r="D16" s="6">
        <v>0</v>
      </c>
      <c r="E16" s="7">
        <v>143942</v>
      </c>
      <c r="F16" s="8">
        <v>143942</v>
      </c>
      <c r="G16" s="8">
        <v>0</v>
      </c>
      <c r="H16" s="8">
        <v>7229</v>
      </c>
      <c r="I16" s="8">
        <v>0</v>
      </c>
      <c r="J16" s="8">
        <v>7229</v>
      </c>
      <c r="K16" s="8">
        <v>2645</v>
      </c>
      <c r="L16" s="8">
        <v>1016</v>
      </c>
      <c r="M16" s="8">
        <v>0</v>
      </c>
      <c r="N16" s="8">
        <v>3661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10890</v>
      </c>
      <c r="X16" s="8">
        <v>109998</v>
      </c>
      <c r="Y16" s="8">
        <v>-99108</v>
      </c>
      <c r="Z16" s="2">
        <v>-90.1</v>
      </c>
      <c r="AA16" s="6">
        <v>143942</v>
      </c>
    </row>
    <row r="17" spans="1:27" ht="12.75">
      <c r="A17" s="27" t="s">
        <v>44</v>
      </c>
      <c r="B17" s="33"/>
      <c r="C17" s="6">
        <v>87348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117557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74526456</v>
      </c>
      <c r="D19" s="6">
        <v>0</v>
      </c>
      <c r="E19" s="7">
        <v>80176000</v>
      </c>
      <c r="F19" s="8">
        <v>80176000</v>
      </c>
      <c r="G19" s="8">
        <v>31690000</v>
      </c>
      <c r="H19" s="8">
        <v>2687000</v>
      </c>
      <c r="I19" s="8">
        <v>0</v>
      </c>
      <c r="J19" s="8">
        <v>34377000</v>
      </c>
      <c r="K19" s="8">
        <v>0</v>
      </c>
      <c r="L19" s="8">
        <v>0</v>
      </c>
      <c r="M19" s="8">
        <v>25839000</v>
      </c>
      <c r="N19" s="8">
        <v>25839000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60216000</v>
      </c>
      <c r="X19" s="8">
        <v>39778002</v>
      </c>
      <c r="Y19" s="8">
        <v>20437998</v>
      </c>
      <c r="Z19" s="2">
        <v>51.38</v>
      </c>
      <c r="AA19" s="6">
        <v>80176000</v>
      </c>
    </row>
    <row r="20" spans="1:27" ht="12.75">
      <c r="A20" s="27" t="s">
        <v>47</v>
      </c>
      <c r="B20" s="33"/>
      <c r="C20" s="6">
        <v>7435206</v>
      </c>
      <c r="D20" s="6">
        <v>0</v>
      </c>
      <c r="E20" s="7">
        <v>229367</v>
      </c>
      <c r="F20" s="30">
        <v>229367</v>
      </c>
      <c r="G20" s="30">
        <v>136706</v>
      </c>
      <c r="H20" s="30">
        <v>171627</v>
      </c>
      <c r="I20" s="30">
        <v>1297684</v>
      </c>
      <c r="J20" s="30">
        <v>1606017</v>
      </c>
      <c r="K20" s="30">
        <v>266869</v>
      </c>
      <c r="L20" s="30">
        <v>345403</v>
      </c>
      <c r="M20" s="30">
        <v>15973</v>
      </c>
      <c r="N20" s="30">
        <v>628245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2234262</v>
      </c>
      <c r="X20" s="30">
        <v>6486000</v>
      </c>
      <c r="Y20" s="30">
        <v>-4251738</v>
      </c>
      <c r="Z20" s="31">
        <v>-65.55</v>
      </c>
      <c r="AA20" s="32">
        <v>229367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159583170</v>
      </c>
      <c r="D22" s="37">
        <f>SUM(D5:D21)</f>
        <v>0</v>
      </c>
      <c r="E22" s="38">
        <f t="shared" si="0"/>
        <v>176831728</v>
      </c>
      <c r="F22" s="39">
        <f t="shared" si="0"/>
        <v>176831728</v>
      </c>
      <c r="G22" s="39">
        <f t="shared" si="0"/>
        <v>38195564</v>
      </c>
      <c r="H22" s="39">
        <f t="shared" si="0"/>
        <v>10534826</v>
      </c>
      <c r="I22" s="39">
        <f t="shared" si="0"/>
        <v>11384391</v>
      </c>
      <c r="J22" s="39">
        <f t="shared" si="0"/>
        <v>60114781</v>
      </c>
      <c r="K22" s="39">
        <f t="shared" si="0"/>
        <v>7781398</v>
      </c>
      <c r="L22" s="39">
        <f t="shared" si="0"/>
        <v>8154069</v>
      </c>
      <c r="M22" s="39">
        <f t="shared" si="0"/>
        <v>33537869</v>
      </c>
      <c r="N22" s="39">
        <f t="shared" si="0"/>
        <v>49473336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109588117</v>
      </c>
      <c r="X22" s="39">
        <f t="shared" si="0"/>
        <v>93366492</v>
      </c>
      <c r="Y22" s="39">
        <f t="shared" si="0"/>
        <v>16221625</v>
      </c>
      <c r="Z22" s="40">
        <f>+IF(X22&lt;&gt;0,+(Y22/X22)*100,0)</f>
        <v>17.374139964474622</v>
      </c>
      <c r="AA22" s="37">
        <f>SUM(AA5:AA21)</f>
        <v>176831728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57765584</v>
      </c>
      <c r="D25" s="6">
        <v>0</v>
      </c>
      <c r="E25" s="7">
        <v>40022234</v>
      </c>
      <c r="F25" s="8">
        <v>40022234</v>
      </c>
      <c r="G25" s="8">
        <v>5055746</v>
      </c>
      <c r="H25" s="8">
        <v>5004592</v>
      </c>
      <c r="I25" s="8">
        <v>4834460</v>
      </c>
      <c r="J25" s="8">
        <v>14894798</v>
      </c>
      <c r="K25" s="8">
        <v>4653988</v>
      </c>
      <c r="L25" s="8">
        <v>4981363</v>
      </c>
      <c r="M25" s="8">
        <v>4688360</v>
      </c>
      <c r="N25" s="8">
        <v>14323711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29218509</v>
      </c>
      <c r="X25" s="8">
        <v>25921998</v>
      </c>
      <c r="Y25" s="8">
        <v>3296511</v>
      </c>
      <c r="Z25" s="2">
        <v>12.72</v>
      </c>
      <c r="AA25" s="6">
        <v>40022234</v>
      </c>
    </row>
    <row r="26" spans="1:27" ht="12.75">
      <c r="A26" s="29" t="s">
        <v>52</v>
      </c>
      <c r="B26" s="28"/>
      <c r="C26" s="6">
        <v>3831871</v>
      </c>
      <c r="D26" s="6">
        <v>0</v>
      </c>
      <c r="E26" s="7">
        <v>4183186</v>
      </c>
      <c r="F26" s="8">
        <v>4183186</v>
      </c>
      <c r="G26" s="8">
        <v>325793</v>
      </c>
      <c r="H26" s="8">
        <v>325793</v>
      </c>
      <c r="I26" s="8">
        <v>325793</v>
      </c>
      <c r="J26" s="8">
        <v>977379</v>
      </c>
      <c r="K26" s="8">
        <v>325793</v>
      </c>
      <c r="L26" s="8">
        <v>325793</v>
      </c>
      <c r="M26" s="8">
        <v>325793</v>
      </c>
      <c r="N26" s="8">
        <v>977379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1954758</v>
      </c>
      <c r="X26" s="8">
        <v>2248002</v>
      </c>
      <c r="Y26" s="8">
        <v>-293244</v>
      </c>
      <c r="Z26" s="2">
        <v>-13.04</v>
      </c>
      <c r="AA26" s="6">
        <v>4183186</v>
      </c>
    </row>
    <row r="27" spans="1:27" ht="12.75">
      <c r="A27" s="29" t="s">
        <v>53</v>
      </c>
      <c r="B27" s="28"/>
      <c r="C27" s="6">
        <v>52712067</v>
      </c>
      <c r="D27" s="6">
        <v>0</v>
      </c>
      <c r="E27" s="7">
        <v>14665023</v>
      </c>
      <c r="F27" s="8">
        <v>14665023</v>
      </c>
      <c r="G27" s="8">
        <v>1222085</v>
      </c>
      <c r="H27" s="8">
        <v>1222085</v>
      </c>
      <c r="I27" s="8">
        <v>1222085</v>
      </c>
      <c r="J27" s="8">
        <v>3666255</v>
      </c>
      <c r="K27" s="8">
        <v>1222085</v>
      </c>
      <c r="L27" s="8">
        <v>1222085</v>
      </c>
      <c r="M27" s="8">
        <v>1222085</v>
      </c>
      <c r="N27" s="8">
        <v>3666255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7332510</v>
      </c>
      <c r="X27" s="8"/>
      <c r="Y27" s="8">
        <v>7332510</v>
      </c>
      <c r="Z27" s="2">
        <v>0</v>
      </c>
      <c r="AA27" s="6">
        <v>14665023</v>
      </c>
    </row>
    <row r="28" spans="1:27" ht="12.75">
      <c r="A28" s="29" t="s">
        <v>54</v>
      </c>
      <c r="B28" s="28"/>
      <c r="C28" s="6">
        <v>18630520</v>
      </c>
      <c r="D28" s="6">
        <v>0</v>
      </c>
      <c r="E28" s="7">
        <v>28834110</v>
      </c>
      <c r="F28" s="8">
        <v>28834110</v>
      </c>
      <c r="G28" s="8">
        <v>2402843</v>
      </c>
      <c r="H28" s="8">
        <v>2402843</v>
      </c>
      <c r="I28" s="8">
        <v>2402843</v>
      </c>
      <c r="J28" s="8">
        <v>7208529</v>
      </c>
      <c r="K28" s="8">
        <v>2402843</v>
      </c>
      <c r="L28" s="8">
        <v>2402843</v>
      </c>
      <c r="M28" s="8">
        <v>2402843</v>
      </c>
      <c r="N28" s="8">
        <v>7208529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14417058</v>
      </c>
      <c r="X28" s="8">
        <v>11037498</v>
      </c>
      <c r="Y28" s="8">
        <v>3379560</v>
      </c>
      <c r="Z28" s="2">
        <v>30.62</v>
      </c>
      <c r="AA28" s="6">
        <v>28834110</v>
      </c>
    </row>
    <row r="29" spans="1:27" ht="12.75">
      <c r="A29" s="29" t="s">
        <v>55</v>
      </c>
      <c r="B29" s="28"/>
      <c r="C29" s="6">
        <v>6788212</v>
      </c>
      <c r="D29" s="6">
        <v>0</v>
      </c>
      <c r="E29" s="7">
        <v>6231100</v>
      </c>
      <c r="F29" s="8">
        <v>6231100</v>
      </c>
      <c r="G29" s="8">
        <v>14273</v>
      </c>
      <c r="H29" s="8">
        <v>0</v>
      </c>
      <c r="I29" s="8">
        <v>28655</v>
      </c>
      <c r="J29" s="8">
        <v>42928</v>
      </c>
      <c r="K29" s="8">
        <v>0</v>
      </c>
      <c r="L29" s="8">
        <v>43023</v>
      </c>
      <c r="M29" s="8">
        <v>1646</v>
      </c>
      <c r="N29" s="8">
        <v>44669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87597</v>
      </c>
      <c r="X29" s="8">
        <v>814002</v>
      </c>
      <c r="Y29" s="8">
        <v>-726405</v>
      </c>
      <c r="Z29" s="2">
        <v>-89.24</v>
      </c>
      <c r="AA29" s="6">
        <v>6231100</v>
      </c>
    </row>
    <row r="30" spans="1:27" ht="12.75">
      <c r="A30" s="29" t="s">
        <v>56</v>
      </c>
      <c r="B30" s="28"/>
      <c r="C30" s="6">
        <v>34249312</v>
      </c>
      <c r="D30" s="6">
        <v>0</v>
      </c>
      <c r="E30" s="7">
        <v>70467000</v>
      </c>
      <c r="F30" s="8">
        <v>70467000</v>
      </c>
      <c r="G30" s="8">
        <v>0</v>
      </c>
      <c r="H30" s="8">
        <v>3165581</v>
      </c>
      <c r="I30" s="8">
        <v>3439505</v>
      </c>
      <c r="J30" s="8">
        <v>6605086</v>
      </c>
      <c r="K30" s="8">
        <v>1753202</v>
      </c>
      <c r="L30" s="8">
        <v>1787366</v>
      </c>
      <c r="M30" s="8">
        <v>5472544</v>
      </c>
      <c r="N30" s="8">
        <v>9013112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15618198</v>
      </c>
      <c r="X30" s="8">
        <v>8010000</v>
      </c>
      <c r="Y30" s="8">
        <v>7608198</v>
      </c>
      <c r="Z30" s="2">
        <v>94.98</v>
      </c>
      <c r="AA30" s="6">
        <v>70467000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1047000</v>
      </c>
      <c r="F31" s="8">
        <v>1047000</v>
      </c>
      <c r="G31" s="8">
        <v>162877</v>
      </c>
      <c r="H31" s="8">
        <v>41948</v>
      </c>
      <c r="I31" s="8">
        <v>162991</v>
      </c>
      <c r="J31" s="8">
        <v>367816</v>
      </c>
      <c r="K31" s="8">
        <v>124803</v>
      </c>
      <c r="L31" s="8">
        <v>113923</v>
      </c>
      <c r="M31" s="8">
        <v>317605</v>
      </c>
      <c r="N31" s="8">
        <v>556331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924147</v>
      </c>
      <c r="X31" s="8">
        <v>2709000</v>
      </c>
      <c r="Y31" s="8">
        <v>-1784853</v>
      </c>
      <c r="Z31" s="2">
        <v>-65.89</v>
      </c>
      <c r="AA31" s="6">
        <v>1047000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8201000</v>
      </c>
      <c r="F32" s="8">
        <v>8201000</v>
      </c>
      <c r="G32" s="8">
        <v>545468</v>
      </c>
      <c r="H32" s="8">
        <v>584992</v>
      </c>
      <c r="I32" s="8">
        <v>679949</v>
      </c>
      <c r="J32" s="8">
        <v>1810409</v>
      </c>
      <c r="K32" s="8">
        <v>909213</v>
      </c>
      <c r="L32" s="8">
        <v>981438</v>
      </c>
      <c r="M32" s="8">
        <v>1833777</v>
      </c>
      <c r="N32" s="8">
        <v>3724428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5534837</v>
      </c>
      <c r="X32" s="8">
        <v>7137498</v>
      </c>
      <c r="Y32" s="8">
        <v>-1602661</v>
      </c>
      <c r="Z32" s="2">
        <v>-22.45</v>
      </c>
      <c r="AA32" s="6">
        <v>8201000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31928547</v>
      </c>
      <c r="D34" s="6">
        <v>0</v>
      </c>
      <c r="E34" s="7">
        <v>18733000</v>
      </c>
      <c r="F34" s="8">
        <v>18733000</v>
      </c>
      <c r="G34" s="8">
        <v>435452</v>
      </c>
      <c r="H34" s="8">
        <v>1246730</v>
      </c>
      <c r="I34" s="8">
        <v>3190606</v>
      </c>
      <c r="J34" s="8">
        <v>4872788</v>
      </c>
      <c r="K34" s="8">
        <v>1927762</v>
      </c>
      <c r="L34" s="8">
        <v>2624642</v>
      </c>
      <c r="M34" s="8">
        <v>1759972</v>
      </c>
      <c r="N34" s="8">
        <v>6312376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11185164</v>
      </c>
      <c r="X34" s="8">
        <v>8613000</v>
      </c>
      <c r="Y34" s="8">
        <v>2572164</v>
      </c>
      <c r="Z34" s="2">
        <v>29.86</v>
      </c>
      <c r="AA34" s="6">
        <v>18733000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205906113</v>
      </c>
      <c r="D36" s="37">
        <f>SUM(D25:D35)</f>
        <v>0</v>
      </c>
      <c r="E36" s="38">
        <f t="shared" si="1"/>
        <v>192383653</v>
      </c>
      <c r="F36" s="39">
        <f t="shared" si="1"/>
        <v>192383653</v>
      </c>
      <c r="G36" s="39">
        <f t="shared" si="1"/>
        <v>10164537</v>
      </c>
      <c r="H36" s="39">
        <f t="shared" si="1"/>
        <v>13994564</v>
      </c>
      <c r="I36" s="39">
        <f t="shared" si="1"/>
        <v>16286887</v>
      </c>
      <c r="J36" s="39">
        <f t="shared" si="1"/>
        <v>40445988</v>
      </c>
      <c r="K36" s="39">
        <f t="shared" si="1"/>
        <v>13319689</v>
      </c>
      <c r="L36" s="39">
        <f t="shared" si="1"/>
        <v>14482476</v>
      </c>
      <c r="M36" s="39">
        <f t="shared" si="1"/>
        <v>18024625</v>
      </c>
      <c r="N36" s="39">
        <f t="shared" si="1"/>
        <v>45826790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86272778</v>
      </c>
      <c r="X36" s="39">
        <f t="shared" si="1"/>
        <v>66490998</v>
      </c>
      <c r="Y36" s="39">
        <f t="shared" si="1"/>
        <v>19781780</v>
      </c>
      <c r="Z36" s="40">
        <f>+IF(X36&lt;&gt;0,+(Y36/X36)*100,0)</f>
        <v>29.751064948671697</v>
      </c>
      <c r="AA36" s="37">
        <f>SUM(AA25:AA35)</f>
        <v>192383653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-46322943</v>
      </c>
      <c r="D38" s="50">
        <f>+D22-D36</f>
        <v>0</v>
      </c>
      <c r="E38" s="51">
        <f t="shared" si="2"/>
        <v>-15551925</v>
      </c>
      <c r="F38" s="52">
        <f t="shared" si="2"/>
        <v>-15551925</v>
      </c>
      <c r="G38" s="52">
        <f t="shared" si="2"/>
        <v>28031027</v>
      </c>
      <c r="H38" s="52">
        <f t="shared" si="2"/>
        <v>-3459738</v>
      </c>
      <c r="I38" s="52">
        <f t="shared" si="2"/>
        <v>-4902496</v>
      </c>
      <c r="J38" s="52">
        <f t="shared" si="2"/>
        <v>19668793</v>
      </c>
      <c r="K38" s="52">
        <f t="shared" si="2"/>
        <v>-5538291</v>
      </c>
      <c r="L38" s="52">
        <f t="shared" si="2"/>
        <v>-6328407</v>
      </c>
      <c r="M38" s="52">
        <f t="shared" si="2"/>
        <v>15513244</v>
      </c>
      <c r="N38" s="52">
        <f t="shared" si="2"/>
        <v>3646546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23315339</v>
      </c>
      <c r="X38" s="52">
        <f>IF(F22=F36,0,X22-X36)</f>
        <v>26875494</v>
      </c>
      <c r="Y38" s="52">
        <f t="shared" si="2"/>
        <v>-3560155</v>
      </c>
      <c r="Z38" s="53">
        <f>+IF(X38&lt;&gt;0,+(Y38/X38)*100,0)</f>
        <v>-13.246844876600223</v>
      </c>
      <c r="AA38" s="50">
        <f>+AA22-AA36</f>
        <v>-15551925</v>
      </c>
    </row>
    <row r="39" spans="1:27" ht="12.75">
      <c r="A39" s="27" t="s">
        <v>64</v>
      </c>
      <c r="B39" s="33"/>
      <c r="C39" s="6">
        <v>32830218</v>
      </c>
      <c r="D39" s="6">
        <v>0</v>
      </c>
      <c r="E39" s="7">
        <v>0</v>
      </c>
      <c r="F39" s="8">
        <v>0</v>
      </c>
      <c r="G39" s="8">
        <v>10250000</v>
      </c>
      <c r="H39" s="8">
        <v>0</v>
      </c>
      <c r="I39" s="8">
        <v>1319800</v>
      </c>
      <c r="J39" s="8">
        <v>11569800</v>
      </c>
      <c r="K39" s="8">
        <v>3250000</v>
      </c>
      <c r="L39" s="8">
        <v>0</v>
      </c>
      <c r="M39" s="8">
        <v>0</v>
      </c>
      <c r="N39" s="8">
        <v>3250000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14819800</v>
      </c>
      <c r="X39" s="8">
        <v>16354998</v>
      </c>
      <c r="Y39" s="8">
        <v>-1535198</v>
      </c>
      <c r="Z39" s="2">
        <v>-9.39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-13492725</v>
      </c>
      <c r="D42" s="59">
        <f>SUM(D38:D41)</f>
        <v>0</v>
      </c>
      <c r="E42" s="60">
        <f t="shared" si="3"/>
        <v>-15551925</v>
      </c>
      <c r="F42" s="61">
        <f t="shared" si="3"/>
        <v>-15551925</v>
      </c>
      <c r="G42" s="61">
        <f t="shared" si="3"/>
        <v>38281027</v>
      </c>
      <c r="H42" s="61">
        <f t="shared" si="3"/>
        <v>-3459738</v>
      </c>
      <c r="I42" s="61">
        <f t="shared" si="3"/>
        <v>-3582696</v>
      </c>
      <c r="J42" s="61">
        <f t="shared" si="3"/>
        <v>31238593</v>
      </c>
      <c r="K42" s="61">
        <f t="shared" si="3"/>
        <v>-2288291</v>
      </c>
      <c r="L42" s="61">
        <f t="shared" si="3"/>
        <v>-6328407</v>
      </c>
      <c r="M42" s="61">
        <f t="shared" si="3"/>
        <v>15513244</v>
      </c>
      <c r="N42" s="61">
        <f t="shared" si="3"/>
        <v>6896546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38135139</v>
      </c>
      <c r="X42" s="61">
        <f t="shared" si="3"/>
        <v>43230492</v>
      </c>
      <c r="Y42" s="61">
        <f t="shared" si="3"/>
        <v>-5095353</v>
      </c>
      <c r="Z42" s="62">
        <f>+IF(X42&lt;&gt;0,+(Y42/X42)*100,0)</f>
        <v>-11.786479321123618</v>
      </c>
      <c r="AA42" s="59">
        <f>SUM(AA38:AA41)</f>
        <v>-15551925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-13492725</v>
      </c>
      <c r="D44" s="67">
        <f>+D42-D43</f>
        <v>0</v>
      </c>
      <c r="E44" s="68">
        <f t="shared" si="4"/>
        <v>-15551925</v>
      </c>
      <c r="F44" s="69">
        <f t="shared" si="4"/>
        <v>-15551925</v>
      </c>
      <c r="G44" s="69">
        <f t="shared" si="4"/>
        <v>38281027</v>
      </c>
      <c r="H44" s="69">
        <f t="shared" si="4"/>
        <v>-3459738</v>
      </c>
      <c r="I44" s="69">
        <f t="shared" si="4"/>
        <v>-3582696</v>
      </c>
      <c r="J44" s="69">
        <f t="shared" si="4"/>
        <v>31238593</v>
      </c>
      <c r="K44" s="69">
        <f t="shared" si="4"/>
        <v>-2288291</v>
      </c>
      <c r="L44" s="69">
        <f t="shared" si="4"/>
        <v>-6328407</v>
      </c>
      <c r="M44" s="69">
        <f t="shared" si="4"/>
        <v>15513244</v>
      </c>
      <c r="N44" s="69">
        <f t="shared" si="4"/>
        <v>6896546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38135139</v>
      </c>
      <c r="X44" s="69">
        <f t="shared" si="4"/>
        <v>43230492</v>
      </c>
      <c r="Y44" s="69">
        <f t="shared" si="4"/>
        <v>-5095353</v>
      </c>
      <c r="Z44" s="70">
        <f>+IF(X44&lt;&gt;0,+(Y44/X44)*100,0)</f>
        <v>-11.786479321123618</v>
      </c>
      <c r="AA44" s="67">
        <f>+AA42-AA43</f>
        <v>-15551925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-13492725</v>
      </c>
      <c r="D46" s="59">
        <f>SUM(D44:D45)</f>
        <v>0</v>
      </c>
      <c r="E46" s="60">
        <f t="shared" si="5"/>
        <v>-15551925</v>
      </c>
      <c r="F46" s="61">
        <f t="shared" si="5"/>
        <v>-15551925</v>
      </c>
      <c r="G46" s="61">
        <f t="shared" si="5"/>
        <v>38281027</v>
      </c>
      <c r="H46" s="61">
        <f t="shared" si="5"/>
        <v>-3459738</v>
      </c>
      <c r="I46" s="61">
        <f t="shared" si="5"/>
        <v>-3582696</v>
      </c>
      <c r="J46" s="61">
        <f t="shared" si="5"/>
        <v>31238593</v>
      </c>
      <c r="K46" s="61">
        <f t="shared" si="5"/>
        <v>-2288291</v>
      </c>
      <c r="L46" s="61">
        <f t="shared" si="5"/>
        <v>-6328407</v>
      </c>
      <c r="M46" s="61">
        <f t="shared" si="5"/>
        <v>15513244</v>
      </c>
      <c r="N46" s="61">
        <f t="shared" si="5"/>
        <v>6896546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38135139</v>
      </c>
      <c r="X46" s="61">
        <f t="shared" si="5"/>
        <v>43230492</v>
      </c>
      <c r="Y46" s="61">
        <f t="shared" si="5"/>
        <v>-5095353</v>
      </c>
      <c r="Z46" s="62">
        <f>+IF(X46&lt;&gt;0,+(Y46/X46)*100,0)</f>
        <v>-11.786479321123618</v>
      </c>
      <c r="AA46" s="59">
        <f>SUM(AA44:AA45)</f>
        <v>-15551925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-13492725</v>
      </c>
      <c r="D48" s="75">
        <f>SUM(D46:D47)</f>
        <v>0</v>
      </c>
      <c r="E48" s="76">
        <f t="shared" si="6"/>
        <v>-15551925</v>
      </c>
      <c r="F48" s="77">
        <f t="shared" si="6"/>
        <v>-15551925</v>
      </c>
      <c r="G48" s="77">
        <f t="shared" si="6"/>
        <v>38281027</v>
      </c>
      <c r="H48" s="78">
        <f t="shared" si="6"/>
        <v>-3459738</v>
      </c>
      <c r="I48" s="78">
        <f t="shared" si="6"/>
        <v>-3582696</v>
      </c>
      <c r="J48" s="78">
        <f t="shared" si="6"/>
        <v>31238593</v>
      </c>
      <c r="K48" s="78">
        <f t="shared" si="6"/>
        <v>-2288291</v>
      </c>
      <c r="L48" s="78">
        <f t="shared" si="6"/>
        <v>-6328407</v>
      </c>
      <c r="M48" s="77">
        <f t="shared" si="6"/>
        <v>15513244</v>
      </c>
      <c r="N48" s="77">
        <f t="shared" si="6"/>
        <v>6896546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38135139</v>
      </c>
      <c r="X48" s="78">
        <f t="shared" si="6"/>
        <v>43230492</v>
      </c>
      <c r="Y48" s="78">
        <f t="shared" si="6"/>
        <v>-5095353</v>
      </c>
      <c r="Z48" s="79">
        <f>+IF(X48&lt;&gt;0,+(Y48/X48)*100,0)</f>
        <v>-11.786479321123618</v>
      </c>
      <c r="AA48" s="80">
        <f>SUM(AA46:AA47)</f>
        <v>-15551925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7444856</v>
      </c>
      <c r="D5" s="6">
        <v>0</v>
      </c>
      <c r="E5" s="7">
        <v>9418052</v>
      </c>
      <c r="F5" s="8">
        <v>9418052</v>
      </c>
      <c r="G5" s="8">
        <v>1152652</v>
      </c>
      <c r="H5" s="8">
        <v>920197</v>
      </c>
      <c r="I5" s="8">
        <v>611564</v>
      </c>
      <c r="J5" s="8">
        <v>2684413</v>
      </c>
      <c r="K5" s="8">
        <v>590855</v>
      </c>
      <c r="L5" s="8">
        <v>612326</v>
      </c>
      <c r="M5" s="8">
        <v>610066</v>
      </c>
      <c r="N5" s="8">
        <v>1813247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4497660</v>
      </c>
      <c r="X5" s="8">
        <v>4709028</v>
      </c>
      <c r="Y5" s="8">
        <v>-211368</v>
      </c>
      <c r="Z5" s="2">
        <v>-4.49</v>
      </c>
      <c r="AA5" s="6">
        <v>9418052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348825</v>
      </c>
      <c r="M6" s="8">
        <v>175622</v>
      </c>
      <c r="N6" s="8">
        <v>524447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524447</v>
      </c>
      <c r="X6" s="8"/>
      <c r="Y6" s="8">
        <v>524447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19340134</v>
      </c>
      <c r="D7" s="6">
        <v>0</v>
      </c>
      <c r="E7" s="7">
        <v>20825757</v>
      </c>
      <c r="F7" s="8">
        <v>20825757</v>
      </c>
      <c r="G7" s="8">
        <v>1270967</v>
      </c>
      <c r="H7" s="8">
        <v>2707397</v>
      </c>
      <c r="I7" s="8">
        <v>1783997</v>
      </c>
      <c r="J7" s="8">
        <v>5762361</v>
      </c>
      <c r="K7" s="8">
        <v>1470067</v>
      </c>
      <c r="L7" s="8">
        <v>1220971</v>
      </c>
      <c r="M7" s="8">
        <v>1712718</v>
      </c>
      <c r="N7" s="8">
        <v>4403756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10166117</v>
      </c>
      <c r="X7" s="8">
        <v>11055276</v>
      </c>
      <c r="Y7" s="8">
        <v>-889159</v>
      </c>
      <c r="Z7" s="2">
        <v>-8.04</v>
      </c>
      <c r="AA7" s="6">
        <v>20825757</v>
      </c>
    </row>
    <row r="8" spans="1:27" ht="12.75">
      <c r="A8" s="29" t="s">
        <v>35</v>
      </c>
      <c r="B8" s="28"/>
      <c r="C8" s="6">
        <v>6807148</v>
      </c>
      <c r="D8" s="6">
        <v>0</v>
      </c>
      <c r="E8" s="7">
        <v>8752183</v>
      </c>
      <c r="F8" s="8">
        <v>8752183</v>
      </c>
      <c r="G8" s="8">
        <v>579113</v>
      </c>
      <c r="H8" s="8">
        <v>446008</v>
      </c>
      <c r="I8" s="8">
        <v>510353</v>
      </c>
      <c r="J8" s="8">
        <v>1535474</v>
      </c>
      <c r="K8" s="8">
        <v>630855</v>
      </c>
      <c r="L8" s="8">
        <v>639003</v>
      </c>
      <c r="M8" s="8">
        <v>628996</v>
      </c>
      <c r="N8" s="8">
        <v>1898854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3434328</v>
      </c>
      <c r="X8" s="8">
        <v>4376094</v>
      </c>
      <c r="Y8" s="8">
        <v>-941766</v>
      </c>
      <c r="Z8" s="2">
        <v>-21.52</v>
      </c>
      <c r="AA8" s="6">
        <v>8752183</v>
      </c>
    </row>
    <row r="9" spans="1:27" ht="12.75">
      <c r="A9" s="29" t="s">
        <v>36</v>
      </c>
      <c r="B9" s="28"/>
      <c r="C9" s="6">
        <v>4016262</v>
      </c>
      <c r="D9" s="6">
        <v>0</v>
      </c>
      <c r="E9" s="7">
        <v>6701478</v>
      </c>
      <c r="F9" s="8">
        <v>6701478</v>
      </c>
      <c r="G9" s="8">
        <v>406342</v>
      </c>
      <c r="H9" s="8">
        <v>406267</v>
      </c>
      <c r="I9" s="8">
        <v>406267</v>
      </c>
      <c r="J9" s="8">
        <v>1218876</v>
      </c>
      <c r="K9" s="8">
        <v>406486</v>
      </c>
      <c r="L9" s="8">
        <v>401621</v>
      </c>
      <c r="M9" s="8">
        <v>407036</v>
      </c>
      <c r="N9" s="8">
        <v>1215143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2434019</v>
      </c>
      <c r="X9" s="8">
        <v>2989794</v>
      </c>
      <c r="Y9" s="8">
        <v>-555775</v>
      </c>
      <c r="Z9" s="2">
        <v>-18.59</v>
      </c>
      <c r="AA9" s="6">
        <v>6701478</v>
      </c>
    </row>
    <row r="10" spans="1:27" ht="12.75">
      <c r="A10" s="29" t="s">
        <v>37</v>
      </c>
      <c r="B10" s="28"/>
      <c r="C10" s="6">
        <v>3815494</v>
      </c>
      <c r="D10" s="6">
        <v>0</v>
      </c>
      <c r="E10" s="7">
        <v>6506072</v>
      </c>
      <c r="F10" s="30">
        <v>6506072</v>
      </c>
      <c r="G10" s="30">
        <v>404315</v>
      </c>
      <c r="H10" s="30">
        <v>404315</v>
      </c>
      <c r="I10" s="30">
        <v>404390</v>
      </c>
      <c r="J10" s="30">
        <v>1213020</v>
      </c>
      <c r="K10" s="30">
        <v>404637</v>
      </c>
      <c r="L10" s="30">
        <v>404719</v>
      </c>
      <c r="M10" s="30">
        <v>405047</v>
      </c>
      <c r="N10" s="30">
        <v>1214403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2427423</v>
      </c>
      <c r="X10" s="30">
        <v>2670594</v>
      </c>
      <c r="Y10" s="30">
        <v>-243171</v>
      </c>
      <c r="Z10" s="31">
        <v>-9.11</v>
      </c>
      <c r="AA10" s="32">
        <v>6506072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124105</v>
      </c>
      <c r="H11" s="8">
        <v>124105</v>
      </c>
      <c r="I11" s="8">
        <v>0</v>
      </c>
      <c r="J11" s="8">
        <v>248210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248210</v>
      </c>
      <c r="X11" s="8"/>
      <c r="Y11" s="8">
        <v>248210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36000</v>
      </c>
      <c r="F12" s="8">
        <v>36000</v>
      </c>
      <c r="G12" s="8">
        <v>182879</v>
      </c>
      <c r="H12" s="8">
        <v>185051</v>
      </c>
      <c r="I12" s="8">
        <v>-324</v>
      </c>
      <c r="J12" s="8">
        <v>367606</v>
      </c>
      <c r="K12" s="8">
        <v>3663</v>
      </c>
      <c r="L12" s="8">
        <v>897360</v>
      </c>
      <c r="M12" s="8">
        <v>907</v>
      </c>
      <c r="N12" s="8">
        <v>901930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1269536</v>
      </c>
      <c r="X12" s="8">
        <v>18000</v>
      </c>
      <c r="Y12" s="8">
        <v>1251536</v>
      </c>
      <c r="Z12" s="2">
        <v>6952.98</v>
      </c>
      <c r="AA12" s="6">
        <v>36000</v>
      </c>
    </row>
    <row r="13" spans="1:27" ht="12.75">
      <c r="A13" s="27" t="s">
        <v>40</v>
      </c>
      <c r="B13" s="33"/>
      <c r="C13" s="6">
        <v>635838</v>
      </c>
      <c r="D13" s="6">
        <v>0</v>
      </c>
      <c r="E13" s="7">
        <v>268000</v>
      </c>
      <c r="F13" s="8">
        <v>268000</v>
      </c>
      <c r="G13" s="8">
        <v>13034</v>
      </c>
      <c r="H13" s="8">
        <v>13034</v>
      </c>
      <c r="I13" s="8">
        <v>0</v>
      </c>
      <c r="J13" s="8">
        <v>26068</v>
      </c>
      <c r="K13" s="8">
        <v>2609</v>
      </c>
      <c r="L13" s="8">
        <v>0</v>
      </c>
      <c r="M13" s="8">
        <v>0</v>
      </c>
      <c r="N13" s="8">
        <v>2609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28677</v>
      </c>
      <c r="X13" s="8">
        <v>133998</v>
      </c>
      <c r="Y13" s="8">
        <v>-105321</v>
      </c>
      <c r="Z13" s="2">
        <v>-78.6</v>
      </c>
      <c r="AA13" s="6">
        <v>268000</v>
      </c>
    </row>
    <row r="14" spans="1:27" ht="12.75">
      <c r="A14" s="27" t="s">
        <v>41</v>
      </c>
      <c r="B14" s="33"/>
      <c r="C14" s="6">
        <v>11121069</v>
      </c>
      <c r="D14" s="6">
        <v>0</v>
      </c>
      <c r="E14" s="7">
        <v>9770092</v>
      </c>
      <c r="F14" s="8">
        <v>9770092</v>
      </c>
      <c r="G14" s="8">
        <v>647315</v>
      </c>
      <c r="H14" s="8">
        <v>647315</v>
      </c>
      <c r="I14" s="8">
        <v>1060925</v>
      </c>
      <c r="J14" s="8">
        <v>2355555</v>
      </c>
      <c r="K14" s="8">
        <v>1066288</v>
      </c>
      <c r="L14" s="8">
        <v>0</v>
      </c>
      <c r="M14" s="8">
        <v>1107517</v>
      </c>
      <c r="N14" s="8">
        <v>2173805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4529360</v>
      </c>
      <c r="X14" s="8">
        <v>4885044</v>
      </c>
      <c r="Y14" s="8">
        <v>-355684</v>
      </c>
      <c r="Z14" s="2">
        <v>-7.28</v>
      </c>
      <c r="AA14" s="6">
        <v>9770092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17118619</v>
      </c>
      <c r="D16" s="6">
        <v>0</v>
      </c>
      <c r="E16" s="7">
        <v>2205000</v>
      </c>
      <c r="F16" s="8">
        <v>2205000</v>
      </c>
      <c r="G16" s="8">
        <v>1304</v>
      </c>
      <c r="H16" s="8">
        <v>-2609</v>
      </c>
      <c r="I16" s="8">
        <v>390163</v>
      </c>
      <c r="J16" s="8">
        <v>388858</v>
      </c>
      <c r="K16" s="8">
        <v>183239</v>
      </c>
      <c r="L16" s="8">
        <v>0</v>
      </c>
      <c r="M16" s="8">
        <v>27050</v>
      </c>
      <c r="N16" s="8">
        <v>210289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599147</v>
      </c>
      <c r="X16" s="8">
        <v>1102500</v>
      </c>
      <c r="Y16" s="8">
        <v>-503353</v>
      </c>
      <c r="Z16" s="2">
        <v>-45.66</v>
      </c>
      <c r="AA16" s="6">
        <v>2205000</v>
      </c>
    </row>
    <row r="17" spans="1:27" ht="12.75">
      <c r="A17" s="27" t="s">
        <v>44</v>
      </c>
      <c r="B17" s="33"/>
      <c r="C17" s="6">
        <v>357244</v>
      </c>
      <c r="D17" s="6">
        <v>0</v>
      </c>
      <c r="E17" s="7">
        <v>489077</v>
      </c>
      <c r="F17" s="8">
        <v>489077</v>
      </c>
      <c r="G17" s="8">
        <v>0</v>
      </c>
      <c r="H17" s="8">
        <v>0</v>
      </c>
      <c r="I17" s="8">
        <v>0</v>
      </c>
      <c r="J17" s="8">
        <v>0</v>
      </c>
      <c r="K17" s="8">
        <v>29200</v>
      </c>
      <c r="L17" s="8">
        <v>0</v>
      </c>
      <c r="M17" s="8">
        <v>0</v>
      </c>
      <c r="N17" s="8">
        <v>29200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29200</v>
      </c>
      <c r="X17" s="8">
        <v>244536</v>
      </c>
      <c r="Y17" s="8">
        <v>-215336</v>
      </c>
      <c r="Z17" s="2">
        <v>-88.06</v>
      </c>
      <c r="AA17" s="6">
        <v>489077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46908769</v>
      </c>
      <c r="D19" s="6">
        <v>0</v>
      </c>
      <c r="E19" s="7">
        <v>47412000</v>
      </c>
      <c r="F19" s="8">
        <v>47412000</v>
      </c>
      <c r="G19" s="8">
        <v>17393000</v>
      </c>
      <c r="H19" s="8">
        <v>2220000</v>
      </c>
      <c r="I19" s="8">
        <v>0</v>
      </c>
      <c r="J19" s="8">
        <v>19613000</v>
      </c>
      <c r="K19" s="8">
        <v>475000</v>
      </c>
      <c r="L19" s="8">
        <v>0</v>
      </c>
      <c r="M19" s="8">
        <v>11701776</v>
      </c>
      <c r="N19" s="8">
        <v>12176776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31789776</v>
      </c>
      <c r="X19" s="8">
        <v>31351332</v>
      </c>
      <c r="Y19" s="8">
        <v>438444</v>
      </c>
      <c r="Z19" s="2">
        <v>1.4</v>
      </c>
      <c r="AA19" s="6">
        <v>47412000</v>
      </c>
    </row>
    <row r="20" spans="1:27" ht="12.75">
      <c r="A20" s="27" t="s">
        <v>47</v>
      </c>
      <c r="B20" s="33"/>
      <c r="C20" s="6">
        <v>7017082</v>
      </c>
      <c r="D20" s="6">
        <v>0</v>
      </c>
      <c r="E20" s="7">
        <v>4231553</v>
      </c>
      <c r="F20" s="30">
        <v>4231553</v>
      </c>
      <c r="G20" s="30">
        <v>19028</v>
      </c>
      <c r="H20" s="30">
        <v>44365</v>
      </c>
      <c r="I20" s="30">
        <v>28550</v>
      </c>
      <c r="J20" s="30">
        <v>91943</v>
      </c>
      <c r="K20" s="30">
        <v>19665</v>
      </c>
      <c r="L20" s="30">
        <v>224705</v>
      </c>
      <c r="M20" s="30">
        <v>49348</v>
      </c>
      <c r="N20" s="30">
        <v>293718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385661</v>
      </c>
      <c r="X20" s="30">
        <v>1191150</v>
      </c>
      <c r="Y20" s="30">
        <v>-805489</v>
      </c>
      <c r="Z20" s="31">
        <v>-67.62</v>
      </c>
      <c r="AA20" s="32">
        <v>4231553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124582515</v>
      </c>
      <c r="D22" s="37">
        <f>SUM(D5:D21)</f>
        <v>0</v>
      </c>
      <c r="E22" s="38">
        <f t="shared" si="0"/>
        <v>116615264</v>
      </c>
      <c r="F22" s="39">
        <f t="shared" si="0"/>
        <v>116615264</v>
      </c>
      <c r="G22" s="39">
        <f t="shared" si="0"/>
        <v>22194054</v>
      </c>
      <c r="H22" s="39">
        <f t="shared" si="0"/>
        <v>8115445</v>
      </c>
      <c r="I22" s="39">
        <f t="shared" si="0"/>
        <v>5195885</v>
      </c>
      <c r="J22" s="39">
        <f t="shared" si="0"/>
        <v>35505384</v>
      </c>
      <c r="K22" s="39">
        <f t="shared" si="0"/>
        <v>5282564</v>
      </c>
      <c r="L22" s="39">
        <f t="shared" si="0"/>
        <v>4749530</v>
      </c>
      <c r="M22" s="39">
        <f t="shared" si="0"/>
        <v>16826083</v>
      </c>
      <c r="N22" s="39">
        <f t="shared" si="0"/>
        <v>26858177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62363561</v>
      </c>
      <c r="X22" s="39">
        <f t="shared" si="0"/>
        <v>64727346</v>
      </c>
      <c r="Y22" s="39">
        <f t="shared" si="0"/>
        <v>-2363785</v>
      </c>
      <c r="Z22" s="40">
        <f>+IF(X22&lt;&gt;0,+(Y22/X22)*100,0)</f>
        <v>-3.6519108940446903</v>
      </c>
      <c r="AA22" s="37">
        <f>SUM(AA5:AA21)</f>
        <v>116615264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41809772</v>
      </c>
      <c r="D25" s="6">
        <v>0</v>
      </c>
      <c r="E25" s="7">
        <v>42411533</v>
      </c>
      <c r="F25" s="8">
        <v>42411533</v>
      </c>
      <c r="G25" s="8">
        <v>2705810</v>
      </c>
      <c r="H25" s="8">
        <v>3184363</v>
      </c>
      <c r="I25" s="8">
        <v>2967990</v>
      </c>
      <c r="J25" s="8">
        <v>8858163</v>
      </c>
      <c r="K25" s="8">
        <v>2901082</v>
      </c>
      <c r="L25" s="8">
        <v>72549</v>
      </c>
      <c r="M25" s="8">
        <v>7638551</v>
      </c>
      <c r="N25" s="8">
        <v>10612182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19470345</v>
      </c>
      <c r="X25" s="8">
        <v>21205770</v>
      </c>
      <c r="Y25" s="8">
        <v>-1735425</v>
      </c>
      <c r="Z25" s="2">
        <v>-8.18</v>
      </c>
      <c r="AA25" s="6">
        <v>42411533</v>
      </c>
    </row>
    <row r="26" spans="1:27" ht="12.75">
      <c r="A26" s="29" t="s">
        <v>52</v>
      </c>
      <c r="B26" s="28"/>
      <c r="C26" s="6">
        <v>3068748</v>
      </c>
      <c r="D26" s="6">
        <v>0</v>
      </c>
      <c r="E26" s="7">
        <v>3398461</v>
      </c>
      <c r="F26" s="8">
        <v>3398461</v>
      </c>
      <c r="G26" s="8">
        <v>257276</v>
      </c>
      <c r="H26" s="8">
        <v>257276</v>
      </c>
      <c r="I26" s="8">
        <v>239615</v>
      </c>
      <c r="J26" s="8">
        <v>754167</v>
      </c>
      <c r="K26" s="8">
        <v>259903</v>
      </c>
      <c r="L26" s="8">
        <v>0</v>
      </c>
      <c r="M26" s="8">
        <v>520849</v>
      </c>
      <c r="N26" s="8">
        <v>780752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1534919</v>
      </c>
      <c r="X26" s="8">
        <v>1593636</v>
      </c>
      <c r="Y26" s="8">
        <v>-58717</v>
      </c>
      <c r="Z26" s="2">
        <v>-3.68</v>
      </c>
      <c r="AA26" s="6">
        <v>3398461</v>
      </c>
    </row>
    <row r="27" spans="1:27" ht="12.75">
      <c r="A27" s="29" t="s">
        <v>53</v>
      </c>
      <c r="B27" s="28"/>
      <c r="C27" s="6">
        <v>39831557</v>
      </c>
      <c r="D27" s="6">
        <v>0</v>
      </c>
      <c r="E27" s="7">
        <v>27440512</v>
      </c>
      <c r="F27" s="8">
        <v>27440512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13720254</v>
      </c>
      <c r="Y27" s="8">
        <v>-13720254</v>
      </c>
      <c r="Z27" s="2">
        <v>-100</v>
      </c>
      <c r="AA27" s="6">
        <v>27440512</v>
      </c>
    </row>
    <row r="28" spans="1:27" ht="12.75">
      <c r="A28" s="29" t="s">
        <v>54</v>
      </c>
      <c r="B28" s="28"/>
      <c r="C28" s="6">
        <v>13845239</v>
      </c>
      <c r="D28" s="6">
        <v>0</v>
      </c>
      <c r="E28" s="7">
        <v>14578950</v>
      </c>
      <c r="F28" s="8">
        <v>14578950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7289478</v>
      </c>
      <c r="Y28" s="8">
        <v>-7289478</v>
      </c>
      <c r="Z28" s="2">
        <v>-100</v>
      </c>
      <c r="AA28" s="6">
        <v>14578950</v>
      </c>
    </row>
    <row r="29" spans="1:27" ht="12.75">
      <c r="A29" s="29" t="s">
        <v>55</v>
      </c>
      <c r="B29" s="28"/>
      <c r="C29" s="6">
        <v>7652816</v>
      </c>
      <c r="D29" s="6">
        <v>0</v>
      </c>
      <c r="E29" s="7">
        <v>252500</v>
      </c>
      <c r="F29" s="8">
        <v>252500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124998</v>
      </c>
      <c r="Y29" s="8">
        <v>-124998</v>
      </c>
      <c r="Z29" s="2">
        <v>-100</v>
      </c>
      <c r="AA29" s="6">
        <v>252500</v>
      </c>
    </row>
    <row r="30" spans="1:27" ht="12.75">
      <c r="A30" s="29" t="s">
        <v>56</v>
      </c>
      <c r="B30" s="28"/>
      <c r="C30" s="6">
        <v>32292738</v>
      </c>
      <c r="D30" s="6">
        <v>0</v>
      </c>
      <c r="E30" s="7">
        <v>38544939</v>
      </c>
      <c r="F30" s="8">
        <v>38544939</v>
      </c>
      <c r="G30" s="8">
        <v>0</v>
      </c>
      <c r="H30" s="8">
        <v>1154783</v>
      </c>
      <c r="I30" s="8">
        <v>0</v>
      </c>
      <c r="J30" s="8">
        <v>1154783</v>
      </c>
      <c r="K30" s="8">
        <v>0</v>
      </c>
      <c r="L30" s="8">
        <v>285217</v>
      </c>
      <c r="M30" s="8">
        <v>3991084</v>
      </c>
      <c r="N30" s="8">
        <v>4276301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5431084</v>
      </c>
      <c r="X30" s="8">
        <v>10348314</v>
      </c>
      <c r="Y30" s="8">
        <v>-4917230</v>
      </c>
      <c r="Z30" s="2">
        <v>-47.52</v>
      </c>
      <c r="AA30" s="6">
        <v>38544939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5425996</v>
      </c>
      <c r="F31" s="8">
        <v>5425996</v>
      </c>
      <c r="G31" s="8">
        <v>87166</v>
      </c>
      <c r="H31" s="8">
        <v>358931</v>
      </c>
      <c r="I31" s="8">
        <v>197887</v>
      </c>
      <c r="J31" s="8">
        <v>643984</v>
      </c>
      <c r="K31" s="8">
        <v>76623</v>
      </c>
      <c r="L31" s="8">
        <v>392201</v>
      </c>
      <c r="M31" s="8">
        <v>231875</v>
      </c>
      <c r="N31" s="8">
        <v>700699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1344683</v>
      </c>
      <c r="X31" s="8">
        <v>2712996</v>
      </c>
      <c r="Y31" s="8">
        <v>-1368313</v>
      </c>
      <c r="Z31" s="2">
        <v>-50.44</v>
      </c>
      <c r="AA31" s="6">
        <v>5425996</v>
      </c>
    </row>
    <row r="32" spans="1:27" ht="12.75">
      <c r="A32" s="29" t="s">
        <v>58</v>
      </c>
      <c r="B32" s="28"/>
      <c r="C32" s="6">
        <v>3896857</v>
      </c>
      <c r="D32" s="6">
        <v>0</v>
      </c>
      <c r="E32" s="7">
        <v>3336000</v>
      </c>
      <c r="F32" s="8">
        <v>3336000</v>
      </c>
      <c r="G32" s="8">
        <v>23077</v>
      </c>
      <c r="H32" s="8">
        <v>157954</v>
      </c>
      <c r="I32" s="8">
        <v>130062</v>
      </c>
      <c r="J32" s="8">
        <v>311093</v>
      </c>
      <c r="K32" s="8">
        <v>340794</v>
      </c>
      <c r="L32" s="8">
        <v>43307</v>
      </c>
      <c r="M32" s="8">
        <v>839417</v>
      </c>
      <c r="N32" s="8">
        <v>1223518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1534611</v>
      </c>
      <c r="X32" s="8">
        <v>742998</v>
      </c>
      <c r="Y32" s="8">
        <v>791613</v>
      </c>
      <c r="Z32" s="2">
        <v>106.54</v>
      </c>
      <c r="AA32" s="6">
        <v>3336000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15030374</v>
      </c>
      <c r="D34" s="6">
        <v>0</v>
      </c>
      <c r="E34" s="7">
        <v>14684560</v>
      </c>
      <c r="F34" s="8">
        <v>14684560</v>
      </c>
      <c r="G34" s="8">
        <v>188412</v>
      </c>
      <c r="H34" s="8">
        <v>698270</v>
      </c>
      <c r="I34" s="8">
        <v>539340</v>
      </c>
      <c r="J34" s="8">
        <v>1426022</v>
      </c>
      <c r="K34" s="8">
        <v>1007704</v>
      </c>
      <c r="L34" s="8">
        <v>449629</v>
      </c>
      <c r="M34" s="8">
        <v>1996097</v>
      </c>
      <c r="N34" s="8">
        <v>3453430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4879452</v>
      </c>
      <c r="X34" s="8">
        <v>7392282</v>
      </c>
      <c r="Y34" s="8">
        <v>-2512830</v>
      </c>
      <c r="Z34" s="2">
        <v>-33.99</v>
      </c>
      <c r="AA34" s="6">
        <v>14684560</v>
      </c>
    </row>
    <row r="35" spans="1:27" ht="12.75">
      <c r="A35" s="27" t="s">
        <v>61</v>
      </c>
      <c r="B35" s="33"/>
      <c r="C35" s="6">
        <v>-861361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156566740</v>
      </c>
      <c r="D36" s="37">
        <f>SUM(D25:D35)</f>
        <v>0</v>
      </c>
      <c r="E36" s="38">
        <f t="shared" si="1"/>
        <v>150073451</v>
      </c>
      <c r="F36" s="39">
        <f t="shared" si="1"/>
        <v>150073451</v>
      </c>
      <c r="G36" s="39">
        <f t="shared" si="1"/>
        <v>3261741</v>
      </c>
      <c r="H36" s="39">
        <f t="shared" si="1"/>
        <v>5811577</v>
      </c>
      <c r="I36" s="39">
        <f t="shared" si="1"/>
        <v>4074894</v>
      </c>
      <c r="J36" s="39">
        <f t="shared" si="1"/>
        <v>13148212</v>
      </c>
      <c r="K36" s="39">
        <f t="shared" si="1"/>
        <v>4586106</v>
      </c>
      <c r="L36" s="39">
        <f t="shared" si="1"/>
        <v>1242903</v>
      </c>
      <c r="M36" s="39">
        <f t="shared" si="1"/>
        <v>15217873</v>
      </c>
      <c r="N36" s="39">
        <f t="shared" si="1"/>
        <v>21046882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34195094</v>
      </c>
      <c r="X36" s="39">
        <f t="shared" si="1"/>
        <v>65130726</v>
      </c>
      <c r="Y36" s="39">
        <f t="shared" si="1"/>
        <v>-30935632</v>
      </c>
      <c r="Z36" s="40">
        <f>+IF(X36&lt;&gt;0,+(Y36/X36)*100,0)</f>
        <v>-47.497753978667454</v>
      </c>
      <c r="AA36" s="37">
        <f>SUM(AA25:AA35)</f>
        <v>150073451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-31984225</v>
      </c>
      <c r="D38" s="50">
        <f>+D22-D36</f>
        <v>0</v>
      </c>
      <c r="E38" s="51">
        <f t="shared" si="2"/>
        <v>-33458187</v>
      </c>
      <c r="F38" s="52">
        <f t="shared" si="2"/>
        <v>-33458187</v>
      </c>
      <c r="G38" s="52">
        <f t="shared" si="2"/>
        <v>18932313</v>
      </c>
      <c r="H38" s="52">
        <f t="shared" si="2"/>
        <v>2303868</v>
      </c>
      <c r="I38" s="52">
        <f t="shared" si="2"/>
        <v>1120991</v>
      </c>
      <c r="J38" s="52">
        <f t="shared" si="2"/>
        <v>22357172</v>
      </c>
      <c r="K38" s="52">
        <f t="shared" si="2"/>
        <v>696458</v>
      </c>
      <c r="L38" s="52">
        <f t="shared" si="2"/>
        <v>3506627</v>
      </c>
      <c r="M38" s="52">
        <f t="shared" si="2"/>
        <v>1608210</v>
      </c>
      <c r="N38" s="52">
        <f t="shared" si="2"/>
        <v>5811295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28168467</v>
      </c>
      <c r="X38" s="52">
        <f>IF(F22=F36,0,X22-X36)</f>
        <v>-403380</v>
      </c>
      <c r="Y38" s="52">
        <f t="shared" si="2"/>
        <v>28571847</v>
      </c>
      <c r="Z38" s="53">
        <f>+IF(X38&lt;&gt;0,+(Y38/X38)*100,0)</f>
        <v>-7083.109474936784</v>
      </c>
      <c r="AA38" s="50">
        <f>+AA22-AA36</f>
        <v>-33458187</v>
      </c>
    </row>
    <row r="39" spans="1:27" ht="12.75">
      <c r="A39" s="27" t="s">
        <v>64</v>
      </c>
      <c r="B39" s="33"/>
      <c r="C39" s="6">
        <v>14612463</v>
      </c>
      <c r="D39" s="6">
        <v>0</v>
      </c>
      <c r="E39" s="7">
        <v>30166000</v>
      </c>
      <c r="F39" s="8">
        <v>30166000</v>
      </c>
      <c r="G39" s="8">
        <v>0</v>
      </c>
      <c r="H39" s="8">
        <v>1000000</v>
      </c>
      <c r="I39" s="8">
        <v>-931372</v>
      </c>
      <c r="J39" s="8">
        <v>68628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68628</v>
      </c>
      <c r="X39" s="8">
        <v>20110666</v>
      </c>
      <c r="Y39" s="8">
        <v>-20042038</v>
      </c>
      <c r="Z39" s="2">
        <v>-99.66</v>
      </c>
      <c r="AA39" s="6">
        <v>30166000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-17371762</v>
      </c>
      <c r="D42" s="59">
        <f>SUM(D38:D41)</f>
        <v>0</v>
      </c>
      <c r="E42" s="60">
        <f t="shared" si="3"/>
        <v>-3292187</v>
      </c>
      <c r="F42" s="61">
        <f t="shared" si="3"/>
        <v>-3292187</v>
      </c>
      <c r="G42" s="61">
        <f t="shared" si="3"/>
        <v>18932313</v>
      </c>
      <c r="H42" s="61">
        <f t="shared" si="3"/>
        <v>3303868</v>
      </c>
      <c r="I42" s="61">
        <f t="shared" si="3"/>
        <v>189619</v>
      </c>
      <c r="J42" s="61">
        <f t="shared" si="3"/>
        <v>22425800</v>
      </c>
      <c r="K42" s="61">
        <f t="shared" si="3"/>
        <v>696458</v>
      </c>
      <c r="L42" s="61">
        <f t="shared" si="3"/>
        <v>3506627</v>
      </c>
      <c r="M42" s="61">
        <f t="shared" si="3"/>
        <v>1608210</v>
      </c>
      <c r="N42" s="61">
        <f t="shared" si="3"/>
        <v>5811295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28237095</v>
      </c>
      <c r="X42" s="61">
        <f t="shared" si="3"/>
        <v>19707286</v>
      </c>
      <c r="Y42" s="61">
        <f t="shared" si="3"/>
        <v>8529809</v>
      </c>
      <c r="Z42" s="62">
        <f>+IF(X42&lt;&gt;0,+(Y42/X42)*100,0)</f>
        <v>43.28251490337127</v>
      </c>
      <c r="AA42" s="59">
        <f>SUM(AA38:AA41)</f>
        <v>-3292187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-17371762</v>
      </c>
      <c r="D44" s="67">
        <f>+D42-D43</f>
        <v>0</v>
      </c>
      <c r="E44" s="68">
        <f t="shared" si="4"/>
        <v>-3292187</v>
      </c>
      <c r="F44" s="69">
        <f t="shared" si="4"/>
        <v>-3292187</v>
      </c>
      <c r="G44" s="69">
        <f t="shared" si="4"/>
        <v>18932313</v>
      </c>
      <c r="H44" s="69">
        <f t="shared" si="4"/>
        <v>3303868</v>
      </c>
      <c r="I44" s="69">
        <f t="shared" si="4"/>
        <v>189619</v>
      </c>
      <c r="J44" s="69">
        <f t="shared" si="4"/>
        <v>22425800</v>
      </c>
      <c r="K44" s="69">
        <f t="shared" si="4"/>
        <v>696458</v>
      </c>
      <c r="L44" s="69">
        <f t="shared" si="4"/>
        <v>3506627</v>
      </c>
      <c r="M44" s="69">
        <f t="shared" si="4"/>
        <v>1608210</v>
      </c>
      <c r="N44" s="69">
        <f t="shared" si="4"/>
        <v>5811295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28237095</v>
      </c>
      <c r="X44" s="69">
        <f t="shared" si="4"/>
        <v>19707286</v>
      </c>
      <c r="Y44" s="69">
        <f t="shared" si="4"/>
        <v>8529809</v>
      </c>
      <c r="Z44" s="70">
        <f>+IF(X44&lt;&gt;0,+(Y44/X44)*100,0)</f>
        <v>43.28251490337127</v>
      </c>
      <c r="AA44" s="67">
        <f>+AA42-AA43</f>
        <v>-3292187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-17371762</v>
      </c>
      <c r="D46" s="59">
        <f>SUM(D44:D45)</f>
        <v>0</v>
      </c>
      <c r="E46" s="60">
        <f t="shared" si="5"/>
        <v>-3292187</v>
      </c>
      <c r="F46" s="61">
        <f t="shared" si="5"/>
        <v>-3292187</v>
      </c>
      <c r="G46" s="61">
        <f t="shared" si="5"/>
        <v>18932313</v>
      </c>
      <c r="H46" s="61">
        <f t="shared" si="5"/>
        <v>3303868</v>
      </c>
      <c r="I46" s="61">
        <f t="shared" si="5"/>
        <v>189619</v>
      </c>
      <c r="J46" s="61">
        <f t="shared" si="5"/>
        <v>22425800</v>
      </c>
      <c r="K46" s="61">
        <f t="shared" si="5"/>
        <v>696458</v>
      </c>
      <c r="L46" s="61">
        <f t="shared" si="5"/>
        <v>3506627</v>
      </c>
      <c r="M46" s="61">
        <f t="shared" si="5"/>
        <v>1608210</v>
      </c>
      <c r="N46" s="61">
        <f t="shared" si="5"/>
        <v>5811295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28237095</v>
      </c>
      <c r="X46" s="61">
        <f t="shared" si="5"/>
        <v>19707286</v>
      </c>
      <c r="Y46" s="61">
        <f t="shared" si="5"/>
        <v>8529809</v>
      </c>
      <c r="Z46" s="62">
        <f>+IF(X46&lt;&gt;0,+(Y46/X46)*100,0)</f>
        <v>43.28251490337127</v>
      </c>
      <c r="AA46" s="59">
        <f>SUM(AA44:AA45)</f>
        <v>-3292187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-17371762</v>
      </c>
      <c r="D48" s="75">
        <f>SUM(D46:D47)</f>
        <v>0</v>
      </c>
      <c r="E48" s="76">
        <f t="shared" si="6"/>
        <v>-3292187</v>
      </c>
      <c r="F48" s="77">
        <f t="shared" si="6"/>
        <v>-3292187</v>
      </c>
      <c r="G48" s="77">
        <f t="shared" si="6"/>
        <v>18932313</v>
      </c>
      <c r="H48" s="78">
        <f t="shared" si="6"/>
        <v>3303868</v>
      </c>
      <c r="I48" s="78">
        <f t="shared" si="6"/>
        <v>189619</v>
      </c>
      <c r="J48" s="78">
        <f t="shared" si="6"/>
        <v>22425800</v>
      </c>
      <c r="K48" s="78">
        <f t="shared" si="6"/>
        <v>696458</v>
      </c>
      <c r="L48" s="78">
        <f t="shared" si="6"/>
        <v>3506627</v>
      </c>
      <c r="M48" s="77">
        <f t="shared" si="6"/>
        <v>1608210</v>
      </c>
      <c r="N48" s="77">
        <f t="shared" si="6"/>
        <v>5811295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28237095</v>
      </c>
      <c r="X48" s="78">
        <f t="shared" si="6"/>
        <v>19707286</v>
      </c>
      <c r="Y48" s="78">
        <f t="shared" si="6"/>
        <v>8529809</v>
      </c>
      <c r="Z48" s="79">
        <f>+IF(X48&lt;&gt;0,+(Y48/X48)*100,0)</f>
        <v>43.28251490337127</v>
      </c>
      <c r="AA48" s="80">
        <f>SUM(AA46:AA47)</f>
        <v>-3292187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36462868</v>
      </c>
      <c r="D5" s="6">
        <v>0</v>
      </c>
      <c r="E5" s="7">
        <v>55187569</v>
      </c>
      <c r="F5" s="8">
        <v>55187569</v>
      </c>
      <c r="G5" s="8">
        <v>403845</v>
      </c>
      <c r="H5" s="8">
        <v>11172502</v>
      </c>
      <c r="I5" s="8">
        <v>11104066</v>
      </c>
      <c r="J5" s="8">
        <v>22680413</v>
      </c>
      <c r="K5" s="8">
        <v>11174721</v>
      </c>
      <c r="L5" s="8">
        <v>8729082</v>
      </c>
      <c r="M5" s="8">
        <v>9012104</v>
      </c>
      <c r="N5" s="8">
        <v>28915907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51596320</v>
      </c>
      <c r="X5" s="8">
        <v>26464626</v>
      </c>
      <c r="Y5" s="8">
        <v>25131694</v>
      </c>
      <c r="Z5" s="2">
        <v>94.96</v>
      </c>
      <c r="AA5" s="6">
        <v>55187569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121149821</v>
      </c>
      <c r="D7" s="6">
        <v>0</v>
      </c>
      <c r="E7" s="7">
        <v>131156123</v>
      </c>
      <c r="F7" s="8">
        <v>131156123</v>
      </c>
      <c r="G7" s="8">
        <v>12720758</v>
      </c>
      <c r="H7" s="8">
        <v>10750488</v>
      </c>
      <c r="I7" s="8">
        <v>13235011</v>
      </c>
      <c r="J7" s="8">
        <v>36706257</v>
      </c>
      <c r="K7" s="8">
        <v>12078300</v>
      </c>
      <c r="L7" s="8">
        <v>3531961</v>
      </c>
      <c r="M7" s="8">
        <v>14099873</v>
      </c>
      <c r="N7" s="8">
        <v>29710134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66416391</v>
      </c>
      <c r="X7" s="8">
        <v>65578062</v>
      </c>
      <c r="Y7" s="8">
        <v>838329</v>
      </c>
      <c r="Z7" s="2">
        <v>1.28</v>
      </c>
      <c r="AA7" s="6">
        <v>131156123</v>
      </c>
    </row>
    <row r="8" spans="1:27" ht="12.75">
      <c r="A8" s="29" t="s">
        <v>35</v>
      </c>
      <c r="B8" s="28"/>
      <c r="C8" s="6">
        <v>8687219</v>
      </c>
      <c r="D8" s="6">
        <v>0</v>
      </c>
      <c r="E8" s="7">
        <v>69924955</v>
      </c>
      <c r="F8" s="8">
        <v>69924955</v>
      </c>
      <c r="G8" s="8">
        <v>5833373</v>
      </c>
      <c r="H8" s="8">
        <v>2365641</v>
      </c>
      <c r="I8" s="8">
        <v>1988318</v>
      </c>
      <c r="J8" s="8">
        <v>10187332</v>
      </c>
      <c r="K8" s="8">
        <v>3030331</v>
      </c>
      <c r="L8" s="8">
        <v>2121709</v>
      </c>
      <c r="M8" s="8">
        <v>3209553</v>
      </c>
      <c r="N8" s="8">
        <v>8361593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18548925</v>
      </c>
      <c r="X8" s="8">
        <v>34962480</v>
      </c>
      <c r="Y8" s="8">
        <v>-16413555</v>
      </c>
      <c r="Z8" s="2">
        <v>-46.95</v>
      </c>
      <c r="AA8" s="6">
        <v>69924955</v>
      </c>
    </row>
    <row r="9" spans="1:27" ht="12.75">
      <c r="A9" s="29" t="s">
        <v>36</v>
      </c>
      <c r="B9" s="28"/>
      <c r="C9" s="6">
        <v>4278612</v>
      </c>
      <c r="D9" s="6">
        <v>0</v>
      </c>
      <c r="E9" s="7">
        <v>35333345</v>
      </c>
      <c r="F9" s="8">
        <v>35333345</v>
      </c>
      <c r="G9" s="8">
        <v>1850302</v>
      </c>
      <c r="H9" s="8">
        <v>695484</v>
      </c>
      <c r="I9" s="8">
        <v>826328</v>
      </c>
      <c r="J9" s="8">
        <v>3372114</v>
      </c>
      <c r="K9" s="8">
        <v>1348144</v>
      </c>
      <c r="L9" s="8">
        <v>-91117</v>
      </c>
      <c r="M9" s="8">
        <v>988464</v>
      </c>
      <c r="N9" s="8">
        <v>2245491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5617605</v>
      </c>
      <c r="X9" s="8">
        <v>17666670</v>
      </c>
      <c r="Y9" s="8">
        <v>-12049065</v>
      </c>
      <c r="Z9" s="2">
        <v>-68.2</v>
      </c>
      <c r="AA9" s="6">
        <v>35333345</v>
      </c>
    </row>
    <row r="10" spans="1:27" ht="12.75">
      <c r="A10" s="29" t="s">
        <v>37</v>
      </c>
      <c r="B10" s="28"/>
      <c r="C10" s="6">
        <v>21401122</v>
      </c>
      <c r="D10" s="6">
        <v>0</v>
      </c>
      <c r="E10" s="7">
        <v>25060667</v>
      </c>
      <c r="F10" s="30">
        <v>25060667</v>
      </c>
      <c r="G10" s="30">
        <v>2150206</v>
      </c>
      <c r="H10" s="30">
        <v>2186447</v>
      </c>
      <c r="I10" s="30">
        <v>2176869</v>
      </c>
      <c r="J10" s="30">
        <v>6513522</v>
      </c>
      <c r="K10" s="30">
        <v>2215712</v>
      </c>
      <c r="L10" s="30">
        <v>2290133</v>
      </c>
      <c r="M10" s="30">
        <v>2272358</v>
      </c>
      <c r="N10" s="30">
        <v>6778203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13291725</v>
      </c>
      <c r="X10" s="30">
        <v>12530334</v>
      </c>
      <c r="Y10" s="30">
        <v>761391</v>
      </c>
      <c r="Z10" s="31">
        <v>6.08</v>
      </c>
      <c r="AA10" s="32">
        <v>25060667</v>
      </c>
    </row>
    <row r="11" spans="1:27" ht="12.75">
      <c r="A11" s="29" t="s">
        <v>38</v>
      </c>
      <c r="B11" s="33"/>
      <c r="C11" s="6">
        <v>16667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468781</v>
      </c>
      <c r="D12" s="6">
        <v>0</v>
      </c>
      <c r="E12" s="7">
        <v>465880</v>
      </c>
      <c r="F12" s="8">
        <v>465880</v>
      </c>
      <c r="G12" s="8">
        <v>12881</v>
      </c>
      <c r="H12" s="8">
        <v>1577</v>
      </c>
      <c r="I12" s="8">
        <v>38230</v>
      </c>
      <c r="J12" s="8">
        <v>52688</v>
      </c>
      <c r="K12" s="8">
        <v>13708</v>
      </c>
      <c r="L12" s="8">
        <v>94560</v>
      </c>
      <c r="M12" s="8">
        <v>40898</v>
      </c>
      <c r="N12" s="8">
        <v>149166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201854</v>
      </c>
      <c r="X12" s="8">
        <v>232938</v>
      </c>
      <c r="Y12" s="8">
        <v>-31084</v>
      </c>
      <c r="Z12" s="2">
        <v>-13.34</v>
      </c>
      <c r="AA12" s="6">
        <v>465880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0</v>
      </c>
      <c r="X13" s="8"/>
      <c r="Y13" s="8">
        <v>0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243476</v>
      </c>
      <c r="D16" s="6">
        <v>0</v>
      </c>
      <c r="E16" s="7">
        <v>215000</v>
      </c>
      <c r="F16" s="8">
        <v>215000</v>
      </c>
      <c r="G16" s="8">
        <v>492</v>
      </c>
      <c r="H16" s="8">
        <v>0</v>
      </c>
      <c r="I16" s="8">
        <v>83825</v>
      </c>
      <c r="J16" s="8">
        <v>84317</v>
      </c>
      <c r="K16" s="8">
        <v>3565</v>
      </c>
      <c r="L16" s="8">
        <v>19542</v>
      </c>
      <c r="M16" s="8">
        <v>24113</v>
      </c>
      <c r="N16" s="8">
        <v>47220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131537</v>
      </c>
      <c r="X16" s="8">
        <v>107502</v>
      </c>
      <c r="Y16" s="8">
        <v>24035</v>
      </c>
      <c r="Z16" s="2">
        <v>22.36</v>
      </c>
      <c r="AA16" s="6">
        <v>215000</v>
      </c>
    </row>
    <row r="17" spans="1:27" ht="12.75">
      <c r="A17" s="27" t="s">
        <v>44</v>
      </c>
      <c r="B17" s="33"/>
      <c r="C17" s="6">
        <v>490102</v>
      </c>
      <c r="D17" s="6">
        <v>0</v>
      </c>
      <c r="E17" s="7">
        <v>310000</v>
      </c>
      <c r="F17" s="8">
        <v>310000</v>
      </c>
      <c r="G17" s="8">
        <v>52037</v>
      </c>
      <c r="H17" s="8">
        <v>840</v>
      </c>
      <c r="I17" s="8">
        <v>207958</v>
      </c>
      <c r="J17" s="8">
        <v>260835</v>
      </c>
      <c r="K17" s="8">
        <v>3024</v>
      </c>
      <c r="L17" s="8">
        <v>643</v>
      </c>
      <c r="M17" s="8">
        <v>162692</v>
      </c>
      <c r="N17" s="8">
        <v>166359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427194</v>
      </c>
      <c r="X17" s="8">
        <v>154998</v>
      </c>
      <c r="Y17" s="8">
        <v>272196</v>
      </c>
      <c r="Z17" s="2">
        <v>175.61</v>
      </c>
      <c r="AA17" s="6">
        <v>310000</v>
      </c>
    </row>
    <row r="18" spans="1:27" ht="12.75">
      <c r="A18" s="29" t="s">
        <v>45</v>
      </c>
      <c r="B18" s="28"/>
      <c r="C18" s="6">
        <v>5184188</v>
      </c>
      <c r="D18" s="6">
        <v>0</v>
      </c>
      <c r="E18" s="7">
        <v>2136000</v>
      </c>
      <c r="F18" s="8">
        <v>2136000</v>
      </c>
      <c r="G18" s="8">
        <v>348853</v>
      </c>
      <c r="H18" s="8">
        <v>9631</v>
      </c>
      <c r="I18" s="8">
        <v>942969</v>
      </c>
      <c r="J18" s="8">
        <v>1301453</v>
      </c>
      <c r="K18" s="8">
        <v>12312</v>
      </c>
      <c r="L18" s="8">
        <v>17449</v>
      </c>
      <c r="M18" s="8">
        <v>897282</v>
      </c>
      <c r="N18" s="8">
        <v>927043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2228496</v>
      </c>
      <c r="X18" s="8">
        <v>1068000</v>
      </c>
      <c r="Y18" s="8">
        <v>1160496</v>
      </c>
      <c r="Z18" s="2">
        <v>108.66</v>
      </c>
      <c r="AA18" s="6">
        <v>2136000</v>
      </c>
    </row>
    <row r="19" spans="1:27" ht="12.75">
      <c r="A19" s="27" t="s">
        <v>46</v>
      </c>
      <c r="B19" s="33"/>
      <c r="C19" s="6">
        <v>32012100</v>
      </c>
      <c r="D19" s="6">
        <v>0</v>
      </c>
      <c r="E19" s="7">
        <v>37069000</v>
      </c>
      <c r="F19" s="8">
        <v>37069000</v>
      </c>
      <c r="G19" s="8">
        <v>8411000</v>
      </c>
      <c r="H19" s="8">
        <v>0</v>
      </c>
      <c r="I19" s="8">
        <v>0</v>
      </c>
      <c r="J19" s="8">
        <v>8411000</v>
      </c>
      <c r="K19" s="8">
        <v>0</v>
      </c>
      <c r="L19" s="8">
        <v>8411000</v>
      </c>
      <c r="M19" s="8">
        <v>9582000</v>
      </c>
      <c r="N19" s="8">
        <v>17993000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26404000</v>
      </c>
      <c r="X19" s="8">
        <v>34778000</v>
      </c>
      <c r="Y19" s="8">
        <v>-8374000</v>
      </c>
      <c r="Z19" s="2">
        <v>-24.08</v>
      </c>
      <c r="AA19" s="6">
        <v>37069000</v>
      </c>
    </row>
    <row r="20" spans="1:27" ht="12.75">
      <c r="A20" s="27" t="s">
        <v>47</v>
      </c>
      <c r="B20" s="33"/>
      <c r="C20" s="6">
        <v>3295004</v>
      </c>
      <c r="D20" s="6">
        <v>0</v>
      </c>
      <c r="E20" s="7">
        <v>4222788</v>
      </c>
      <c r="F20" s="30">
        <v>4222788</v>
      </c>
      <c r="G20" s="30">
        <v>105471</v>
      </c>
      <c r="H20" s="30">
        <v>140464</v>
      </c>
      <c r="I20" s="30">
        <v>278026</v>
      </c>
      <c r="J20" s="30">
        <v>523961</v>
      </c>
      <c r="K20" s="30">
        <v>90859</v>
      </c>
      <c r="L20" s="30">
        <v>474722</v>
      </c>
      <c r="M20" s="30">
        <v>870270</v>
      </c>
      <c r="N20" s="30">
        <v>1435851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1959812</v>
      </c>
      <c r="X20" s="30">
        <v>1619394</v>
      </c>
      <c r="Y20" s="30">
        <v>340418</v>
      </c>
      <c r="Z20" s="31">
        <v>21.02</v>
      </c>
      <c r="AA20" s="32">
        <v>4222788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20000000</v>
      </c>
      <c r="F21" s="8">
        <v>20000000</v>
      </c>
      <c r="G21" s="8">
        <v>0</v>
      </c>
      <c r="H21" s="8">
        <v>0</v>
      </c>
      <c r="I21" s="34">
        <v>14005</v>
      </c>
      <c r="J21" s="8">
        <v>14005</v>
      </c>
      <c r="K21" s="8">
        <v>0</v>
      </c>
      <c r="L21" s="8">
        <v>291800</v>
      </c>
      <c r="M21" s="8">
        <v>301827</v>
      </c>
      <c r="N21" s="8">
        <v>593627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607632</v>
      </c>
      <c r="X21" s="8"/>
      <c r="Y21" s="8">
        <v>607632</v>
      </c>
      <c r="Z21" s="2">
        <v>0</v>
      </c>
      <c r="AA21" s="6">
        <v>20000000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233689960</v>
      </c>
      <c r="D22" s="37">
        <f>SUM(D5:D21)</f>
        <v>0</v>
      </c>
      <c r="E22" s="38">
        <f t="shared" si="0"/>
        <v>381081327</v>
      </c>
      <c r="F22" s="39">
        <f t="shared" si="0"/>
        <v>381081327</v>
      </c>
      <c r="G22" s="39">
        <f t="shared" si="0"/>
        <v>31889218</v>
      </c>
      <c r="H22" s="39">
        <f t="shared" si="0"/>
        <v>27323074</v>
      </c>
      <c r="I22" s="39">
        <f t="shared" si="0"/>
        <v>30895605</v>
      </c>
      <c r="J22" s="39">
        <f t="shared" si="0"/>
        <v>90107897</v>
      </c>
      <c r="K22" s="39">
        <f t="shared" si="0"/>
        <v>29970676</v>
      </c>
      <c r="L22" s="39">
        <f t="shared" si="0"/>
        <v>25891484</v>
      </c>
      <c r="M22" s="39">
        <f t="shared" si="0"/>
        <v>41461434</v>
      </c>
      <c r="N22" s="39">
        <f t="shared" si="0"/>
        <v>97323594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187431491</v>
      </c>
      <c r="X22" s="39">
        <f t="shared" si="0"/>
        <v>195163004</v>
      </c>
      <c r="Y22" s="39">
        <f t="shared" si="0"/>
        <v>-7731513</v>
      </c>
      <c r="Z22" s="40">
        <f>+IF(X22&lt;&gt;0,+(Y22/X22)*100,0)</f>
        <v>-3.9615669166477887</v>
      </c>
      <c r="AA22" s="37">
        <f>SUM(AA5:AA21)</f>
        <v>381081327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130506869</v>
      </c>
      <c r="D25" s="6">
        <v>0</v>
      </c>
      <c r="E25" s="7">
        <v>151433545</v>
      </c>
      <c r="F25" s="8">
        <v>151433545</v>
      </c>
      <c r="G25" s="8">
        <v>10257571</v>
      </c>
      <c r="H25" s="8">
        <v>11174123</v>
      </c>
      <c r="I25" s="8">
        <v>11123873</v>
      </c>
      <c r="J25" s="8">
        <v>32555567</v>
      </c>
      <c r="K25" s="8">
        <v>10901930</v>
      </c>
      <c r="L25" s="8">
        <v>17222997</v>
      </c>
      <c r="M25" s="8">
        <v>11297663</v>
      </c>
      <c r="N25" s="8">
        <v>39422590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71978157</v>
      </c>
      <c r="X25" s="8">
        <v>76056696</v>
      </c>
      <c r="Y25" s="8">
        <v>-4078539</v>
      </c>
      <c r="Z25" s="2">
        <v>-5.36</v>
      </c>
      <c r="AA25" s="6">
        <v>151433545</v>
      </c>
    </row>
    <row r="26" spans="1:27" ht="12.75">
      <c r="A26" s="29" t="s">
        <v>52</v>
      </c>
      <c r="B26" s="28"/>
      <c r="C26" s="6">
        <v>5109320</v>
      </c>
      <c r="D26" s="6">
        <v>0</v>
      </c>
      <c r="E26" s="7">
        <v>4780491</v>
      </c>
      <c r="F26" s="8">
        <v>4780491</v>
      </c>
      <c r="G26" s="8">
        <v>398374</v>
      </c>
      <c r="H26" s="8">
        <v>398374</v>
      </c>
      <c r="I26" s="8">
        <v>398374</v>
      </c>
      <c r="J26" s="8">
        <v>1195122</v>
      </c>
      <c r="K26" s="8">
        <v>398374</v>
      </c>
      <c r="L26" s="8">
        <v>398374</v>
      </c>
      <c r="M26" s="8">
        <v>441633</v>
      </c>
      <c r="N26" s="8">
        <v>1238381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2433503</v>
      </c>
      <c r="X26" s="8">
        <v>2489214</v>
      </c>
      <c r="Y26" s="8">
        <v>-55711</v>
      </c>
      <c r="Z26" s="2">
        <v>-2.24</v>
      </c>
      <c r="AA26" s="6">
        <v>4780491</v>
      </c>
    </row>
    <row r="27" spans="1:27" ht="12.75">
      <c r="A27" s="29" t="s">
        <v>53</v>
      </c>
      <c r="B27" s="28"/>
      <c r="C27" s="6">
        <v>-12199569</v>
      </c>
      <c r="D27" s="6">
        <v>0</v>
      </c>
      <c r="E27" s="7">
        <v>13883999</v>
      </c>
      <c r="F27" s="8">
        <v>13883999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6942000</v>
      </c>
      <c r="Y27" s="8">
        <v>-6942000</v>
      </c>
      <c r="Z27" s="2">
        <v>-100</v>
      </c>
      <c r="AA27" s="6">
        <v>13883999</v>
      </c>
    </row>
    <row r="28" spans="1:27" ht="12.75">
      <c r="A28" s="29" t="s">
        <v>54</v>
      </c>
      <c r="B28" s="28"/>
      <c r="C28" s="6">
        <v>44063493</v>
      </c>
      <c r="D28" s="6">
        <v>0</v>
      </c>
      <c r="E28" s="7">
        <v>54060261</v>
      </c>
      <c r="F28" s="8">
        <v>54060261</v>
      </c>
      <c r="G28" s="8">
        <v>4531105</v>
      </c>
      <c r="H28" s="8">
        <v>4505022</v>
      </c>
      <c r="I28" s="8">
        <v>4505022</v>
      </c>
      <c r="J28" s="8">
        <v>13541149</v>
      </c>
      <c r="K28" s="8">
        <v>4505022</v>
      </c>
      <c r="L28" s="8">
        <v>0</v>
      </c>
      <c r="M28" s="8">
        <v>0</v>
      </c>
      <c r="N28" s="8">
        <v>4505022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18046171</v>
      </c>
      <c r="X28" s="8">
        <v>29566986</v>
      </c>
      <c r="Y28" s="8">
        <v>-11520815</v>
      </c>
      <c r="Z28" s="2">
        <v>-38.97</v>
      </c>
      <c r="AA28" s="6">
        <v>54060261</v>
      </c>
    </row>
    <row r="29" spans="1:27" ht="12.75">
      <c r="A29" s="29" t="s">
        <v>55</v>
      </c>
      <c r="B29" s="28"/>
      <c r="C29" s="6">
        <v>12635552</v>
      </c>
      <c r="D29" s="6">
        <v>0</v>
      </c>
      <c r="E29" s="7">
        <v>3085000</v>
      </c>
      <c r="F29" s="8">
        <v>3085000</v>
      </c>
      <c r="G29" s="8">
        <v>170201</v>
      </c>
      <c r="H29" s="8">
        <v>0</v>
      </c>
      <c r="I29" s="8">
        <v>2805976</v>
      </c>
      <c r="J29" s="8">
        <v>2976177</v>
      </c>
      <c r="K29" s="8">
        <v>1304242</v>
      </c>
      <c r="L29" s="8">
        <v>1177404</v>
      </c>
      <c r="M29" s="8">
        <v>1429632</v>
      </c>
      <c r="N29" s="8">
        <v>3911278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6887455</v>
      </c>
      <c r="X29" s="8">
        <v>1622610</v>
      </c>
      <c r="Y29" s="8">
        <v>5264845</v>
      </c>
      <c r="Z29" s="2">
        <v>324.47</v>
      </c>
      <c r="AA29" s="6">
        <v>3085000</v>
      </c>
    </row>
    <row r="30" spans="1:27" ht="12.75">
      <c r="A30" s="29" t="s">
        <v>56</v>
      </c>
      <c r="B30" s="28"/>
      <c r="C30" s="6">
        <v>128658730</v>
      </c>
      <c r="D30" s="6">
        <v>0</v>
      </c>
      <c r="E30" s="7">
        <v>138257651</v>
      </c>
      <c r="F30" s="8">
        <v>138257651</v>
      </c>
      <c r="G30" s="8">
        <v>660206</v>
      </c>
      <c r="H30" s="8">
        <v>0</v>
      </c>
      <c r="I30" s="8">
        <v>35042256</v>
      </c>
      <c r="J30" s="8">
        <v>35702462</v>
      </c>
      <c r="K30" s="8">
        <v>9469654</v>
      </c>
      <c r="L30" s="8">
        <v>8566923</v>
      </c>
      <c r="M30" s="8">
        <v>9313880</v>
      </c>
      <c r="N30" s="8">
        <v>27350457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63052919</v>
      </c>
      <c r="X30" s="8">
        <v>69128826</v>
      </c>
      <c r="Y30" s="8">
        <v>-6075907</v>
      </c>
      <c r="Z30" s="2">
        <v>-8.79</v>
      </c>
      <c r="AA30" s="6">
        <v>138257651</v>
      </c>
    </row>
    <row r="31" spans="1:27" ht="12.75">
      <c r="A31" s="29" t="s">
        <v>57</v>
      </c>
      <c r="B31" s="28"/>
      <c r="C31" s="6">
        <v>12458626</v>
      </c>
      <c r="D31" s="6">
        <v>0</v>
      </c>
      <c r="E31" s="7">
        <v>13939130</v>
      </c>
      <c r="F31" s="8">
        <v>13939130</v>
      </c>
      <c r="G31" s="8">
        <v>102249</v>
      </c>
      <c r="H31" s="8">
        <v>10009</v>
      </c>
      <c r="I31" s="8">
        <v>341244</v>
      </c>
      <c r="J31" s="8">
        <v>453502</v>
      </c>
      <c r="K31" s="8">
        <v>209221</v>
      </c>
      <c r="L31" s="8">
        <v>630465</v>
      </c>
      <c r="M31" s="8">
        <v>170156</v>
      </c>
      <c r="N31" s="8">
        <v>1009842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1463344</v>
      </c>
      <c r="X31" s="8">
        <v>7253388</v>
      </c>
      <c r="Y31" s="8">
        <v>-5790044</v>
      </c>
      <c r="Z31" s="2">
        <v>-79.83</v>
      </c>
      <c r="AA31" s="6">
        <v>13939130</v>
      </c>
    </row>
    <row r="32" spans="1:27" ht="12.75">
      <c r="A32" s="29" t="s">
        <v>58</v>
      </c>
      <c r="B32" s="28"/>
      <c r="C32" s="6">
        <v>50610143</v>
      </c>
      <c r="D32" s="6">
        <v>0</v>
      </c>
      <c r="E32" s="7">
        <v>45536413</v>
      </c>
      <c r="F32" s="8">
        <v>45536413</v>
      </c>
      <c r="G32" s="8">
        <v>6910876</v>
      </c>
      <c r="H32" s="8">
        <v>0</v>
      </c>
      <c r="I32" s="8">
        <v>2244906</v>
      </c>
      <c r="J32" s="8">
        <v>9155782</v>
      </c>
      <c r="K32" s="8">
        <v>3082749</v>
      </c>
      <c r="L32" s="8">
        <v>6295440</v>
      </c>
      <c r="M32" s="8">
        <v>3599384</v>
      </c>
      <c r="N32" s="8">
        <v>12977573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22133355</v>
      </c>
      <c r="X32" s="8">
        <v>22937586</v>
      </c>
      <c r="Y32" s="8">
        <v>-804231</v>
      </c>
      <c r="Z32" s="2">
        <v>-3.51</v>
      </c>
      <c r="AA32" s="6">
        <v>45536413</v>
      </c>
    </row>
    <row r="33" spans="1:27" ht="12.75">
      <c r="A33" s="29" t="s">
        <v>59</v>
      </c>
      <c r="B33" s="28"/>
      <c r="C33" s="6">
        <v>5381749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36428703</v>
      </c>
      <c r="D34" s="6">
        <v>0</v>
      </c>
      <c r="E34" s="7">
        <v>70978336</v>
      </c>
      <c r="F34" s="8">
        <v>70978336</v>
      </c>
      <c r="G34" s="8">
        <v>7633526</v>
      </c>
      <c r="H34" s="8">
        <v>639964</v>
      </c>
      <c r="I34" s="8">
        <v>1853067</v>
      </c>
      <c r="J34" s="8">
        <v>10126557</v>
      </c>
      <c r="K34" s="8">
        <v>3424858</v>
      </c>
      <c r="L34" s="8">
        <v>4950622</v>
      </c>
      <c r="M34" s="8">
        <v>5209843</v>
      </c>
      <c r="N34" s="8">
        <v>13585323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23711880</v>
      </c>
      <c r="X34" s="8">
        <v>41497338</v>
      </c>
      <c r="Y34" s="8">
        <v>-17785458</v>
      </c>
      <c r="Z34" s="2">
        <v>-42.86</v>
      </c>
      <c r="AA34" s="6">
        <v>70978336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413653616</v>
      </c>
      <c r="D36" s="37">
        <f>SUM(D25:D35)</f>
        <v>0</v>
      </c>
      <c r="E36" s="38">
        <f t="shared" si="1"/>
        <v>495954826</v>
      </c>
      <c r="F36" s="39">
        <f t="shared" si="1"/>
        <v>495954826</v>
      </c>
      <c r="G36" s="39">
        <f t="shared" si="1"/>
        <v>30664108</v>
      </c>
      <c r="H36" s="39">
        <f t="shared" si="1"/>
        <v>16727492</v>
      </c>
      <c r="I36" s="39">
        <f t="shared" si="1"/>
        <v>58314718</v>
      </c>
      <c r="J36" s="39">
        <f t="shared" si="1"/>
        <v>105706318</v>
      </c>
      <c r="K36" s="39">
        <f t="shared" si="1"/>
        <v>33296050</v>
      </c>
      <c r="L36" s="39">
        <f t="shared" si="1"/>
        <v>39242225</v>
      </c>
      <c r="M36" s="39">
        <f t="shared" si="1"/>
        <v>31462191</v>
      </c>
      <c r="N36" s="39">
        <f t="shared" si="1"/>
        <v>104000466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209706784</v>
      </c>
      <c r="X36" s="39">
        <f t="shared" si="1"/>
        <v>257494644</v>
      </c>
      <c r="Y36" s="39">
        <f t="shared" si="1"/>
        <v>-47787860</v>
      </c>
      <c r="Z36" s="40">
        <f>+IF(X36&lt;&gt;0,+(Y36/X36)*100,0)</f>
        <v>-18.558778255597424</v>
      </c>
      <c r="AA36" s="37">
        <f>SUM(AA25:AA35)</f>
        <v>495954826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-179963656</v>
      </c>
      <c r="D38" s="50">
        <f>+D22-D36</f>
        <v>0</v>
      </c>
      <c r="E38" s="51">
        <f t="shared" si="2"/>
        <v>-114873499</v>
      </c>
      <c r="F38" s="52">
        <f t="shared" si="2"/>
        <v>-114873499</v>
      </c>
      <c r="G38" s="52">
        <f t="shared" si="2"/>
        <v>1225110</v>
      </c>
      <c r="H38" s="52">
        <f t="shared" si="2"/>
        <v>10595582</v>
      </c>
      <c r="I38" s="52">
        <f t="shared" si="2"/>
        <v>-27419113</v>
      </c>
      <c r="J38" s="52">
        <f t="shared" si="2"/>
        <v>-15598421</v>
      </c>
      <c r="K38" s="52">
        <f t="shared" si="2"/>
        <v>-3325374</v>
      </c>
      <c r="L38" s="52">
        <f t="shared" si="2"/>
        <v>-13350741</v>
      </c>
      <c r="M38" s="52">
        <f t="shared" si="2"/>
        <v>9999243</v>
      </c>
      <c r="N38" s="52">
        <f t="shared" si="2"/>
        <v>-6676872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-22275293</v>
      </c>
      <c r="X38" s="52">
        <f>IF(F22=F36,0,X22-X36)</f>
        <v>-62331640</v>
      </c>
      <c r="Y38" s="52">
        <f t="shared" si="2"/>
        <v>40056347</v>
      </c>
      <c r="Z38" s="53">
        <f>+IF(X38&lt;&gt;0,+(Y38/X38)*100,0)</f>
        <v>-64.26326501276077</v>
      </c>
      <c r="AA38" s="50">
        <f>+AA22-AA36</f>
        <v>-114873499</v>
      </c>
    </row>
    <row r="39" spans="1:27" ht="12.75">
      <c r="A39" s="27" t="s">
        <v>64</v>
      </c>
      <c r="B39" s="33"/>
      <c r="C39" s="6">
        <v>52169786</v>
      </c>
      <c r="D39" s="6">
        <v>0</v>
      </c>
      <c r="E39" s="7">
        <v>75482000</v>
      </c>
      <c r="F39" s="8">
        <v>75482000</v>
      </c>
      <c r="G39" s="8">
        <v>0</v>
      </c>
      <c r="H39" s="8">
        <v>0</v>
      </c>
      <c r="I39" s="8">
        <v>10000000</v>
      </c>
      <c r="J39" s="8">
        <v>10000000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10000000</v>
      </c>
      <c r="X39" s="8">
        <v>45187000</v>
      </c>
      <c r="Y39" s="8">
        <v>-35187000</v>
      </c>
      <c r="Z39" s="2">
        <v>-77.87</v>
      </c>
      <c r="AA39" s="6">
        <v>75482000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-25442694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-153236564</v>
      </c>
      <c r="D42" s="59">
        <f>SUM(D38:D41)</f>
        <v>0</v>
      </c>
      <c r="E42" s="60">
        <f t="shared" si="3"/>
        <v>-39391499</v>
      </c>
      <c r="F42" s="61">
        <f t="shared" si="3"/>
        <v>-39391499</v>
      </c>
      <c r="G42" s="61">
        <f t="shared" si="3"/>
        <v>1225110</v>
      </c>
      <c r="H42" s="61">
        <f t="shared" si="3"/>
        <v>10595582</v>
      </c>
      <c r="I42" s="61">
        <f t="shared" si="3"/>
        <v>-17419113</v>
      </c>
      <c r="J42" s="61">
        <f t="shared" si="3"/>
        <v>-5598421</v>
      </c>
      <c r="K42" s="61">
        <f t="shared" si="3"/>
        <v>-3325374</v>
      </c>
      <c r="L42" s="61">
        <f t="shared" si="3"/>
        <v>-13350741</v>
      </c>
      <c r="M42" s="61">
        <f t="shared" si="3"/>
        <v>9999243</v>
      </c>
      <c r="N42" s="61">
        <f t="shared" si="3"/>
        <v>-6676872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-12275293</v>
      </c>
      <c r="X42" s="61">
        <f t="shared" si="3"/>
        <v>-17144640</v>
      </c>
      <c r="Y42" s="61">
        <f t="shared" si="3"/>
        <v>4869347</v>
      </c>
      <c r="Z42" s="62">
        <f>+IF(X42&lt;&gt;0,+(Y42/X42)*100,0)</f>
        <v>-28.401570403344717</v>
      </c>
      <c r="AA42" s="59">
        <f>SUM(AA38:AA41)</f>
        <v>-39391499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-153236564</v>
      </c>
      <c r="D44" s="67">
        <f>+D42-D43</f>
        <v>0</v>
      </c>
      <c r="E44" s="68">
        <f t="shared" si="4"/>
        <v>-39391499</v>
      </c>
      <c r="F44" s="69">
        <f t="shared" si="4"/>
        <v>-39391499</v>
      </c>
      <c r="G44" s="69">
        <f t="shared" si="4"/>
        <v>1225110</v>
      </c>
      <c r="H44" s="69">
        <f t="shared" si="4"/>
        <v>10595582</v>
      </c>
      <c r="I44" s="69">
        <f t="shared" si="4"/>
        <v>-17419113</v>
      </c>
      <c r="J44" s="69">
        <f t="shared" si="4"/>
        <v>-5598421</v>
      </c>
      <c r="K44" s="69">
        <f t="shared" si="4"/>
        <v>-3325374</v>
      </c>
      <c r="L44" s="69">
        <f t="shared" si="4"/>
        <v>-13350741</v>
      </c>
      <c r="M44" s="69">
        <f t="shared" si="4"/>
        <v>9999243</v>
      </c>
      <c r="N44" s="69">
        <f t="shared" si="4"/>
        <v>-6676872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-12275293</v>
      </c>
      <c r="X44" s="69">
        <f t="shared" si="4"/>
        <v>-17144640</v>
      </c>
      <c r="Y44" s="69">
        <f t="shared" si="4"/>
        <v>4869347</v>
      </c>
      <c r="Z44" s="70">
        <f>+IF(X44&lt;&gt;0,+(Y44/X44)*100,0)</f>
        <v>-28.401570403344717</v>
      </c>
      <c r="AA44" s="67">
        <f>+AA42-AA43</f>
        <v>-39391499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-153236564</v>
      </c>
      <c r="D46" s="59">
        <f>SUM(D44:D45)</f>
        <v>0</v>
      </c>
      <c r="E46" s="60">
        <f t="shared" si="5"/>
        <v>-39391499</v>
      </c>
      <c r="F46" s="61">
        <f t="shared" si="5"/>
        <v>-39391499</v>
      </c>
      <c r="G46" s="61">
        <f t="shared" si="5"/>
        <v>1225110</v>
      </c>
      <c r="H46" s="61">
        <f t="shared" si="5"/>
        <v>10595582</v>
      </c>
      <c r="I46" s="61">
        <f t="shared" si="5"/>
        <v>-17419113</v>
      </c>
      <c r="J46" s="61">
        <f t="shared" si="5"/>
        <v>-5598421</v>
      </c>
      <c r="K46" s="61">
        <f t="shared" si="5"/>
        <v>-3325374</v>
      </c>
      <c r="L46" s="61">
        <f t="shared" si="5"/>
        <v>-13350741</v>
      </c>
      <c r="M46" s="61">
        <f t="shared" si="5"/>
        <v>9999243</v>
      </c>
      <c r="N46" s="61">
        <f t="shared" si="5"/>
        <v>-6676872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-12275293</v>
      </c>
      <c r="X46" s="61">
        <f t="shared" si="5"/>
        <v>-17144640</v>
      </c>
      <c r="Y46" s="61">
        <f t="shared" si="5"/>
        <v>4869347</v>
      </c>
      <c r="Z46" s="62">
        <f>+IF(X46&lt;&gt;0,+(Y46/X46)*100,0)</f>
        <v>-28.401570403344717</v>
      </c>
      <c r="AA46" s="59">
        <f>SUM(AA44:AA45)</f>
        <v>-39391499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-153236564</v>
      </c>
      <c r="D48" s="75">
        <f>SUM(D46:D47)</f>
        <v>0</v>
      </c>
      <c r="E48" s="76">
        <f t="shared" si="6"/>
        <v>-39391499</v>
      </c>
      <c r="F48" s="77">
        <f t="shared" si="6"/>
        <v>-39391499</v>
      </c>
      <c r="G48" s="77">
        <f t="shared" si="6"/>
        <v>1225110</v>
      </c>
      <c r="H48" s="78">
        <f t="shared" si="6"/>
        <v>10595582</v>
      </c>
      <c r="I48" s="78">
        <f t="shared" si="6"/>
        <v>-17419113</v>
      </c>
      <c r="J48" s="78">
        <f t="shared" si="6"/>
        <v>-5598421</v>
      </c>
      <c r="K48" s="78">
        <f t="shared" si="6"/>
        <v>-3325374</v>
      </c>
      <c r="L48" s="78">
        <f t="shared" si="6"/>
        <v>-13350741</v>
      </c>
      <c r="M48" s="77">
        <f t="shared" si="6"/>
        <v>9999243</v>
      </c>
      <c r="N48" s="77">
        <f t="shared" si="6"/>
        <v>-6676872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-12275293</v>
      </c>
      <c r="X48" s="78">
        <f t="shared" si="6"/>
        <v>-17144640</v>
      </c>
      <c r="Y48" s="78">
        <f t="shared" si="6"/>
        <v>4869347</v>
      </c>
      <c r="Z48" s="79">
        <f>+IF(X48&lt;&gt;0,+(Y48/X48)*100,0)</f>
        <v>-28.401570403344717</v>
      </c>
      <c r="AA48" s="80">
        <f>SUM(AA46:AA47)</f>
        <v>-39391499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102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27145605</v>
      </c>
      <c r="F5" s="8">
        <v>27145605</v>
      </c>
      <c r="G5" s="8">
        <v>3005692</v>
      </c>
      <c r="H5" s="8">
        <v>2066204</v>
      </c>
      <c r="I5" s="8">
        <v>2114836</v>
      </c>
      <c r="J5" s="8">
        <v>7186732</v>
      </c>
      <c r="K5" s="8">
        <v>2114836</v>
      </c>
      <c r="L5" s="8">
        <v>0</v>
      </c>
      <c r="M5" s="8">
        <v>0</v>
      </c>
      <c r="N5" s="8">
        <v>2114836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9301568</v>
      </c>
      <c r="X5" s="8">
        <v>13572804</v>
      </c>
      <c r="Y5" s="8">
        <v>-4271236</v>
      </c>
      <c r="Z5" s="2">
        <v>-31.47</v>
      </c>
      <c r="AA5" s="6">
        <v>27145605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82884709</v>
      </c>
      <c r="F7" s="8">
        <v>82884709</v>
      </c>
      <c r="G7" s="8">
        <v>6285950</v>
      </c>
      <c r="H7" s="8">
        <v>6703091</v>
      </c>
      <c r="I7" s="8">
        <v>6178112</v>
      </c>
      <c r="J7" s="8">
        <v>19167153</v>
      </c>
      <c r="K7" s="8">
        <v>6178112</v>
      </c>
      <c r="L7" s="8">
        <v>0</v>
      </c>
      <c r="M7" s="8">
        <v>0</v>
      </c>
      <c r="N7" s="8">
        <v>6178112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25345265</v>
      </c>
      <c r="X7" s="8">
        <v>41442354</v>
      </c>
      <c r="Y7" s="8">
        <v>-16097089</v>
      </c>
      <c r="Z7" s="2">
        <v>-38.84</v>
      </c>
      <c r="AA7" s="6">
        <v>82884709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41330179</v>
      </c>
      <c r="F8" s="8">
        <v>41330179</v>
      </c>
      <c r="G8" s="8">
        <v>3928879</v>
      </c>
      <c r="H8" s="8">
        <v>3416491</v>
      </c>
      <c r="I8" s="8">
        <v>2982011</v>
      </c>
      <c r="J8" s="8">
        <v>10327381</v>
      </c>
      <c r="K8" s="8">
        <v>2982011</v>
      </c>
      <c r="L8" s="8">
        <v>0</v>
      </c>
      <c r="M8" s="8">
        <v>0</v>
      </c>
      <c r="N8" s="8">
        <v>2982011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13309392</v>
      </c>
      <c r="X8" s="8">
        <v>20665092</v>
      </c>
      <c r="Y8" s="8">
        <v>-7355700</v>
      </c>
      <c r="Z8" s="2">
        <v>-35.59</v>
      </c>
      <c r="AA8" s="6">
        <v>41330179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18716689</v>
      </c>
      <c r="F9" s="8">
        <v>18716689</v>
      </c>
      <c r="G9" s="8">
        <v>1402227</v>
      </c>
      <c r="H9" s="8">
        <v>1382692</v>
      </c>
      <c r="I9" s="8">
        <v>1375481</v>
      </c>
      <c r="J9" s="8">
        <v>4160400</v>
      </c>
      <c r="K9" s="8">
        <v>1375481</v>
      </c>
      <c r="L9" s="8">
        <v>0</v>
      </c>
      <c r="M9" s="8">
        <v>0</v>
      </c>
      <c r="N9" s="8">
        <v>1375481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5535881</v>
      </c>
      <c r="X9" s="8">
        <v>9358344</v>
      </c>
      <c r="Y9" s="8">
        <v>-3822463</v>
      </c>
      <c r="Z9" s="2">
        <v>-40.85</v>
      </c>
      <c r="AA9" s="6">
        <v>18716689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9858008</v>
      </c>
      <c r="F10" s="30">
        <v>9858008</v>
      </c>
      <c r="G10" s="30">
        <v>814046</v>
      </c>
      <c r="H10" s="30">
        <v>803823</v>
      </c>
      <c r="I10" s="30">
        <v>801408</v>
      </c>
      <c r="J10" s="30">
        <v>2419277</v>
      </c>
      <c r="K10" s="30">
        <v>801408</v>
      </c>
      <c r="L10" s="30">
        <v>0</v>
      </c>
      <c r="M10" s="30">
        <v>0</v>
      </c>
      <c r="N10" s="30">
        <v>801408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3220685</v>
      </c>
      <c r="X10" s="30">
        <v>4929006</v>
      </c>
      <c r="Y10" s="30">
        <v>-1708321</v>
      </c>
      <c r="Z10" s="31">
        <v>-34.66</v>
      </c>
      <c r="AA10" s="32">
        <v>9858008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0</v>
      </c>
      <c r="D12" s="6">
        <v>0</v>
      </c>
      <c r="E12" s="7">
        <v>650000</v>
      </c>
      <c r="F12" s="8">
        <v>650000</v>
      </c>
      <c r="G12" s="8">
        <v>9075</v>
      </c>
      <c r="H12" s="8">
        <v>9075</v>
      </c>
      <c r="I12" s="8">
        <v>9075</v>
      </c>
      <c r="J12" s="8">
        <v>27225</v>
      </c>
      <c r="K12" s="8">
        <v>9075</v>
      </c>
      <c r="L12" s="8">
        <v>0</v>
      </c>
      <c r="M12" s="8">
        <v>0</v>
      </c>
      <c r="N12" s="8">
        <v>9075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36300</v>
      </c>
      <c r="X12" s="8">
        <v>325002</v>
      </c>
      <c r="Y12" s="8">
        <v>-288702</v>
      </c>
      <c r="Z12" s="2">
        <v>-88.83</v>
      </c>
      <c r="AA12" s="6">
        <v>650000</v>
      </c>
    </row>
    <row r="13" spans="1:27" ht="12.75">
      <c r="A13" s="27" t="s">
        <v>40</v>
      </c>
      <c r="B13" s="33"/>
      <c r="C13" s="6">
        <v>0</v>
      </c>
      <c r="D13" s="6">
        <v>0</v>
      </c>
      <c r="E13" s="7">
        <v>2800000</v>
      </c>
      <c r="F13" s="8">
        <v>2800000</v>
      </c>
      <c r="G13" s="8">
        <v>0</v>
      </c>
      <c r="H13" s="8">
        <v>0</v>
      </c>
      <c r="I13" s="8">
        <v>2498</v>
      </c>
      <c r="J13" s="8">
        <v>2498</v>
      </c>
      <c r="K13" s="8">
        <v>2498</v>
      </c>
      <c r="L13" s="8">
        <v>0</v>
      </c>
      <c r="M13" s="8">
        <v>0</v>
      </c>
      <c r="N13" s="8">
        <v>2498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4996</v>
      </c>
      <c r="X13" s="8">
        <v>1399998</v>
      </c>
      <c r="Y13" s="8">
        <v>-1395002</v>
      </c>
      <c r="Z13" s="2">
        <v>-99.64</v>
      </c>
      <c r="AA13" s="6">
        <v>2800000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25644480</v>
      </c>
      <c r="F14" s="8">
        <v>25644480</v>
      </c>
      <c r="G14" s="8">
        <v>2690176</v>
      </c>
      <c r="H14" s="8">
        <v>2759247</v>
      </c>
      <c r="I14" s="8">
        <v>2774903</v>
      </c>
      <c r="J14" s="8">
        <v>8224326</v>
      </c>
      <c r="K14" s="8">
        <v>2774903</v>
      </c>
      <c r="L14" s="8">
        <v>0</v>
      </c>
      <c r="M14" s="8">
        <v>0</v>
      </c>
      <c r="N14" s="8">
        <v>2774903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10999229</v>
      </c>
      <c r="X14" s="8">
        <v>12822240</v>
      </c>
      <c r="Y14" s="8">
        <v>-1823011</v>
      </c>
      <c r="Z14" s="2">
        <v>-14.22</v>
      </c>
      <c r="AA14" s="6">
        <v>25644480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200000</v>
      </c>
      <c r="F16" s="8">
        <v>200000</v>
      </c>
      <c r="G16" s="8">
        <v>23302</v>
      </c>
      <c r="H16" s="8">
        <v>28936</v>
      </c>
      <c r="I16" s="8">
        <v>36188</v>
      </c>
      <c r="J16" s="8">
        <v>88426</v>
      </c>
      <c r="K16" s="8">
        <v>36188</v>
      </c>
      <c r="L16" s="8">
        <v>0</v>
      </c>
      <c r="M16" s="8">
        <v>0</v>
      </c>
      <c r="N16" s="8">
        <v>36188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124614</v>
      </c>
      <c r="X16" s="8">
        <v>100002</v>
      </c>
      <c r="Y16" s="8">
        <v>24612</v>
      </c>
      <c r="Z16" s="2">
        <v>24.61</v>
      </c>
      <c r="AA16" s="6">
        <v>200000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2250000</v>
      </c>
      <c r="F17" s="8">
        <v>2250000</v>
      </c>
      <c r="G17" s="8">
        <v>155258</v>
      </c>
      <c r="H17" s="8">
        <v>263649</v>
      </c>
      <c r="I17" s="8">
        <v>0</v>
      </c>
      <c r="J17" s="8">
        <v>418907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418907</v>
      </c>
      <c r="X17" s="8">
        <v>1125000</v>
      </c>
      <c r="Y17" s="8">
        <v>-706093</v>
      </c>
      <c r="Z17" s="2">
        <v>-62.76</v>
      </c>
      <c r="AA17" s="6">
        <v>2250000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3115000</v>
      </c>
      <c r="F18" s="8">
        <v>3115000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>
        <v>1557498</v>
      </c>
      <c r="Y18" s="8">
        <v>-1557498</v>
      </c>
      <c r="Z18" s="2">
        <v>-100</v>
      </c>
      <c r="AA18" s="6">
        <v>3115000</v>
      </c>
    </row>
    <row r="19" spans="1:27" ht="12.75">
      <c r="A19" s="27" t="s">
        <v>46</v>
      </c>
      <c r="B19" s="33"/>
      <c r="C19" s="6">
        <v>0</v>
      </c>
      <c r="D19" s="6">
        <v>0</v>
      </c>
      <c r="E19" s="7">
        <v>96849000</v>
      </c>
      <c r="F19" s="8">
        <v>96849000</v>
      </c>
      <c r="G19" s="8">
        <v>24797</v>
      </c>
      <c r="H19" s="8">
        <v>18119</v>
      </c>
      <c r="I19" s="8">
        <v>54779977</v>
      </c>
      <c r="J19" s="8">
        <v>54822893</v>
      </c>
      <c r="K19" s="8">
        <v>54779977</v>
      </c>
      <c r="L19" s="8">
        <v>0</v>
      </c>
      <c r="M19" s="8">
        <v>0</v>
      </c>
      <c r="N19" s="8">
        <v>54779977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109602870</v>
      </c>
      <c r="X19" s="8">
        <v>48424500</v>
      </c>
      <c r="Y19" s="8">
        <v>61178370</v>
      </c>
      <c r="Z19" s="2">
        <v>126.34</v>
      </c>
      <c r="AA19" s="6">
        <v>96849000</v>
      </c>
    </row>
    <row r="20" spans="1:27" ht="12.75">
      <c r="A20" s="27" t="s">
        <v>47</v>
      </c>
      <c r="B20" s="33"/>
      <c r="C20" s="6">
        <v>0</v>
      </c>
      <c r="D20" s="6">
        <v>0</v>
      </c>
      <c r="E20" s="7">
        <v>2683950</v>
      </c>
      <c r="F20" s="30">
        <v>2683950</v>
      </c>
      <c r="G20" s="30">
        <v>72436</v>
      </c>
      <c r="H20" s="30">
        <v>63969</v>
      </c>
      <c r="I20" s="30">
        <v>554150</v>
      </c>
      <c r="J20" s="30">
        <v>690555</v>
      </c>
      <c r="K20" s="30">
        <v>554150</v>
      </c>
      <c r="L20" s="30">
        <v>0</v>
      </c>
      <c r="M20" s="30">
        <v>0</v>
      </c>
      <c r="N20" s="30">
        <v>554150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1244705</v>
      </c>
      <c r="X20" s="30">
        <v>1341978</v>
      </c>
      <c r="Y20" s="30">
        <v>-97273</v>
      </c>
      <c r="Z20" s="31">
        <v>-7.25</v>
      </c>
      <c r="AA20" s="32">
        <v>2683950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0</v>
      </c>
      <c r="D22" s="37">
        <f>SUM(D5:D21)</f>
        <v>0</v>
      </c>
      <c r="E22" s="38">
        <f t="shared" si="0"/>
        <v>314127620</v>
      </c>
      <c r="F22" s="39">
        <f t="shared" si="0"/>
        <v>314127620</v>
      </c>
      <c r="G22" s="39">
        <f t="shared" si="0"/>
        <v>18411838</v>
      </c>
      <c r="H22" s="39">
        <f t="shared" si="0"/>
        <v>17515296</v>
      </c>
      <c r="I22" s="39">
        <f t="shared" si="0"/>
        <v>71608639</v>
      </c>
      <c r="J22" s="39">
        <f t="shared" si="0"/>
        <v>107535773</v>
      </c>
      <c r="K22" s="39">
        <f t="shared" si="0"/>
        <v>71608639</v>
      </c>
      <c r="L22" s="39">
        <f t="shared" si="0"/>
        <v>0</v>
      </c>
      <c r="M22" s="39">
        <f t="shared" si="0"/>
        <v>0</v>
      </c>
      <c r="N22" s="39">
        <f t="shared" si="0"/>
        <v>71608639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179144412</v>
      </c>
      <c r="X22" s="39">
        <f t="shared" si="0"/>
        <v>157063818</v>
      </c>
      <c r="Y22" s="39">
        <f t="shared" si="0"/>
        <v>22080594</v>
      </c>
      <c r="Z22" s="40">
        <f>+IF(X22&lt;&gt;0,+(Y22/X22)*100,0)</f>
        <v>14.05835811275134</v>
      </c>
      <c r="AA22" s="37">
        <f>SUM(AA5:AA21)</f>
        <v>314127620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0</v>
      </c>
      <c r="D25" s="6">
        <v>0</v>
      </c>
      <c r="E25" s="7">
        <v>101810089</v>
      </c>
      <c r="F25" s="8">
        <v>101810089</v>
      </c>
      <c r="G25" s="8">
        <v>6623862</v>
      </c>
      <c r="H25" s="8">
        <v>7469954</v>
      </c>
      <c r="I25" s="8">
        <v>7137968</v>
      </c>
      <c r="J25" s="8">
        <v>21231784</v>
      </c>
      <c r="K25" s="8">
        <v>7137968</v>
      </c>
      <c r="L25" s="8">
        <v>0</v>
      </c>
      <c r="M25" s="8">
        <v>0</v>
      </c>
      <c r="N25" s="8">
        <v>7137968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28369752</v>
      </c>
      <c r="X25" s="8">
        <v>50905044</v>
      </c>
      <c r="Y25" s="8">
        <v>-22535292</v>
      </c>
      <c r="Z25" s="2">
        <v>-44.27</v>
      </c>
      <c r="AA25" s="6">
        <v>101810089</v>
      </c>
    </row>
    <row r="26" spans="1:27" ht="12.75">
      <c r="A26" s="29" t="s">
        <v>52</v>
      </c>
      <c r="B26" s="28"/>
      <c r="C26" s="6">
        <v>0</v>
      </c>
      <c r="D26" s="6">
        <v>0</v>
      </c>
      <c r="E26" s="7">
        <v>7110096</v>
      </c>
      <c r="F26" s="8">
        <v>7110096</v>
      </c>
      <c r="G26" s="8">
        <v>578692</v>
      </c>
      <c r="H26" s="8">
        <v>578692</v>
      </c>
      <c r="I26" s="8">
        <v>578692</v>
      </c>
      <c r="J26" s="8">
        <v>1736076</v>
      </c>
      <c r="K26" s="8">
        <v>578692</v>
      </c>
      <c r="L26" s="8">
        <v>0</v>
      </c>
      <c r="M26" s="8">
        <v>0</v>
      </c>
      <c r="N26" s="8">
        <v>578692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2314768</v>
      </c>
      <c r="X26" s="8">
        <v>3555048</v>
      </c>
      <c r="Y26" s="8">
        <v>-1240280</v>
      </c>
      <c r="Z26" s="2">
        <v>-34.89</v>
      </c>
      <c r="AA26" s="6">
        <v>7110096</v>
      </c>
    </row>
    <row r="27" spans="1:27" ht="12.75">
      <c r="A27" s="29" t="s">
        <v>53</v>
      </c>
      <c r="B27" s="28"/>
      <c r="C27" s="6">
        <v>0</v>
      </c>
      <c r="D27" s="6">
        <v>0</v>
      </c>
      <c r="E27" s="7">
        <v>12207723</v>
      </c>
      <c r="F27" s="8">
        <v>12207723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6103860</v>
      </c>
      <c r="Y27" s="8">
        <v>-6103860</v>
      </c>
      <c r="Z27" s="2">
        <v>-100</v>
      </c>
      <c r="AA27" s="6">
        <v>12207723</v>
      </c>
    </row>
    <row r="28" spans="1:27" ht="12.75">
      <c r="A28" s="29" t="s">
        <v>54</v>
      </c>
      <c r="B28" s="28"/>
      <c r="C28" s="6">
        <v>0</v>
      </c>
      <c r="D28" s="6">
        <v>0</v>
      </c>
      <c r="E28" s="7">
        <v>13207646</v>
      </c>
      <c r="F28" s="8">
        <v>13207646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6603822</v>
      </c>
      <c r="Y28" s="8">
        <v>-6603822</v>
      </c>
      <c r="Z28" s="2">
        <v>-100</v>
      </c>
      <c r="AA28" s="6">
        <v>13207646</v>
      </c>
    </row>
    <row r="29" spans="1:27" ht="12.75">
      <c r="A29" s="29" t="s">
        <v>55</v>
      </c>
      <c r="B29" s="28"/>
      <c r="C29" s="6">
        <v>0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6</v>
      </c>
      <c r="J29" s="8">
        <v>6</v>
      </c>
      <c r="K29" s="8">
        <v>6</v>
      </c>
      <c r="L29" s="8">
        <v>0</v>
      </c>
      <c r="M29" s="8">
        <v>0</v>
      </c>
      <c r="N29" s="8">
        <v>6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12</v>
      </c>
      <c r="X29" s="8"/>
      <c r="Y29" s="8">
        <v>12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90570697</v>
      </c>
      <c r="F30" s="8">
        <v>90570697</v>
      </c>
      <c r="G30" s="8">
        <v>672540</v>
      </c>
      <c r="H30" s="8">
        <v>5049097</v>
      </c>
      <c r="I30" s="8">
        <v>7804</v>
      </c>
      <c r="J30" s="8">
        <v>5729441</v>
      </c>
      <c r="K30" s="8">
        <v>7804</v>
      </c>
      <c r="L30" s="8">
        <v>0</v>
      </c>
      <c r="M30" s="8">
        <v>0</v>
      </c>
      <c r="N30" s="8">
        <v>7804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5737245</v>
      </c>
      <c r="X30" s="8">
        <v>45285348</v>
      </c>
      <c r="Y30" s="8">
        <v>-39548103</v>
      </c>
      <c r="Z30" s="2">
        <v>-87.33</v>
      </c>
      <c r="AA30" s="6">
        <v>90570697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11178332</v>
      </c>
      <c r="F31" s="8">
        <v>11178332</v>
      </c>
      <c r="G31" s="8">
        <v>391534</v>
      </c>
      <c r="H31" s="8">
        <v>213538</v>
      </c>
      <c r="I31" s="8">
        <v>399715</v>
      </c>
      <c r="J31" s="8">
        <v>1004787</v>
      </c>
      <c r="K31" s="8">
        <v>399715</v>
      </c>
      <c r="L31" s="8">
        <v>0</v>
      </c>
      <c r="M31" s="8">
        <v>0</v>
      </c>
      <c r="N31" s="8">
        <v>399715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1404502</v>
      </c>
      <c r="X31" s="8">
        <v>5589168</v>
      </c>
      <c r="Y31" s="8">
        <v>-4184666</v>
      </c>
      <c r="Z31" s="2">
        <v>-74.87</v>
      </c>
      <c r="AA31" s="6">
        <v>11178332</v>
      </c>
    </row>
    <row r="32" spans="1:27" ht="12.75">
      <c r="A32" s="29" t="s">
        <v>58</v>
      </c>
      <c r="B32" s="28"/>
      <c r="C32" s="6">
        <v>0</v>
      </c>
      <c r="D32" s="6">
        <v>0</v>
      </c>
      <c r="E32" s="7">
        <v>11792000</v>
      </c>
      <c r="F32" s="8">
        <v>11792000</v>
      </c>
      <c r="G32" s="8">
        <v>376289</v>
      </c>
      <c r="H32" s="8">
        <v>410066</v>
      </c>
      <c r="I32" s="8">
        <v>898569</v>
      </c>
      <c r="J32" s="8">
        <v>1684924</v>
      </c>
      <c r="K32" s="8">
        <v>898569</v>
      </c>
      <c r="L32" s="8">
        <v>0</v>
      </c>
      <c r="M32" s="8">
        <v>0</v>
      </c>
      <c r="N32" s="8">
        <v>898569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2583493</v>
      </c>
      <c r="X32" s="8">
        <v>5896002</v>
      </c>
      <c r="Y32" s="8">
        <v>-3312509</v>
      </c>
      <c r="Z32" s="2">
        <v>-56.18</v>
      </c>
      <c r="AA32" s="6">
        <v>11792000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531264</v>
      </c>
      <c r="I33" s="8">
        <v>0</v>
      </c>
      <c r="J33" s="8">
        <v>531264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531264</v>
      </c>
      <c r="X33" s="8"/>
      <c r="Y33" s="8">
        <v>531264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0</v>
      </c>
      <c r="D34" s="6">
        <v>0</v>
      </c>
      <c r="E34" s="7">
        <v>55919282</v>
      </c>
      <c r="F34" s="8">
        <v>55919282</v>
      </c>
      <c r="G34" s="8">
        <v>363605</v>
      </c>
      <c r="H34" s="8">
        <v>676265</v>
      </c>
      <c r="I34" s="8">
        <v>2554480</v>
      </c>
      <c r="J34" s="8">
        <v>3594350</v>
      </c>
      <c r="K34" s="8">
        <v>2554480</v>
      </c>
      <c r="L34" s="8">
        <v>0</v>
      </c>
      <c r="M34" s="8">
        <v>0</v>
      </c>
      <c r="N34" s="8">
        <v>2554480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6148830</v>
      </c>
      <c r="X34" s="8">
        <v>27959640</v>
      </c>
      <c r="Y34" s="8">
        <v>-21810810</v>
      </c>
      <c r="Z34" s="2">
        <v>-78.01</v>
      </c>
      <c r="AA34" s="6">
        <v>55919282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0</v>
      </c>
      <c r="D36" s="37">
        <f>SUM(D25:D35)</f>
        <v>0</v>
      </c>
      <c r="E36" s="38">
        <f t="shared" si="1"/>
        <v>303795865</v>
      </c>
      <c r="F36" s="39">
        <f t="shared" si="1"/>
        <v>303795865</v>
      </c>
      <c r="G36" s="39">
        <f t="shared" si="1"/>
        <v>9006522</v>
      </c>
      <c r="H36" s="39">
        <f t="shared" si="1"/>
        <v>14928876</v>
      </c>
      <c r="I36" s="39">
        <f t="shared" si="1"/>
        <v>11577234</v>
      </c>
      <c r="J36" s="39">
        <f t="shared" si="1"/>
        <v>35512632</v>
      </c>
      <c r="K36" s="39">
        <f t="shared" si="1"/>
        <v>11577234</v>
      </c>
      <c r="L36" s="39">
        <f t="shared" si="1"/>
        <v>0</v>
      </c>
      <c r="M36" s="39">
        <f t="shared" si="1"/>
        <v>0</v>
      </c>
      <c r="N36" s="39">
        <f t="shared" si="1"/>
        <v>11577234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47089866</v>
      </c>
      <c r="X36" s="39">
        <f t="shared" si="1"/>
        <v>151897932</v>
      </c>
      <c r="Y36" s="39">
        <f t="shared" si="1"/>
        <v>-104808066</v>
      </c>
      <c r="Z36" s="40">
        <f>+IF(X36&lt;&gt;0,+(Y36/X36)*100,0)</f>
        <v>-68.99900783376037</v>
      </c>
      <c r="AA36" s="37">
        <f>SUM(AA25:AA35)</f>
        <v>303795865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0</v>
      </c>
      <c r="D38" s="50">
        <f>+D22-D36</f>
        <v>0</v>
      </c>
      <c r="E38" s="51">
        <f t="shared" si="2"/>
        <v>10331755</v>
      </c>
      <c r="F38" s="52">
        <f t="shared" si="2"/>
        <v>10331755</v>
      </c>
      <c r="G38" s="52">
        <f t="shared" si="2"/>
        <v>9405316</v>
      </c>
      <c r="H38" s="52">
        <f t="shared" si="2"/>
        <v>2586420</v>
      </c>
      <c r="I38" s="52">
        <f t="shared" si="2"/>
        <v>60031405</v>
      </c>
      <c r="J38" s="52">
        <f t="shared" si="2"/>
        <v>72023141</v>
      </c>
      <c r="K38" s="52">
        <f t="shared" si="2"/>
        <v>60031405</v>
      </c>
      <c r="L38" s="52">
        <f t="shared" si="2"/>
        <v>0</v>
      </c>
      <c r="M38" s="52">
        <f t="shared" si="2"/>
        <v>0</v>
      </c>
      <c r="N38" s="52">
        <f t="shared" si="2"/>
        <v>60031405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132054546</v>
      </c>
      <c r="X38" s="52">
        <f>IF(F22=F36,0,X22-X36)</f>
        <v>5165886</v>
      </c>
      <c r="Y38" s="52">
        <f t="shared" si="2"/>
        <v>126888660</v>
      </c>
      <c r="Z38" s="53">
        <f>+IF(X38&lt;&gt;0,+(Y38/X38)*100,0)</f>
        <v>2456.280684475035</v>
      </c>
      <c r="AA38" s="50">
        <f>+AA22-AA36</f>
        <v>10331755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68891174</v>
      </c>
      <c r="F39" s="8">
        <v>68891174</v>
      </c>
      <c r="G39" s="8">
        <v>0</v>
      </c>
      <c r="H39" s="8">
        <v>0</v>
      </c>
      <c r="I39" s="8">
        <v>13000000</v>
      </c>
      <c r="J39" s="8">
        <v>13000000</v>
      </c>
      <c r="K39" s="8">
        <v>13000000</v>
      </c>
      <c r="L39" s="8">
        <v>0</v>
      </c>
      <c r="M39" s="8">
        <v>0</v>
      </c>
      <c r="N39" s="8">
        <v>13000000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26000000</v>
      </c>
      <c r="X39" s="8">
        <v>34445586</v>
      </c>
      <c r="Y39" s="8">
        <v>-8445586</v>
      </c>
      <c r="Z39" s="2">
        <v>-24.52</v>
      </c>
      <c r="AA39" s="6">
        <v>68891174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0</v>
      </c>
      <c r="D42" s="59">
        <f>SUM(D38:D41)</f>
        <v>0</v>
      </c>
      <c r="E42" s="60">
        <f t="shared" si="3"/>
        <v>79222929</v>
      </c>
      <c r="F42" s="61">
        <f t="shared" si="3"/>
        <v>79222929</v>
      </c>
      <c r="G42" s="61">
        <f t="shared" si="3"/>
        <v>9405316</v>
      </c>
      <c r="H42" s="61">
        <f t="shared" si="3"/>
        <v>2586420</v>
      </c>
      <c r="I42" s="61">
        <f t="shared" si="3"/>
        <v>73031405</v>
      </c>
      <c r="J42" s="61">
        <f t="shared" si="3"/>
        <v>85023141</v>
      </c>
      <c r="K42" s="61">
        <f t="shared" si="3"/>
        <v>73031405</v>
      </c>
      <c r="L42" s="61">
        <f t="shared" si="3"/>
        <v>0</v>
      </c>
      <c r="M42" s="61">
        <f t="shared" si="3"/>
        <v>0</v>
      </c>
      <c r="N42" s="61">
        <f t="shared" si="3"/>
        <v>73031405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158054546</v>
      </c>
      <c r="X42" s="61">
        <f t="shared" si="3"/>
        <v>39611472</v>
      </c>
      <c r="Y42" s="61">
        <f t="shared" si="3"/>
        <v>118443074</v>
      </c>
      <c r="Z42" s="62">
        <f>+IF(X42&lt;&gt;0,+(Y42/X42)*100,0)</f>
        <v>299.01204883272203</v>
      </c>
      <c r="AA42" s="59">
        <f>SUM(AA38:AA41)</f>
        <v>79222929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0</v>
      </c>
      <c r="D44" s="67">
        <f>+D42-D43</f>
        <v>0</v>
      </c>
      <c r="E44" s="68">
        <f t="shared" si="4"/>
        <v>79222929</v>
      </c>
      <c r="F44" s="69">
        <f t="shared" si="4"/>
        <v>79222929</v>
      </c>
      <c r="G44" s="69">
        <f t="shared" si="4"/>
        <v>9405316</v>
      </c>
      <c r="H44" s="69">
        <f t="shared" si="4"/>
        <v>2586420</v>
      </c>
      <c r="I44" s="69">
        <f t="shared" si="4"/>
        <v>73031405</v>
      </c>
      <c r="J44" s="69">
        <f t="shared" si="4"/>
        <v>85023141</v>
      </c>
      <c r="K44" s="69">
        <f t="shared" si="4"/>
        <v>73031405</v>
      </c>
      <c r="L44" s="69">
        <f t="shared" si="4"/>
        <v>0</v>
      </c>
      <c r="M44" s="69">
        <f t="shared" si="4"/>
        <v>0</v>
      </c>
      <c r="N44" s="69">
        <f t="shared" si="4"/>
        <v>73031405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158054546</v>
      </c>
      <c r="X44" s="69">
        <f t="shared" si="4"/>
        <v>39611472</v>
      </c>
      <c r="Y44" s="69">
        <f t="shared" si="4"/>
        <v>118443074</v>
      </c>
      <c r="Z44" s="70">
        <f>+IF(X44&lt;&gt;0,+(Y44/X44)*100,0)</f>
        <v>299.01204883272203</v>
      </c>
      <c r="AA44" s="67">
        <f>+AA42-AA43</f>
        <v>79222929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0</v>
      </c>
      <c r="D46" s="59">
        <f>SUM(D44:D45)</f>
        <v>0</v>
      </c>
      <c r="E46" s="60">
        <f t="shared" si="5"/>
        <v>79222929</v>
      </c>
      <c r="F46" s="61">
        <f t="shared" si="5"/>
        <v>79222929</v>
      </c>
      <c r="G46" s="61">
        <f t="shared" si="5"/>
        <v>9405316</v>
      </c>
      <c r="H46" s="61">
        <f t="shared" si="5"/>
        <v>2586420</v>
      </c>
      <c r="I46" s="61">
        <f t="shared" si="5"/>
        <v>73031405</v>
      </c>
      <c r="J46" s="61">
        <f t="shared" si="5"/>
        <v>85023141</v>
      </c>
      <c r="K46" s="61">
        <f t="shared" si="5"/>
        <v>73031405</v>
      </c>
      <c r="L46" s="61">
        <f t="shared" si="5"/>
        <v>0</v>
      </c>
      <c r="M46" s="61">
        <f t="shared" si="5"/>
        <v>0</v>
      </c>
      <c r="N46" s="61">
        <f t="shared" si="5"/>
        <v>73031405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158054546</v>
      </c>
      <c r="X46" s="61">
        <f t="shared" si="5"/>
        <v>39611472</v>
      </c>
      <c r="Y46" s="61">
        <f t="shared" si="5"/>
        <v>118443074</v>
      </c>
      <c r="Z46" s="62">
        <f>+IF(X46&lt;&gt;0,+(Y46/X46)*100,0)</f>
        <v>299.01204883272203</v>
      </c>
      <c r="AA46" s="59">
        <f>SUM(AA44:AA45)</f>
        <v>79222929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0</v>
      </c>
      <c r="D48" s="75">
        <f>SUM(D46:D47)</f>
        <v>0</v>
      </c>
      <c r="E48" s="76">
        <f t="shared" si="6"/>
        <v>79222929</v>
      </c>
      <c r="F48" s="77">
        <f t="shared" si="6"/>
        <v>79222929</v>
      </c>
      <c r="G48" s="77">
        <f t="shared" si="6"/>
        <v>9405316</v>
      </c>
      <c r="H48" s="78">
        <f t="shared" si="6"/>
        <v>2586420</v>
      </c>
      <c r="I48" s="78">
        <f t="shared" si="6"/>
        <v>73031405</v>
      </c>
      <c r="J48" s="78">
        <f t="shared" si="6"/>
        <v>85023141</v>
      </c>
      <c r="K48" s="78">
        <f t="shared" si="6"/>
        <v>73031405</v>
      </c>
      <c r="L48" s="78">
        <f t="shared" si="6"/>
        <v>0</v>
      </c>
      <c r="M48" s="77">
        <f t="shared" si="6"/>
        <v>0</v>
      </c>
      <c r="N48" s="77">
        <f t="shared" si="6"/>
        <v>73031405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158054546</v>
      </c>
      <c r="X48" s="78">
        <f t="shared" si="6"/>
        <v>39611472</v>
      </c>
      <c r="Y48" s="78">
        <f t="shared" si="6"/>
        <v>118443074</v>
      </c>
      <c r="Z48" s="79">
        <f>+IF(X48&lt;&gt;0,+(Y48/X48)*100,0)</f>
        <v>299.01204883272203</v>
      </c>
      <c r="AA48" s="80">
        <f>SUM(AA46:AA47)</f>
        <v>79222929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1003158</v>
      </c>
      <c r="D12" s="6">
        <v>0</v>
      </c>
      <c r="E12" s="7">
        <v>1002860</v>
      </c>
      <c r="F12" s="8">
        <v>1002860</v>
      </c>
      <c r="G12" s="8">
        <v>0</v>
      </c>
      <c r="H12" s="8">
        <v>20147</v>
      </c>
      <c r="I12" s="8">
        <v>7793</v>
      </c>
      <c r="J12" s="8">
        <v>27940</v>
      </c>
      <c r="K12" s="8">
        <v>188193</v>
      </c>
      <c r="L12" s="8">
        <v>7793</v>
      </c>
      <c r="M12" s="8">
        <v>107893</v>
      </c>
      <c r="N12" s="8">
        <v>303879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331819</v>
      </c>
      <c r="X12" s="8">
        <v>501420</v>
      </c>
      <c r="Y12" s="8">
        <v>-169601</v>
      </c>
      <c r="Z12" s="2">
        <v>-33.82</v>
      </c>
      <c r="AA12" s="6">
        <v>1002860</v>
      </c>
    </row>
    <row r="13" spans="1:27" ht="12.75">
      <c r="A13" s="27" t="s">
        <v>40</v>
      </c>
      <c r="B13" s="33"/>
      <c r="C13" s="6">
        <v>5830289</v>
      </c>
      <c r="D13" s="6">
        <v>0</v>
      </c>
      <c r="E13" s="7">
        <v>4805000</v>
      </c>
      <c r="F13" s="8">
        <v>4805000</v>
      </c>
      <c r="G13" s="8">
        <v>526385</v>
      </c>
      <c r="H13" s="8">
        <v>64018</v>
      </c>
      <c r="I13" s="8">
        <v>6409718</v>
      </c>
      <c r="J13" s="8">
        <v>7000121</v>
      </c>
      <c r="K13" s="8">
        <v>-5542050</v>
      </c>
      <c r="L13" s="8">
        <v>599248</v>
      </c>
      <c r="M13" s="8">
        <v>241161</v>
      </c>
      <c r="N13" s="8">
        <v>-4701641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2298480</v>
      </c>
      <c r="X13" s="8">
        <v>2402520</v>
      </c>
      <c r="Y13" s="8">
        <v>-104040</v>
      </c>
      <c r="Z13" s="2">
        <v>-4.33</v>
      </c>
      <c r="AA13" s="6">
        <v>4805000</v>
      </c>
    </row>
    <row r="14" spans="1:27" ht="12.75">
      <c r="A14" s="27" t="s">
        <v>41</v>
      </c>
      <c r="B14" s="33"/>
      <c r="C14" s="6">
        <v>0</v>
      </c>
      <c r="D14" s="6">
        <v>0</v>
      </c>
      <c r="E14" s="7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/>
      <c r="Y14" s="8">
        <v>0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117698568</v>
      </c>
      <c r="D19" s="6">
        <v>0</v>
      </c>
      <c r="E19" s="7">
        <v>121311000</v>
      </c>
      <c r="F19" s="8">
        <v>121311000</v>
      </c>
      <c r="G19" s="8">
        <v>0</v>
      </c>
      <c r="H19" s="8">
        <v>48545820</v>
      </c>
      <c r="I19" s="8">
        <v>140916</v>
      </c>
      <c r="J19" s="8">
        <v>48686736</v>
      </c>
      <c r="K19" s="8">
        <v>118900</v>
      </c>
      <c r="L19" s="8">
        <v>327084</v>
      </c>
      <c r="M19" s="8">
        <v>127084</v>
      </c>
      <c r="N19" s="8">
        <v>573068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49259804</v>
      </c>
      <c r="X19" s="8">
        <v>81414658</v>
      </c>
      <c r="Y19" s="8">
        <v>-32154854</v>
      </c>
      <c r="Z19" s="2">
        <v>-39.5</v>
      </c>
      <c r="AA19" s="6">
        <v>121311000</v>
      </c>
    </row>
    <row r="20" spans="1:27" ht="12.75">
      <c r="A20" s="27" t="s">
        <v>47</v>
      </c>
      <c r="B20" s="33"/>
      <c r="C20" s="6">
        <v>285736</v>
      </c>
      <c r="D20" s="6">
        <v>0</v>
      </c>
      <c r="E20" s="7">
        <v>500000</v>
      </c>
      <c r="F20" s="30">
        <v>500000</v>
      </c>
      <c r="G20" s="30">
        <v>22752</v>
      </c>
      <c r="H20" s="30">
        <v>203826</v>
      </c>
      <c r="I20" s="30">
        <v>10470</v>
      </c>
      <c r="J20" s="30">
        <v>237048</v>
      </c>
      <c r="K20" s="30">
        <v>399</v>
      </c>
      <c r="L20" s="30">
        <v>458768</v>
      </c>
      <c r="M20" s="30">
        <v>-79630</v>
      </c>
      <c r="N20" s="30">
        <v>379537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616585</v>
      </c>
      <c r="X20" s="30">
        <v>250002</v>
      </c>
      <c r="Y20" s="30">
        <v>366583</v>
      </c>
      <c r="Z20" s="31">
        <v>146.63</v>
      </c>
      <c r="AA20" s="32">
        <v>500000</v>
      </c>
    </row>
    <row r="21" spans="1:27" ht="12.75">
      <c r="A21" s="27" t="s">
        <v>48</v>
      </c>
      <c r="B21" s="33"/>
      <c r="C21" s="6">
        <v>1116012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125933763</v>
      </c>
      <c r="D22" s="37">
        <f>SUM(D5:D21)</f>
        <v>0</v>
      </c>
      <c r="E22" s="38">
        <f t="shared" si="0"/>
        <v>127618860</v>
      </c>
      <c r="F22" s="39">
        <f t="shared" si="0"/>
        <v>127618860</v>
      </c>
      <c r="G22" s="39">
        <f t="shared" si="0"/>
        <v>549137</v>
      </c>
      <c r="H22" s="39">
        <f t="shared" si="0"/>
        <v>48833811</v>
      </c>
      <c r="I22" s="39">
        <f t="shared" si="0"/>
        <v>6568897</v>
      </c>
      <c r="J22" s="39">
        <f t="shared" si="0"/>
        <v>55951845</v>
      </c>
      <c r="K22" s="39">
        <f t="shared" si="0"/>
        <v>-5234558</v>
      </c>
      <c r="L22" s="39">
        <f t="shared" si="0"/>
        <v>1392893</v>
      </c>
      <c r="M22" s="39">
        <f t="shared" si="0"/>
        <v>396508</v>
      </c>
      <c r="N22" s="39">
        <f t="shared" si="0"/>
        <v>-3445157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52506688</v>
      </c>
      <c r="X22" s="39">
        <f t="shared" si="0"/>
        <v>84568600</v>
      </c>
      <c r="Y22" s="39">
        <f t="shared" si="0"/>
        <v>-32061912</v>
      </c>
      <c r="Z22" s="40">
        <f>+IF(X22&lt;&gt;0,+(Y22/X22)*100,0)</f>
        <v>-37.91231260775276</v>
      </c>
      <c r="AA22" s="37">
        <f>SUM(AA5:AA21)</f>
        <v>127618860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57917445</v>
      </c>
      <c r="D25" s="6">
        <v>0</v>
      </c>
      <c r="E25" s="7">
        <v>72691760</v>
      </c>
      <c r="F25" s="8">
        <v>72691760</v>
      </c>
      <c r="G25" s="8">
        <v>4195626</v>
      </c>
      <c r="H25" s="8">
        <v>4728769</v>
      </c>
      <c r="I25" s="8">
        <v>4500209</v>
      </c>
      <c r="J25" s="8">
        <v>13424604</v>
      </c>
      <c r="K25" s="8">
        <v>4432136</v>
      </c>
      <c r="L25" s="8">
        <v>-4588751</v>
      </c>
      <c r="M25" s="8">
        <v>4872477</v>
      </c>
      <c r="N25" s="8">
        <v>4715862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18140466</v>
      </c>
      <c r="X25" s="8">
        <v>35694540</v>
      </c>
      <c r="Y25" s="8">
        <v>-17554074</v>
      </c>
      <c r="Z25" s="2">
        <v>-49.18</v>
      </c>
      <c r="AA25" s="6">
        <v>72691760</v>
      </c>
    </row>
    <row r="26" spans="1:27" ht="12.75">
      <c r="A26" s="29" t="s">
        <v>52</v>
      </c>
      <c r="B26" s="28"/>
      <c r="C26" s="6">
        <v>6566732</v>
      </c>
      <c r="D26" s="6">
        <v>0</v>
      </c>
      <c r="E26" s="7">
        <v>5875310</v>
      </c>
      <c r="F26" s="8">
        <v>5875310</v>
      </c>
      <c r="G26" s="8">
        <v>530156</v>
      </c>
      <c r="H26" s="8">
        <v>571939</v>
      </c>
      <c r="I26" s="8">
        <v>552726</v>
      </c>
      <c r="J26" s="8">
        <v>1654821</v>
      </c>
      <c r="K26" s="8">
        <v>560879</v>
      </c>
      <c r="L26" s="8">
        <v>-547619</v>
      </c>
      <c r="M26" s="8">
        <v>550679</v>
      </c>
      <c r="N26" s="8">
        <v>563939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2218760</v>
      </c>
      <c r="X26" s="8">
        <v>2937660</v>
      </c>
      <c r="Y26" s="8">
        <v>-718900</v>
      </c>
      <c r="Z26" s="2">
        <v>-24.47</v>
      </c>
      <c r="AA26" s="6">
        <v>5875310</v>
      </c>
    </row>
    <row r="27" spans="1:27" ht="12.75">
      <c r="A27" s="29" t="s">
        <v>53</v>
      </c>
      <c r="B27" s="28"/>
      <c r="C27" s="6">
        <v>88121</v>
      </c>
      <c r="D27" s="6">
        <v>0</v>
      </c>
      <c r="E27" s="7">
        <v>3000</v>
      </c>
      <c r="F27" s="8">
        <v>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3000</v>
      </c>
    </row>
    <row r="28" spans="1:27" ht="12.75">
      <c r="A28" s="29" t="s">
        <v>54</v>
      </c>
      <c r="B28" s="28"/>
      <c r="C28" s="6">
        <v>3877475</v>
      </c>
      <c r="D28" s="6">
        <v>0</v>
      </c>
      <c r="E28" s="7">
        <v>3550660</v>
      </c>
      <c r="F28" s="8">
        <v>3550660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-1208026</v>
      </c>
      <c r="M28" s="8">
        <v>0</v>
      </c>
      <c r="N28" s="8">
        <v>-1208026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-1208026</v>
      </c>
      <c r="X28" s="8">
        <v>1775460</v>
      </c>
      <c r="Y28" s="8">
        <v>-2983486</v>
      </c>
      <c r="Z28" s="2">
        <v>-168.04</v>
      </c>
      <c r="AA28" s="6">
        <v>3550660</v>
      </c>
    </row>
    <row r="29" spans="1:27" ht="12.75">
      <c r="A29" s="29" t="s">
        <v>55</v>
      </c>
      <c r="B29" s="28"/>
      <c r="C29" s="6">
        <v>451109</v>
      </c>
      <c r="D29" s="6">
        <v>0</v>
      </c>
      <c r="E29" s="7">
        <v>222490</v>
      </c>
      <c r="F29" s="8">
        <v>222490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135714</v>
      </c>
      <c r="N29" s="8">
        <v>135714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135714</v>
      </c>
      <c r="X29" s="8">
        <v>111250</v>
      </c>
      <c r="Y29" s="8">
        <v>24464</v>
      </c>
      <c r="Z29" s="2">
        <v>21.99</v>
      </c>
      <c r="AA29" s="6">
        <v>222490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1454789</v>
      </c>
      <c r="D31" s="6">
        <v>0</v>
      </c>
      <c r="E31" s="7">
        <v>1634930</v>
      </c>
      <c r="F31" s="8">
        <v>1634930</v>
      </c>
      <c r="G31" s="8">
        <v>32570</v>
      </c>
      <c r="H31" s="8">
        <v>35016</v>
      </c>
      <c r="I31" s="8">
        <v>102906</v>
      </c>
      <c r="J31" s="8">
        <v>170492</v>
      </c>
      <c r="K31" s="8">
        <v>218596</v>
      </c>
      <c r="L31" s="8">
        <v>-142915</v>
      </c>
      <c r="M31" s="8">
        <v>57089</v>
      </c>
      <c r="N31" s="8">
        <v>132770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303262</v>
      </c>
      <c r="X31" s="8">
        <v>841900</v>
      </c>
      <c r="Y31" s="8">
        <v>-538638</v>
      </c>
      <c r="Z31" s="2">
        <v>-63.98</v>
      </c>
      <c r="AA31" s="6">
        <v>1634930</v>
      </c>
    </row>
    <row r="32" spans="1:27" ht="12.75">
      <c r="A32" s="29" t="s">
        <v>58</v>
      </c>
      <c r="B32" s="28"/>
      <c r="C32" s="6">
        <v>12504136</v>
      </c>
      <c r="D32" s="6">
        <v>0</v>
      </c>
      <c r="E32" s="7">
        <v>20744690</v>
      </c>
      <c r="F32" s="8">
        <v>20744690</v>
      </c>
      <c r="G32" s="8">
        <v>244992</v>
      </c>
      <c r="H32" s="8">
        <v>499139</v>
      </c>
      <c r="I32" s="8">
        <v>869981</v>
      </c>
      <c r="J32" s="8">
        <v>1614112</v>
      </c>
      <c r="K32" s="8">
        <v>1024664</v>
      </c>
      <c r="L32" s="8">
        <v>-1281193</v>
      </c>
      <c r="M32" s="8">
        <v>980888</v>
      </c>
      <c r="N32" s="8">
        <v>724359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2338471</v>
      </c>
      <c r="X32" s="8">
        <v>8611920</v>
      </c>
      <c r="Y32" s="8">
        <v>-6273449</v>
      </c>
      <c r="Z32" s="2">
        <v>-72.85</v>
      </c>
      <c r="AA32" s="6">
        <v>20744690</v>
      </c>
    </row>
    <row r="33" spans="1:27" ht="12.75">
      <c r="A33" s="29" t="s">
        <v>59</v>
      </c>
      <c r="B33" s="28"/>
      <c r="C33" s="6">
        <v>24795809</v>
      </c>
      <c r="D33" s="6">
        <v>0</v>
      </c>
      <c r="E33" s="7">
        <v>8873260</v>
      </c>
      <c r="F33" s="8">
        <v>8873260</v>
      </c>
      <c r="G33" s="8">
        <v>0</v>
      </c>
      <c r="H33" s="8">
        <v>53616</v>
      </c>
      <c r="I33" s="8">
        <v>2223</v>
      </c>
      <c r="J33" s="8">
        <v>55839</v>
      </c>
      <c r="K33" s="8">
        <v>1391622</v>
      </c>
      <c r="L33" s="8">
        <v>-524197</v>
      </c>
      <c r="M33" s="8">
        <v>1948781</v>
      </c>
      <c r="N33" s="8">
        <v>2816206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2872045</v>
      </c>
      <c r="X33" s="8">
        <v>4028340</v>
      </c>
      <c r="Y33" s="8">
        <v>-1156295</v>
      </c>
      <c r="Z33" s="2">
        <v>-28.7</v>
      </c>
      <c r="AA33" s="6">
        <v>8873260</v>
      </c>
    </row>
    <row r="34" spans="1:27" ht="12.75">
      <c r="A34" s="29" t="s">
        <v>60</v>
      </c>
      <c r="B34" s="28"/>
      <c r="C34" s="6">
        <v>9858847</v>
      </c>
      <c r="D34" s="6">
        <v>0</v>
      </c>
      <c r="E34" s="7">
        <v>14621150</v>
      </c>
      <c r="F34" s="8">
        <v>14621150</v>
      </c>
      <c r="G34" s="8">
        <v>452917</v>
      </c>
      <c r="H34" s="8">
        <v>460101</v>
      </c>
      <c r="I34" s="8">
        <v>742908</v>
      </c>
      <c r="J34" s="8">
        <v>1655926</v>
      </c>
      <c r="K34" s="8">
        <v>3331742</v>
      </c>
      <c r="L34" s="8">
        <v>-1198226</v>
      </c>
      <c r="M34" s="8">
        <v>-175369</v>
      </c>
      <c r="N34" s="8">
        <v>1958147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3614073</v>
      </c>
      <c r="X34" s="8">
        <v>7636193</v>
      </c>
      <c r="Y34" s="8">
        <v>-4022120</v>
      </c>
      <c r="Z34" s="2">
        <v>-52.67</v>
      </c>
      <c r="AA34" s="6">
        <v>14621150</v>
      </c>
    </row>
    <row r="35" spans="1:27" ht="12.75">
      <c r="A35" s="27" t="s">
        <v>61</v>
      </c>
      <c r="B35" s="33"/>
      <c r="C35" s="6">
        <v>1145405</v>
      </c>
      <c r="D35" s="6">
        <v>0</v>
      </c>
      <c r="E35" s="7">
        <v>300000</v>
      </c>
      <c r="F35" s="8">
        <v>300000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-25550</v>
      </c>
      <c r="M35" s="8">
        <v>0</v>
      </c>
      <c r="N35" s="8">
        <v>-25550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-25550</v>
      </c>
      <c r="X35" s="8">
        <v>100000</v>
      </c>
      <c r="Y35" s="8">
        <v>-125550</v>
      </c>
      <c r="Z35" s="2">
        <v>-125.55</v>
      </c>
      <c r="AA35" s="6">
        <v>300000</v>
      </c>
    </row>
    <row r="36" spans="1:27" ht="12.75">
      <c r="A36" s="44" t="s">
        <v>62</v>
      </c>
      <c r="B36" s="36"/>
      <c r="C36" s="37">
        <f aca="true" t="shared" si="1" ref="C36:Y36">SUM(C25:C35)</f>
        <v>118659868</v>
      </c>
      <c r="D36" s="37">
        <f>SUM(D25:D35)</f>
        <v>0</v>
      </c>
      <c r="E36" s="38">
        <f t="shared" si="1"/>
        <v>128517250</v>
      </c>
      <c r="F36" s="39">
        <f t="shared" si="1"/>
        <v>128517250</v>
      </c>
      <c r="G36" s="39">
        <f t="shared" si="1"/>
        <v>5456261</v>
      </c>
      <c r="H36" s="39">
        <f t="shared" si="1"/>
        <v>6348580</v>
      </c>
      <c r="I36" s="39">
        <f t="shared" si="1"/>
        <v>6770953</v>
      </c>
      <c r="J36" s="39">
        <f t="shared" si="1"/>
        <v>18575794</v>
      </c>
      <c r="K36" s="39">
        <f t="shared" si="1"/>
        <v>10959639</v>
      </c>
      <c r="L36" s="39">
        <f t="shared" si="1"/>
        <v>-9516477</v>
      </c>
      <c r="M36" s="39">
        <f t="shared" si="1"/>
        <v>8370259</v>
      </c>
      <c r="N36" s="39">
        <f t="shared" si="1"/>
        <v>9813421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28389215</v>
      </c>
      <c r="X36" s="39">
        <f t="shared" si="1"/>
        <v>61737263</v>
      </c>
      <c r="Y36" s="39">
        <f t="shared" si="1"/>
        <v>-33348048</v>
      </c>
      <c r="Z36" s="40">
        <f>+IF(X36&lt;&gt;0,+(Y36/X36)*100,0)</f>
        <v>-54.016077777856786</v>
      </c>
      <c r="AA36" s="37">
        <f>SUM(AA25:AA35)</f>
        <v>128517250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7273895</v>
      </c>
      <c r="D38" s="50">
        <f>+D22-D36</f>
        <v>0</v>
      </c>
      <c r="E38" s="51">
        <f t="shared" si="2"/>
        <v>-898390</v>
      </c>
      <c r="F38" s="52">
        <f t="shared" si="2"/>
        <v>-898390</v>
      </c>
      <c r="G38" s="52">
        <f t="shared" si="2"/>
        <v>-4907124</v>
      </c>
      <c r="H38" s="52">
        <f t="shared" si="2"/>
        <v>42485231</v>
      </c>
      <c r="I38" s="52">
        <f t="shared" si="2"/>
        <v>-202056</v>
      </c>
      <c r="J38" s="52">
        <f t="shared" si="2"/>
        <v>37376051</v>
      </c>
      <c r="K38" s="52">
        <f t="shared" si="2"/>
        <v>-16194197</v>
      </c>
      <c r="L38" s="52">
        <f t="shared" si="2"/>
        <v>10909370</v>
      </c>
      <c r="M38" s="52">
        <f t="shared" si="2"/>
        <v>-7973751</v>
      </c>
      <c r="N38" s="52">
        <f t="shared" si="2"/>
        <v>-13258578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24117473</v>
      </c>
      <c r="X38" s="52">
        <f>IF(F22=F36,0,X22-X36)</f>
        <v>22831337</v>
      </c>
      <c r="Y38" s="52">
        <f t="shared" si="2"/>
        <v>1286136</v>
      </c>
      <c r="Z38" s="53">
        <f>+IF(X38&lt;&gt;0,+(Y38/X38)*100,0)</f>
        <v>5.633204923566238</v>
      </c>
      <c r="AA38" s="50">
        <f>+AA22-AA36</f>
        <v>-898390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7273895</v>
      </c>
      <c r="D42" s="59">
        <f>SUM(D38:D41)</f>
        <v>0</v>
      </c>
      <c r="E42" s="60">
        <f t="shared" si="3"/>
        <v>-898390</v>
      </c>
      <c r="F42" s="61">
        <f t="shared" si="3"/>
        <v>-898390</v>
      </c>
      <c r="G42" s="61">
        <f t="shared" si="3"/>
        <v>-4907124</v>
      </c>
      <c r="H42" s="61">
        <f t="shared" si="3"/>
        <v>42485231</v>
      </c>
      <c r="I42" s="61">
        <f t="shared" si="3"/>
        <v>-202056</v>
      </c>
      <c r="J42" s="61">
        <f t="shared" si="3"/>
        <v>37376051</v>
      </c>
      <c r="K42" s="61">
        <f t="shared" si="3"/>
        <v>-16194197</v>
      </c>
      <c r="L42" s="61">
        <f t="shared" si="3"/>
        <v>10909370</v>
      </c>
      <c r="M42" s="61">
        <f t="shared" si="3"/>
        <v>-7973751</v>
      </c>
      <c r="N42" s="61">
        <f t="shared" si="3"/>
        <v>-13258578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24117473</v>
      </c>
      <c r="X42" s="61">
        <f t="shared" si="3"/>
        <v>22831337</v>
      </c>
      <c r="Y42" s="61">
        <f t="shared" si="3"/>
        <v>1286136</v>
      </c>
      <c r="Z42" s="62">
        <f>+IF(X42&lt;&gt;0,+(Y42/X42)*100,0)</f>
        <v>5.633204923566238</v>
      </c>
      <c r="AA42" s="59">
        <f>SUM(AA38:AA41)</f>
        <v>-898390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7273895</v>
      </c>
      <c r="D44" s="67">
        <f>+D42-D43</f>
        <v>0</v>
      </c>
      <c r="E44" s="68">
        <f t="shared" si="4"/>
        <v>-898390</v>
      </c>
      <c r="F44" s="69">
        <f t="shared" si="4"/>
        <v>-898390</v>
      </c>
      <c r="G44" s="69">
        <f t="shared" si="4"/>
        <v>-4907124</v>
      </c>
      <c r="H44" s="69">
        <f t="shared" si="4"/>
        <v>42485231</v>
      </c>
      <c r="I44" s="69">
        <f t="shared" si="4"/>
        <v>-202056</v>
      </c>
      <c r="J44" s="69">
        <f t="shared" si="4"/>
        <v>37376051</v>
      </c>
      <c r="K44" s="69">
        <f t="shared" si="4"/>
        <v>-16194197</v>
      </c>
      <c r="L44" s="69">
        <f t="shared" si="4"/>
        <v>10909370</v>
      </c>
      <c r="M44" s="69">
        <f t="shared" si="4"/>
        <v>-7973751</v>
      </c>
      <c r="N44" s="69">
        <f t="shared" si="4"/>
        <v>-13258578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24117473</v>
      </c>
      <c r="X44" s="69">
        <f t="shared" si="4"/>
        <v>22831337</v>
      </c>
      <c r="Y44" s="69">
        <f t="shared" si="4"/>
        <v>1286136</v>
      </c>
      <c r="Z44" s="70">
        <f>+IF(X44&lt;&gt;0,+(Y44/X44)*100,0)</f>
        <v>5.633204923566238</v>
      </c>
      <c r="AA44" s="67">
        <f>+AA42-AA43</f>
        <v>-898390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7273895</v>
      </c>
      <c r="D46" s="59">
        <f>SUM(D44:D45)</f>
        <v>0</v>
      </c>
      <c r="E46" s="60">
        <f t="shared" si="5"/>
        <v>-898390</v>
      </c>
      <c r="F46" s="61">
        <f t="shared" si="5"/>
        <v>-898390</v>
      </c>
      <c r="G46" s="61">
        <f t="shared" si="5"/>
        <v>-4907124</v>
      </c>
      <c r="H46" s="61">
        <f t="shared" si="5"/>
        <v>42485231</v>
      </c>
      <c r="I46" s="61">
        <f t="shared" si="5"/>
        <v>-202056</v>
      </c>
      <c r="J46" s="61">
        <f t="shared" si="5"/>
        <v>37376051</v>
      </c>
      <c r="K46" s="61">
        <f t="shared" si="5"/>
        <v>-16194197</v>
      </c>
      <c r="L46" s="61">
        <f t="shared" si="5"/>
        <v>10909370</v>
      </c>
      <c r="M46" s="61">
        <f t="shared" si="5"/>
        <v>-7973751</v>
      </c>
      <c r="N46" s="61">
        <f t="shared" si="5"/>
        <v>-13258578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24117473</v>
      </c>
      <c r="X46" s="61">
        <f t="shared" si="5"/>
        <v>22831337</v>
      </c>
      <c r="Y46" s="61">
        <f t="shared" si="5"/>
        <v>1286136</v>
      </c>
      <c r="Z46" s="62">
        <f>+IF(X46&lt;&gt;0,+(Y46/X46)*100,0)</f>
        <v>5.633204923566238</v>
      </c>
      <c r="AA46" s="59">
        <f>SUM(AA44:AA45)</f>
        <v>-898390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7273895</v>
      </c>
      <c r="D48" s="75">
        <f>SUM(D46:D47)</f>
        <v>0</v>
      </c>
      <c r="E48" s="76">
        <f t="shared" si="6"/>
        <v>-898390</v>
      </c>
      <c r="F48" s="77">
        <f t="shared" si="6"/>
        <v>-898390</v>
      </c>
      <c r="G48" s="77">
        <f t="shared" si="6"/>
        <v>-4907124</v>
      </c>
      <c r="H48" s="78">
        <f t="shared" si="6"/>
        <v>42485231</v>
      </c>
      <c r="I48" s="78">
        <f t="shared" si="6"/>
        <v>-202056</v>
      </c>
      <c r="J48" s="78">
        <f t="shared" si="6"/>
        <v>37376051</v>
      </c>
      <c r="K48" s="78">
        <f t="shared" si="6"/>
        <v>-16194197</v>
      </c>
      <c r="L48" s="78">
        <f t="shared" si="6"/>
        <v>10909370</v>
      </c>
      <c r="M48" s="77">
        <f t="shared" si="6"/>
        <v>-7973751</v>
      </c>
      <c r="N48" s="77">
        <f t="shared" si="6"/>
        <v>-13258578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24117473</v>
      </c>
      <c r="X48" s="78">
        <f t="shared" si="6"/>
        <v>22831337</v>
      </c>
      <c r="Y48" s="78">
        <f t="shared" si="6"/>
        <v>1286136</v>
      </c>
      <c r="Z48" s="79">
        <f>+IF(X48&lt;&gt;0,+(Y48/X48)*100,0)</f>
        <v>5.633204923566238</v>
      </c>
      <c r="AA48" s="80">
        <f>SUM(AA46:AA47)</f>
        <v>-898390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104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927419080</v>
      </c>
      <c r="D5" s="6">
        <v>0</v>
      </c>
      <c r="E5" s="7">
        <v>1075503987</v>
      </c>
      <c r="F5" s="8">
        <v>1075503987</v>
      </c>
      <c r="G5" s="8">
        <v>456816312</v>
      </c>
      <c r="H5" s="8">
        <v>76301545</v>
      </c>
      <c r="I5" s="8">
        <v>72919558</v>
      </c>
      <c r="J5" s="8">
        <v>606037415</v>
      </c>
      <c r="K5" s="8">
        <v>53589319</v>
      </c>
      <c r="L5" s="8">
        <v>32919387</v>
      </c>
      <c r="M5" s="8">
        <v>52575155</v>
      </c>
      <c r="N5" s="8">
        <v>139083861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745121276</v>
      </c>
      <c r="X5" s="8">
        <v>645381206</v>
      </c>
      <c r="Y5" s="8">
        <v>99740070</v>
      </c>
      <c r="Z5" s="2">
        <v>15.45</v>
      </c>
      <c r="AA5" s="6">
        <v>1075503987</v>
      </c>
    </row>
    <row r="6" spans="1:27" ht="12.75">
      <c r="A6" s="27" t="s">
        <v>33</v>
      </c>
      <c r="B6" s="28"/>
      <c r="C6" s="6">
        <v>1133702</v>
      </c>
      <c r="D6" s="6">
        <v>0</v>
      </c>
      <c r="E6" s="7">
        <v>0</v>
      </c>
      <c r="F6" s="8">
        <v>0</v>
      </c>
      <c r="G6" s="8">
        <v>402212</v>
      </c>
      <c r="H6" s="8">
        <v>621141</v>
      </c>
      <c r="I6" s="8">
        <v>1137160</v>
      </c>
      <c r="J6" s="8">
        <v>2160513</v>
      </c>
      <c r="K6" s="8">
        <v>786217</v>
      </c>
      <c r="L6" s="8">
        <v>1114070</v>
      </c>
      <c r="M6" s="8">
        <v>931098</v>
      </c>
      <c r="N6" s="8">
        <v>2831385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4991898</v>
      </c>
      <c r="X6" s="8"/>
      <c r="Y6" s="8">
        <v>4991898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1531823161</v>
      </c>
      <c r="D7" s="6">
        <v>0</v>
      </c>
      <c r="E7" s="7">
        <v>1920977279</v>
      </c>
      <c r="F7" s="8">
        <v>1920977279</v>
      </c>
      <c r="G7" s="8">
        <v>141099572</v>
      </c>
      <c r="H7" s="8">
        <v>140971358</v>
      </c>
      <c r="I7" s="8">
        <v>136202000</v>
      </c>
      <c r="J7" s="8">
        <v>418272930</v>
      </c>
      <c r="K7" s="8">
        <v>130460587</v>
      </c>
      <c r="L7" s="8">
        <v>126261994</v>
      </c>
      <c r="M7" s="8">
        <v>109452644</v>
      </c>
      <c r="N7" s="8">
        <v>366175225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784448155</v>
      </c>
      <c r="X7" s="8">
        <v>920075067</v>
      </c>
      <c r="Y7" s="8">
        <v>-135626912</v>
      </c>
      <c r="Z7" s="2">
        <v>-14.74</v>
      </c>
      <c r="AA7" s="6">
        <v>1920977279</v>
      </c>
    </row>
    <row r="8" spans="1:27" ht="12.75">
      <c r="A8" s="29" t="s">
        <v>35</v>
      </c>
      <c r="B8" s="28"/>
      <c r="C8" s="6">
        <v>509689393</v>
      </c>
      <c r="D8" s="6">
        <v>0</v>
      </c>
      <c r="E8" s="7">
        <v>743484816</v>
      </c>
      <c r="F8" s="8">
        <v>743484816</v>
      </c>
      <c r="G8" s="8">
        <v>52408408</v>
      </c>
      <c r="H8" s="8">
        <v>49517131</v>
      </c>
      <c r="I8" s="8">
        <v>55830139</v>
      </c>
      <c r="J8" s="8">
        <v>157755678</v>
      </c>
      <c r="K8" s="8">
        <v>53376275</v>
      </c>
      <c r="L8" s="8">
        <v>49279070</v>
      </c>
      <c r="M8" s="8">
        <v>54837082</v>
      </c>
      <c r="N8" s="8">
        <v>157492427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315248105</v>
      </c>
      <c r="X8" s="8">
        <v>354775563</v>
      </c>
      <c r="Y8" s="8">
        <v>-39527458</v>
      </c>
      <c r="Z8" s="2">
        <v>-11.14</v>
      </c>
      <c r="AA8" s="6">
        <v>743484816</v>
      </c>
    </row>
    <row r="9" spans="1:27" ht="12.75">
      <c r="A9" s="29" t="s">
        <v>36</v>
      </c>
      <c r="B9" s="28"/>
      <c r="C9" s="6">
        <v>236184781</v>
      </c>
      <c r="D9" s="6">
        <v>0</v>
      </c>
      <c r="E9" s="7">
        <v>287502410</v>
      </c>
      <c r="F9" s="8">
        <v>287502410</v>
      </c>
      <c r="G9" s="8">
        <v>24225350</v>
      </c>
      <c r="H9" s="8">
        <v>21986223</v>
      </c>
      <c r="I9" s="8">
        <v>23104385</v>
      </c>
      <c r="J9" s="8">
        <v>69315958</v>
      </c>
      <c r="K9" s="8">
        <v>21725104</v>
      </c>
      <c r="L9" s="8">
        <v>18070433</v>
      </c>
      <c r="M9" s="8">
        <v>20272256</v>
      </c>
      <c r="N9" s="8">
        <v>60067793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129383751</v>
      </c>
      <c r="X9" s="8">
        <v>140941218</v>
      </c>
      <c r="Y9" s="8">
        <v>-11557467</v>
      </c>
      <c r="Z9" s="2">
        <v>-8.2</v>
      </c>
      <c r="AA9" s="6">
        <v>287502410</v>
      </c>
    </row>
    <row r="10" spans="1:27" ht="12.75">
      <c r="A10" s="29" t="s">
        <v>37</v>
      </c>
      <c r="B10" s="28"/>
      <c r="C10" s="6">
        <v>178084438</v>
      </c>
      <c r="D10" s="6">
        <v>0</v>
      </c>
      <c r="E10" s="7">
        <v>246497619</v>
      </c>
      <c r="F10" s="30">
        <v>246497619</v>
      </c>
      <c r="G10" s="30">
        <v>20600221</v>
      </c>
      <c r="H10" s="30">
        <v>19748073</v>
      </c>
      <c r="I10" s="30">
        <v>20714793</v>
      </c>
      <c r="J10" s="30">
        <v>61063087</v>
      </c>
      <c r="K10" s="30">
        <v>18745490</v>
      </c>
      <c r="L10" s="30">
        <v>17392746</v>
      </c>
      <c r="M10" s="30">
        <v>18326183</v>
      </c>
      <c r="N10" s="30">
        <v>54464419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115527506</v>
      </c>
      <c r="X10" s="30">
        <v>122077516</v>
      </c>
      <c r="Y10" s="30">
        <v>-6550010</v>
      </c>
      <c r="Z10" s="31">
        <v>-5.37</v>
      </c>
      <c r="AA10" s="32">
        <v>246497619</v>
      </c>
    </row>
    <row r="11" spans="1:27" ht="12.75">
      <c r="A11" s="29" t="s">
        <v>38</v>
      </c>
      <c r="B11" s="33"/>
      <c r="C11" s="6">
        <v>-6385427</v>
      </c>
      <c r="D11" s="6">
        <v>0</v>
      </c>
      <c r="E11" s="7">
        <v>187371</v>
      </c>
      <c r="F11" s="8">
        <v>187371</v>
      </c>
      <c r="G11" s="8">
        <v>220760</v>
      </c>
      <c r="H11" s="8">
        <v>125634</v>
      </c>
      <c r="I11" s="8">
        <v>83071</v>
      </c>
      <c r="J11" s="8">
        <v>429465</v>
      </c>
      <c r="K11" s="8">
        <v>8310</v>
      </c>
      <c r="L11" s="8">
        <v>25188</v>
      </c>
      <c r="M11" s="8">
        <v>-233564</v>
      </c>
      <c r="N11" s="8">
        <v>-200066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229399</v>
      </c>
      <c r="X11" s="8">
        <v>42684</v>
      </c>
      <c r="Y11" s="8">
        <v>186715</v>
      </c>
      <c r="Z11" s="2">
        <v>437.44</v>
      </c>
      <c r="AA11" s="6">
        <v>187371</v>
      </c>
    </row>
    <row r="12" spans="1:27" ht="12.75">
      <c r="A12" s="29" t="s">
        <v>39</v>
      </c>
      <c r="B12" s="33"/>
      <c r="C12" s="6">
        <v>34533655</v>
      </c>
      <c r="D12" s="6">
        <v>0</v>
      </c>
      <c r="E12" s="7">
        <v>46349291</v>
      </c>
      <c r="F12" s="8">
        <v>46349291</v>
      </c>
      <c r="G12" s="8">
        <v>2530377</v>
      </c>
      <c r="H12" s="8">
        <v>2702816</v>
      </c>
      <c r="I12" s="8">
        <v>2533742</v>
      </c>
      <c r="J12" s="8">
        <v>7766935</v>
      </c>
      <c r="K12" s="8">
        <v>2618852</v>
      </c>
      <c r="L12" s="8">
        <v>3518485</v>
      </c>
      <c r="M12" s="8">
        <v>2979575</v>
      </c>
      <c r="N12" s="8">
        <v>9116912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16883847</v>
      </c>
      <c r="X12" s="8">
        <v>16649043</v>
      </c>
      <c r="Y12" s="8">
        <v>234804</v>
      </c>
      <c r="Z12" s="2">
        <v>1.41</v>
      </c>
      <c r="AA12" s="6">
        <v>46349291</v>
      </c>
    </row>
    <row r="13" spans="1:27" ht="12.75">
      <c r="A13" s="27" t="s">
        <v>40</v>
      </c>
      <c r="B13" s="33"/>
      <c r="C13" s="6">
        <v>50650362</v>
      </c>
      <c r="D13" s="6">
        <v>0</v>
      </c>
      <c r="E13" s="7">
        <v>50057783</v>
      </c>
      <c r="F13" s="8">
        <v>50057783</v>
      </c>
      <c r="G13" s="8">
        <v>1131652</v>
      </c>
      <c r="H13" s="8">
        <v>2990723</v>
      </c>
      <c r="I13" s="8">
        <v>8730550</v>
      </c>
      <c r="J13" s="8">
        <v>12852925</v>
      </c>
      <c r="K13" s="8">
        <v>-4166443</v>
      </c>
      <c r="L13" s="8">
        <v>2516423</v>
      </c>
      <c r="M13" s="8">
        <v>2798365</v>
      </c>
      <c r="N13" s="8">
        <v>1148345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14001270</v>
      </c>
      <c r="X13" s="8">
        <v>17527479</v>
      </c>
      <c r="Y13" s="8">
        <v>-3526209</v>
      </c>
      <c r="Z13" s="2">
        <v>-20.12</v>
      </c>
      <c r="AA13" s="6">
        <v>50057783</v>
      </c>
    </row>
    <row r="14" spans="1:27" ht="12.75">
      <c r="A14" s="27" t="s">
        <v>41</v>
      </c>
      <c r="B14" s="33"/>
      <c r="C14" s="6">
        <v>283868011</v>
      </c>
      <c r="D14" s="6">
        <v>0</v>
      </c>
      <c r="E14" s="7">
        <v>242179087</v>
      </c>
      <c r="F14" s="8">
        <v>242179087</v>
      </c>
      <c r="G14" s="8">
        <v>21479445</v>
      </c>
      <c r="H14" s="8">
        <v>22138438</v>
      </c>
      <c r="I14" s="8">
        <v>24198055</v>
      </c>
      <c r="J14" s="8">
        <v>67815938</v>
      </c>
      <c r="K14" s="8">
        <v>23569024</v>
      </c>
      <c r="L14" s="8">
        <v>19202980</v>
      </c>
      <c r="M14" s="8">
        <v>20551988</v>
      </c>
      <c r="N14" s="8">
        <v>63323992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131139930</v>
      </c>
      <c r="X14" s="8">
        <v>118527627</v>
      </c>
      <c r="Y14" s="8">
        <v>12612303</v>
      </c>
      <c r="Z14" s="2">
        <v>10.64</v>
      </c>
      <c r="AA14" s="6">
        <v>242179087</v>
      </c>
    </row>
    <row r="15" spans="1:27" ht="12.75">
      <c r="A15" s="27" t="s">
        <v>42</v>
      </c>
      <c r="B15" s="33"/>
      <c r="C15" s="6">
        <v>724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93882598</v>
      </c>
      <c r="D16" s="6">
        <v>0</v>
      </c>
      <c r="E16" s="7">
        <v>97278522</v>
      </c>
      <c r="F16" s="8">
        <v>97278522</v>
      </c>
      <c r="G16" s="8">
        <v>334157</v>
      </c>
      <c r="H16" s="8">
        <v>527445</v>
      </c>
      <c r="I16" s="8">
        <v>1293372</v>
      </c>
      <c r="J16" s="8">
        <v>2154974</v>
      </c>
      <c r="K16" s="8">
        <v>1229009</v>
      </c>
      <c r="L16" s="8">
        <v>586934</v>
      </c>
      <c r="M16" s="8">
        <v>624253</v>
      </c>
      <c r="N16" s="8">
        <v>2440196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4595170</v>
      </c>
      <c r="X16" s="8">
        <v>34571936</v>
      </c>
      <c r="Y16" s="8">
        <v>-29976766</v>
      </c>
      <c r="Z16" s="2">
        <v>-86.71</v>
      </c>
      <c r="AA16" s="6">
        <v>97278522</v>
      </c>
    </row>
    <row r="17" spans="1:27" ht="12.75">
      <c r="A17" s="27" t="s">
        <v>44</v>
      </c>
      <c r="B17" s="33"/>
      <c r="C17" s="6">
        <v>21469525</v>
      </c>
      <c r="D17" s="6">
        <v>0</v>
      </c>
      <c r="E17" s="7">
        <v>25160183</v>
      </c>
      <c r="F17" s="8">
        <v>25160183</v>
      </c>
      <c r="G17" s="8">
        <v>4857179</v>
      </c>
      <c r="H17" s="8">
        <v>-2980630</v>
      </c>
      <c r="I17" s="8">
        <v>3289428</v>
      </c>
      <c r="J17" s="8">
        <v>5165977</v>
      </c>
      <c r="K17" s="8">
        <v>1800243</v>
      </c>
      <c r="L17" s="8">
        <v>1521257</v>
      </c>
      <c r="M17" s="8">
        <v>1007266</v>
      </c>
      <c r="N17" s="8">
        <v>4328766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9494743</v>
      </c>
      <c r="X17" s="8">
        <v>11108413</v>
      </c>
      <c r="Y17" s="8">
        <v>-1613670</v>
      </c>
      <c r="Z17" s="2">
        <v>-14.53</v>
      </c>
      <c r="AA17" s="6">
        <v>25160183</v>
      </c>
    </row>
    <row r="18" spans="1:27" ht="12.75">
      <c r="A18" s="29" t="s">
        <v>45</v>
      </c>
      <c r="B18" s="28"/>
      <c r="C18" s="6">
        <v>19638173</v>
      </c>
      <c r="D18" s="6">
        <v>0</v>
      </c>
      <c r="E18" s="7">
        <v>21910858</v>
      </c>
      <c r="F18" s="8">
        <v>21910858</v>
      </c>
      <c r="G18" s="8">
        <v>572470</v>
      </c>
      <c r="H18" s="8">
        <v>199700</v>
      </c>
      <c r="I18" s="8">
        <v>1157584</v>
      </c>
      <c r="J18" s="8">
        <v>1929754</v>
      </c>
      <c r="K18" s="8">
        <v>187129</v>
      </c>
      <c r="L18" s="8">
        <v>1363343</v>
      </c>
      <c r="M18" s="8">
        <v>1124242</v>
      </c>
      <c r="N18" s="8">
        <v>2674714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4604468</v>
      </c>
      <c r="X18" s="8">
        <v>10380613</v>
      </c>
      <c r="Y18" s="8">
        <v>-5776145</v>
      </c>
      <c r="Z18" s="2">
        <v>-55.64</v>
      </c>
      <c r="AA18" s="6">
        <v>21910858</v>
      </c>
    </row>
    <row r="19" spans="1:27" ht="12.75">
      <c r="A19" s="27" t="s">
        <v>46</v>
      </c>
      <c r="B19" s="33"/>
      <c r="C19" s="6">
        <v>1610913511</v>
      </c>
      <c r="D19" s="6">
        <v>0</v>
      </c>
      <c r="E19" s="7">
        <v>1871340913</v>
      </c>
      <c r="F19" s="8">
        <v>1871340913</v>
      </c>
      <c r="G19" s="8">
        <v>539231848</v>
      </c>
      <c r="H19" s="8">
        <v>79116952</v>
      </c>
      <c r="I19" s="8">
        <v>68029090</v>
      </c>
      <c r="J19" s="8">
        <v>686377890</v>
      </c>
      <c r="K19" s="8">
        <v>96940616</v>
      </c>
      <c r="L19" s="8">
        <v>23653791</v>
      </c>
      <c r="M19" s="8">
        <v>455092201</v>
      </c>
      <c r="N19" s="8">
        <v>575686608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1262064498</v>
      </c>
      <c r="X19" s="8">
        <v>1114972594</v>
      </c>
      <c r="Y19" s="8">
        <v>147091904</v>
      </c>
      <c r="Z19" s="2">
        <v>13.19</v>
      </c>
      <c r="AA19" s="6">
        <v>1871340913</v>
      </c>
    </row>
    <row r="20" spans="1:27" ht="12.75">
      <c r="A20" s="27" t="s">
        <v>47</v>
      </c>
      <c r="B20" s="33"/>
      <c r="C20" s="6">
        <v>182984228</v>
      </c>
      <c r="D20" s="6">
        <v>0</v>
      </c>
      <c r="E20" s="7">
        <v>162196114</v>
      </c>
      <c r="F20" s="30">
        <v>162196114</v>
      </c>
      <c r="G20" s="30">
        <v>9339748</v>
      </c>
      <c r="H20" s="30">
        <v>13268400</v>
      </c>
      <c r="I20" s="30">
        <v>13000359</v>
      </c>
      <c r="J20" s="30">
        <v>35608507</v>
      </c>
      <c r="K20" s="30">
        <v>39750787</v>
      </c>
      <c r="L20" s="30">
        <v>11037076</v>
      </c>
      <c r="M20" s="30">
        <v>8652914</v>
      </c>
      <c r="N20" s="30">
        <v>59440777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95049284</v>
      </c>
      <c r="X20" s="30">
        <v>79384775</v>
      </c>
      <c r="Y20" s="30">
        <v>15664509</v>
      </c>
      <c r="Z20" s="31">
        <v>19.73</v>
      </c>
      <c r="AA20" s="32">
        <v>162196114</v>
      </c>
    </row>
    <row r="21" spans="1:27" ht="12.75">
      <c r="A21" s="27" t="s">
        <v>48</v>
      </c>
      <c r="B21" s="33"/>
      <c r="C21" s="6">
        <v>9687815</v>
      </c>
      <c r="D21" s="6">
        <v>0</v>
      </c>
      <c r="E21" s="7">
        <v>58076610</v>
      </c>
      <c r="F21" s="8">
        <v>58076610</v>
      </c>
      <c r="G21" s="8">
        <v>215491</v>
      </c>
      <c r="H21" s="8">
        <v>244182</v>
      </c>
      <c r="I21" s="34">
        <v>246796</v>
      </c>
      <c r="J21" s="8">
        <v>706469</v>
      </c>
      <c r="K21" s="8">
        <v>2347535</v>
      </c>
      <c r="L21" s="8">
        <v>1885393</v>
      </c>
      <c r="M21" s="8">
        <v>298177</v>
      </c>
      <c r="N21" s="8">
        <v>4531105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5237574</v>
      </c>
      <c r="X21" s="8">
        <v>24934900</v>
      </c>
      <c r="Y21" s="8">
        <v>-19697326</v>
      </c>
      <c r="Z21" s="2">
        <v>-79</v>
      </c>
      <c r="AA21" s="6">
        <v>58076610</v>
      </c>
    </row>
    <row r="22" spans="1:27" ht="24.75" customHeight="1">
      <c r="A22" s="35" t="s">
        <v>49</v>
      </c>
      <c r="B22" s="36"/>
      <c r="C22" s="37">
        <f aca="true" t="shared" si="0" ref="C22:Y22">SUM(C5:C21)</f>
        <v>5685577730</v>
      </c>
      <c r="D22" s="37">
        <f>SUM(D5:D21)</f>
        <v>0</v>
      </c>
      <c r="E22" s="38">
        <f t="shared" si="0"/>
        <v>6848702843</v>
      </c>
      <c r="F22" s="39">
        <f t="shared" si="0"/>
        <v>6848702843</v>
      </c>
      <c r="G22" s="39">
        <f t="shared" si="0"/>
        <v>1275465202</v>
      </c>
      <c r="H22" s="39">
        <f t="shared" si="0"/>
        <v>427479131</v>
      </c>
      <c r="I22" s="39">
        <f t="shared" si="0"/>
        <v>432470082</v>
      </c>
      <c r="J22" s="39">
        <f t="shared" si="0"/>
        <v>2135414415</v>
      </c>
      <c r="K22" s="39">
        <f t="shared" si="0"/>
        <v>442968054</v>
      </c>
      <c r="L22" s="39">
        <f t="shared" si="0"/>
        <v>310348570</v>
      </c>
      <c r="M22" s="39">
        <f t="shared" si="0"/>
        <v>749289835</v>
      </c>
      <c r="N22" s="39">
        <f t="shared" si="0"/>
        <v>1502606459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3638020874</v>
      </c>
      <c r="X22" s="39">
        <f t="shared" si="0"/>
        <v>3611350634</v>
      </c>
      <c r="Y22" s="39">
        <f t="shared" si="0"/>
        <v>26670240</v>
      </c>
      <c r="Z22" s="40">
        <f>+IF(X22&lt;&gt;0,+(Y22/X22)*100,0)</f>
        <v>0.7385115072711602</v>
      </c>
      <c r="AA22" s="37">
        <f>SUM(AA5:AA21)</f>
        <v>6848702843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2293432916</v>
      </c>
      <c r="D25" s="6">
        <v>0</v>
      </c>
      <c r="E25" s="7">
        <v>2653685564</v>
      </c>
      <c r="F25" s="8">
        <v>2653685564</v>
      </c>
      <c r="G25" s="8">
        <v>168702759</v>
      </c>
      <c r="H25" s="8">
        <v>185202313</v>
      </c>
      <c r="I25" s="8">
        <v>201637776</v>
      </c>
      <c r="J25" s="8">
        <v>555542848</v>
      </c>
      <c r="K25" s="8">
        <v>189814081</v>
      </c>
      <c r="L25" s="8">
        <v>195797933</v>
      </c>
      <c r="M25" s="8">
        <v>212369422</v>
      </c>
      <c r="N25" s="8">
        <v>597981436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1153524284</v>
      </c>
      <c r="X25" s="8">
        <v>1283516662</v>
      </c>
      <c r="Y25" s="8">
        <v>-129992378</v>
      </c>
      <c r="Z25" s="2">
        <v>-10.13</v>
      </c>
      <c r="AA25" s="6">
        <v>2653685564</v>
      </c>
    </row>
    <row r="26" spans="1:27" ht="12.75">
      <c r="A26" s="29" t="s">
        <v>52</v>
      </c>
      <c r="B26" s="28"/>
      <c r="C26" s="6">
        <v>154794488</v>
      </c>
      <c r="D26" s="6">
        <v>0</v>
      </c>
      <c r="E26" s="7">
        <v>167589913</v>
      </c>
      <c r="F26" s="8">
        <v>167589913</v>
      </c>
      <c r="G26" s="8">
        <v>11901971</v>
      </c>
      <c r="H26" s="8">
        <v>12704433</v>
      </c>
      <c r="I26" s="8">
        <v>15811521</v>
      </c>
      <c r="J26" s="8">
        <v>40417925</v>
      </c>
      <c r="K26" s="8">
        <v>13566938</v>
      </c>
      <c r="L26" s="8">
        <v>11175350</v>
      </c>
      <c r="M26" s="8">
        <v>12119180</v>
      </c>
      <c r="N26" s="8">
        <v>36861468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77279393</v>
      </c>
      <c r="X26" s="8">
        <v>81008190</v>
      </c>
      <c r="Y26" s="8">
        <v>-3728797</v>
      </c>
      <c r="Z26" s="2">
        <v>-4.6</v>
      </c>
      <c r="AA26" s="6">
        <v>167589913</v>
      </c>
    </row>
    <row r="27" spans="1:27" ht="12.75">
      <c r="A27" s="29" t="s">
        <v>53</v>
      </c>
      <c r="B27" s="28"/>
      <c r="C27" s="6">
        <v>619734345</v>
      </c>
      <c r="D27" s="6">
        <v>0</v>
      </c>
      <c r="E27" s="7">
        <v>501255989</v>
      </c>
      <c r="F27" s="8">
        <v>501255989</v>
      </c>
      <c r="G27" s="8">
        <v>1421542</v>
      </c>
      <c r="H27" s="8">
        <v>1831481</v>
      </c>
      <c r="I27" s="8">
        <v>227781771</v>
      </c>
      <c r="J27" s="8">
        <v>231034794</v>
      </c>
      <c r="K27" s="8">
        <v>1139986</v>
      </c>
      <c r="L27" s="8">
        <v>1228745</v>
      </c>
      <c r="M27" s="8">
        <v>1212825</v>
      </c>
      <c r="N27" s="8">
        <v>3581556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234616350</v>
      </c>
      <c r="X27" s="8">
        <v>341843918</v>
      </c>
      <c r="Y27" s="8">
        <v>-107227568</v>
      </c>
      <c r="Z27" s="2">
        <v>-31.37</v>
      </c>
      <c r="AA27" s="6">
        <v>501255989</v>
      </c>
    </row>
    <row r="28" spans="1:27" ht="12.75">
      <c r="A28" s="29" t="s">
        <v>54</v>
      </c>
      <c r="B28" s="28"/>
      <c r="C28" s="6">
        <v>709738201</v>
      </c>
      <c r="D28" s="6">
        <v>0</v>
      </c>
      <c r="E28" s="7">
        <v>593444943</v>
      </c>
      <c r="F28" s="8">
        <v>593444943</v>
      </c>
      <c r="G28" s="8">
        <v>7000984</v>
      </c>
      <c r="H28" s="8">
        <v>6989902</v>
      </c>
      <c r="I28" s="8">
        <v>7163504</v>
      </c>
      <c r="J28" s="8">
        <v>21154390</v>
      </c>
      <c r="K28" s="8">
        <v>6989280</v>
      </c>
      <c r="L28" s="8">
        <v>1274762</v>
      </c>
      <c r="M28" s="8">
        <v>2482650</v>
      </c>
      <c r="N28" s="8">
        <v>10746692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31901082</v>
      </c>
      <c r="X28" s="8">
        <v>230427208</v>
      </c>
      <c r="Y28" s="8">
        <v>-198526126</v>
      </c>
      <c r="Z28" s="2">
        <v>-86.16</v>
      </c>
      <c r="AA28" s="6">
        <v>593444943</v>
      </c>
    </row>
    <row r="29" spans="1:27" ht="12.75">
      <c r="A29" s="29" t="s">
        <v>55</v>
      </c>
      <c r="B29" s="28"/>
      <c r="C29" s="6">
        <v>215190664</v>
      </c>
      <c r="D29" s="6">
        <v>0</v>
      </c>
      <c r="E29" s="7">
        <v>83432195</v>
      </c>
      <c r="F29" s="8">
        <v>83432195</v>
      </c>
      <c r="G29" s="8">
        <v>3684455</v>
      </c>
      <c r="H29" s="8">
        <v>1992182</v>
      </c>
      <c r="I29" s="8">
        <v>8295223</v>
      </c>
      <c r="J29" s="8">
        <v>13971860</v>
      </c>
      <c r="K29" s="8">
        <v>4268818</v>
      </c>
      <c r="L29" s="8">
        <v>9905197</v>
      </c>
      <c r="M29" s="8">
        <v>19747197</v>
      </c>
      <c r="N29" s="8">
        <v>33921212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47893072</v>
      </c>
      <c r="X29" s="8">
        <v>36496842</v>
      </c>
      <c r="Y29" s="8">
        <v>11396230</v>
      </c>
      <c r="Z29" s="2">
        <v>31.23</v>
      </c>
      <c r="AA29" s="6">
        <v>83432195</v>
      </c>
    </row>
    <row r="30" spans="1:27" ht="12.75">
      <c r="A30" s="29" t="s">
        <v>56</v>
      </c>
      <c r="B30" s="28"/>
      <c r="C30" s="6">
        <v>1466298764</v>
      </c>
      <c r="D30" s="6">
        <v>0</v>
      </c>
      <c r="E30" s="7">
        <v>1706663176</v>
      </c>
      <c r="F30" s="8">
        <v>1706663176</v>
      </c>
      <c r="G30" s="8">
        <v>24059467</v>
      </c>
      <c r="H30" s="8">
        <v>128693684</v>
      </c>
      <c r="I30" s="8">
        <v>180342911</v>
      </c>
      <c r="J30" s="8">
        <v>333096062</v>
      </c>
      <c r="K30" s="8">
        <v>144302283</v>
      </c>
      <c r="L30" s="8">
        <v>119693436</v>
      </c>
      <c r="M30" s="8">
        <v>100764780</v>
      </c>
      <c r="N30" s="8">
        <v>364760499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697856561</v>
      </c>
      <c r="X30" s="8">
        <v>779512683</v>
      </c>
      <c r="Y30" s="8">
        <v>-81656122</v>
      </c>
      <c r="Z30" s="2">
        <v>-10.48</v>
      </c>
      <c r="AA30" s="6">
        <v>1706663176</v>
      </c>
    </row>
    <row r="31" spans="1:27" ht="12.75">
      <c r="A31" s="29" t="s">
        <v>57</v>
      </c>
      <c r="B31" s="28"/>
      <c r="C31" s="6">
        <v>246207030</v>
      </c>
      <c r="D31" s="6">
        <v>0</v>
      </c>
      <c r="E31" s="7">
        <v>289585012</v>
      </c>
      <c r="F31" s="8">
        <v>289585012</v>
      </c>
      <c r="G31" s="8">
        <v>8189015</v>
      </c>
      <c r="H31" s="8">
        <v>17852835</v>
      </c>
      <c r="I31" s="8">
        <v>18693900</v>
      </c>
      <c r="J31" s="8">
        <v>44735750</v>
      </c>
      <c r="K31" s="8">
        <v>20673548</v>
      </c>
      <c r="L31" s="8">
        <v>21909956</v>
      </c>
      <c r="M31" s="8">
        <v>20098017</v>
      </c>
      <c r="N31" s="8">
        <v>62681521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107417271</v>
      </c>
      <c r="X31" s="8">
        <v>151885605</v>
      </c>
      <c r="Y31" s="8">
        <v>-44468334</v>
      </c>
      <c r="Z31" s="2">
        <v>-29.28</v>
      </c>
      <c r="AA31" s="6">
        <v>289585012</v>
      </c>
    </row>
    <row r="32" spans="1:27" ht="12.75">
      <c r="A32" s="29" t="s">
        <v>58</v>
      </c>
      <c r="B32" s="28"/>
      <c r="C32" s="6">
        <v>291816510</v>
      </c>
      <c r="D32" s="6">
        <v>0</v>
      </c>
      <c r="E32" s="7">
        <v>350879167</v>
      </c>
      <c r="F32" s="8">
        <v>350879167</v>
      </c>
      <c r="G32" s="8">
        <v>16134961</v>
      </c>
      <c r="H32" s="8">
        <v>17974902</v>
      </c>
      <c r="I32" s="8">
        <v>24429737</v>
      </c>
      <c r="J32" s="8">
        <v>58539600</v>
      </c>
      <c r="K32" s="8">
        <v>27340631</v>
      </c>
      <c r="L32" s="8">
        <v>24965157</v>
      </c>
      <c r="M32" s="8">
        <v>31880504</v>
      </c>
      <c r="N32" s="8">
        <v>84186292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142725892</v>
      </c>
      <c r="X32" s="8">
        <v>169736106</v>
      </c>
      <c r="Y32" s="8">
        <v>-27010214</v>
      </c>
      <c r="Z32" s="2">
        <v>-15.91</v>
      </c>
      <c r="AA32" s="6">
        <v>350879167</v>
      </c>
    </row>
    <row r="33" spans="1:27" ht="12.75">
      <c r="A33" s="29" t="s">
        <v>59</v>
      </c>
      <c r="B33" s="28"/>
      <c r="C33" s="6">
        <v>79150380</v>
      </c>
      <c r="D33" s="6">
        <v>0</v>
      </c>
      <c r="E33" s="7">
        <v>75424315</v>
      </c>
      <c r="F33" s="8">
        <v>75424315</v>
      </c>
      <c r="G33" s="8">
        <v>4470516</v>
      </c>
      <c r="H33" s="8">
        <v>5114540</v>
      </c>
      <c r="I33" s="8">
        <v>4776626</v>
      </c>
      <c r="J33" s="8">
        <v>14361682</v>
      </c>
      <c r="K33" s="8">
        <v>7515987</v>
      </c>
      <c r="L33" s="8">
        <v>3317772</v>
      </c>
      <c r="M33" s="8">
        <v>5415103</v>
      </c>
      <c r="N33" s="8">
        <v>16248862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30610544</v>
      </c>
      <c r="X33" s="8">
        <v>15717217</v>
      </c>
      <c r="Y33" s="8">
        <v>14893327</v>
      </c>
      <c r="Z33" s="2">
        <v>94.76</v>
      </c>
      <c r="AA33" s="6">
        <v>75424315</v>
      </c>
    </row>
    <row r="34" spans="1:27" ht="12.75">
      <c r="A34" s="29" t="s">
        <v>60</v>
      </c>
      <c r="B34" s="28"/>
      <c r="C34" s="6">
        <v>624093383</v>
      </c>
      <c r="D34" s="6">
        <v>0</v>
      </c>
      <c r="E34" s="7">
        <v>899803990</v>
      </c>
      <c r="F34" s="8">
        <v>899803990</v>
      </c>
      <c r="G34" s="8">
        <v>38069424</v>
      </c>
      <c r="H34" s="8">
        <v>54704981</v>
      </c>
      <c r="I34" s="8">
        <v>67657732</v>
      </c>
      <c r="J34" s="8">
        <v>160432137</v>
      </c>
      <c r="K34" s="8">
        <v>76801155</v>
      </c>
      <c r="L34" s="8">
        <v>73473288</v>
      </c>
      <c r="M34" s="8">
        <v>67801707</v>
      </c>
      <c r="N34" s="8">
        <v>218076150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378508287</v>
      </c>
      <c r="X34" s="8">
        <v>415297462</v>
      </c>
      <c r="Y34" s="8">
        <v>-36789175</v>
      </c>
      <c r="Z34" s="2">
        <v>-8.86</v>
      </c>
      <c r="AA34" s="6">
        <v>899803990</v>
      </c>
    </row>
    <row r="35" spans="1:27" ht="12.75">
      <c r="A35" s="27" t="s">
        <v>61</v>
      </c>
      <c r="B35" s="33"/>
      <c r="C35" s="6">
        <v>19775065</v>
      </c>
      <c r="D35" s="6">
        <v>0</v>
      </c>
      <c r="E35" s="7">
        <v>322100</v>
      </c>
      <c r="F35" s="8">
        <v>322100</v>
      </c>
      <c r="G35" s="8">
        <v>-522</v>
      </c>
      <c r="H35" s="8">
        <v>0</v>
      </c>
      <c r="I35" s="8">
        <v>-53058</v>
      </c>
      <c r="J35" s="8">
        <v>-53580</v>
      </c>
      <c r="K35" s="8">
        <v>15</v>
      </c>
      <c r="L35" s="8">
        <v>-25550</v>
      </c>
      <c r="M35" s="8">
        <v>0</v>
      </c>
      <c r="N35" s="8">
        <v>-25535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-79115</v>
      </c>
      <c r="X35" s="8">
        <v>100000</v>
      </c>
      <c r="Y35" s="8">
        <v>-179115</v>
      </c>
      <c r="Z35" s="2">
        <v>-179.12</v>
      </c>
      <c r="AA35" s="6">
        <v>322100</v>
      </c>
    </row>
    <row r="36" spans="1:27" ht="12.75">
      <c r="A36" s="44" t="s">
        <v>62</v>
      </c>
      <c r="B36" s="36"/>
      <c r="C36" s="37">
        <f aca="true" t="shared" si="1" ref="C36:Y36">SUM(C25:C35)</f>
        <v>6720231746</v>
      </c>
      <c r="D36" s="37">
        <f>SUM(D25:D35)</f>
        <v>0</v>
      </c>
      <c r="E36" s="38">
        <f t="shared" si="1"/>
        <v>7322086364</v>
      </c>
      <c r="F36" s="39">
        <f t="shared" si="1"/>
        <v>7322086364</v>
      </c>
      <c r="G36" s="39">
        <f t="shared" si="1"/>
        <v>283634572</v>
      </c>
      <c r="H36" s="39">
        <f t="shared" si="1"/>
        <v>433061253</v>
      </c>
      <c r="I36" s="39">
        <f t="shared" si="1"/>
        <v>756537643</v>
      </c>
      <c r="J36" s="39">
        <f t="shared" si="1"/>
        <v>1473233468</v>
      </c>
      <c r="K36" s="39">
        <f t="shared" si="1"/>
        <v>492412722</v>
      </c>
      <c r="L36" s="39">
        <f t="shared" si="1"/>
        <v>462716046</v>
      </c>
      <c r="M36" s="39">
        <f t="shared" si="1"/>
        <v>473891385</v>
      </c>
      <c r="N36" s="39">
        <f t="shared" si="1"/>
        <v>1429020153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2902253621</v>
      </c>
      <c r="X36" s="39">
        <f t="shared" si="1"/>
        <v>3505541893</v>
      </c>
      <c r="Y36" s="39">
        <f t="shared" si="1"/>
        <v>-603288272</v>
      </c>
      <c r="Z36" s="40">
        <f>+IF(X36&lt;&gt;0,+(Y36/X36)*100,0)</f>
        <v>-17.20955819140741</v>
      </c>
      <c r="AA36" s="37">
        <f>SUM(AA25:AA35)</f>
        <v>7322086364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-1034654016</v>
      </c>
      <c r="D38" s="50">
        <f>+D22-D36</f>
        <v>0</v>
      </c>
      <c r="E38" s="51">
        <f t="shared" si="2"/>
        <v>-473383521</v>
      </c>
      <c r="F38" s="52">
        <f t="shared" si="2"/>
        <v>-473383521</v>
      </c>
      <c r="G38" s="52">
        <f t="shared" si="2"/>
        <v>991830630</v>
      </c>
      <c r="H38" s="52">
        <f t="shared" si="2"/>
        <v>-5582122</v>
      </c>
      <c r="I38" s="52">
        <f t="shared" si="2"/>
        <v>-324067561</v>
      </c>
      <c r="J38" s="52">
        <f t="shared" si="2"/>
        <v>662180947</v>
      </c>
      <c r="K38" s="52">
        <f t="shared" si="2"/>
        <v>-49444668</v>
      </c>
      <c r="L38" s="52">
        <f t="shared" si="2"/>
        <v>-152367476</v>
      </c>
      <c r="M38" s="52">
        <f t="shared" si="2"/>
        <v>275398450</v>
      </c>
      <c r="N38" s="52">
        <f t="shared" si="2"/>
        <v>73586306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735767253</v>
      </c>
      <c r="X38" s="52">
        <f>IF(F22=F36,0,X22-X36)</f>
        <v>105808741</v>
      </c>
      <c r="Y38" s="52">
        <f t="shared" si="2"/>
        <v>629958512</v>
      </c>
      <c r="Z38" s="53">
        <f>+IF(X38&lt;&gt;0,+(Y38/X38)*100,0)</f>
        <v>595.3747356279383</v>
      </c>
      <c r="AA38" s="50">
        <f>+AA22-AA36</f>
        <v>-473383521</v>
      </c>
    </row>
    <row r="39" spans="1:27" ht="12.75">
      <c r="A39" s="27" t="s">
        <v>64</v>
      </c>
      <c r="B39" s="33"/>
      <c r="C39" s="6">
        <v>980081135</v>
      </c>
      <c r="D39" s="6">
        <v>0</v>
      </c>
      <c r="E39" s="7">
        <v>1245683471</v>
      </c>
      <c r="F39" s="8">
        <v>1245683471</v>
      </c>
      <c r="G39" s="8">
        <v>81482043</v>
      </c>
      <c r="H39" s="8">
        <v>14850523</v>
      </c>
      <c r="I39" s="8">
        <v>48765184</v>
      </c>
      <c r="J39" s="8">
        <v>145097750</v>
      </c>
      <c r="K39" s="8">
        <v>67627860</v>
      </c>
      <c r="L39" s="8">
        <v>24343922</v>
      </c>
      <c r="M39" s="8">
        <v>92954838</v>
      </c>
      <c r="N39" s="8">
        <v>184926620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330024370</v>
      </c>
      <c r="X39" s="8">
        <v>544237272</v>
      </c>
      <c r="Y39" s="8">
        <v>-214212902</v>
      </c>
      <c r="Z39" s="2">
        <v>-39.36</v>
      </c>
      <c r="AA39" s="6">
        <v>1245683471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-20881349</v>
      </c>
      <c r="D41" s="54">
        <v>0</v>
      </c>
      <c r="E41" s="7">
        <v>0</v>
      </c>
      <c r="F41" s="8">
        <v>0</v>
      </c>
      <c r="G41" s="55">
        <v>0</v>
      </c>
      <c r="H41" s="55">
        <v>1803877</v>
      </c>
      <c r="I41" s="55">
        <v>815727</v>
      </c>
      <c r="J41" s="8">
        <v>2619604</v>
      </c>
      <c r="K41" s="55">
        <v>1447899</v>
      </c>
      <c r="L41" s="55">
        <v>255954</v>
      </c>
      <c r="M41" s="8">
        <v>2803417</v>
      </c>
      <c r="N41" s="55">
        <v>4507270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7126874</v>
      </c>
      <c r="X41" s="8">
        <v>6475000</v>
      </c>
      <c r="Y41" s="55">
        <v>651874</v>
      </c>
      <c r="Z41" s="56">
        <v>10.07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-75454230</v>
      </c>
      <c r="D42" s="59">
        <f>SUM(D38:D41)</f>
        <v>0</v>
      </c>
      <c r="E42" s="60">
        <f t="shared" si="3"/>
        <v>772299950</v>
      </c>
      <c r="F42" s="61">
        <f t="shared" si="3"/>
        <v>772299950</v>
      </c>
      <c r="G42" s="61">
        <f t="shared" si="3"/>
        <v>1073312673</v>
      </c>
      <c r="H42" s="61">
        <f t="shared" si="3"/>
        <v>11072278</v>
      </c>
      <c r="I42" s="61">
        <f t="shared" si="3"/>
        <v>-274486650</v>
      </c>
      <c r="J42" s="61">
        <f t="shared" si="3"/>
        <v>809898301</v>
      </c>
      <c r="K42" s="61">
        <f t="shared" si="3"/>
        <v>19631091</v>
      </c>
      <c r="L42" s="61">
        <f t="shared" si="3"/>
        <v>-127767600</v>
      </c>
      <c r="M42" s="61">
        <f t="shared" si="3"/>
        <v>371156705</v>
      </c>
      <c r="N42" s="61">
        <f t="shared" si="3"/>
        <v>263020196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1072918497</v>
      </c>
      <c r="X42" s="61">
        <f t="shared" si="3"/>
        <v>656521013</v>
      </c>
      <c r="Y42" s="61">
        <f t="shared" si="3"/>
        <v>416397484</v>
      </c>
      <c r="Z42" s="62">
        <f>+IF(X42&lt;&gt;0,+(Y42/X42)*100,0)</f>
        <v>63.42485248069279</v>
      </c>
      <c r="AA42" s="59">
        <f>SUM(AA38:AA41)</f>
        <v>772299950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-75454230</v>
      </c>
      <c r="D44" s="67">
        <f>+D42-D43</f>
        <v>0</v>
      </c>
      <c r="E44" s="68">
        <f t="shared" si="4"/>
        <v>772299950</v>
      </c>
      <c r="F44" s="69">
        <f t="shared" si="4"/>
        <v>772299950</v>
      </c>
      <c r="G44" s="69">
        <f t="shared" si="4"/>
        <v>1073312673</v>
      </c>
      <c r="H44" s="69">
        <f t="shared" si="4"/>
        <v>11072278</v>
      </c>
      <c r="I44" s="69">
        <f t="shared" si="4"/>
        <v>-274486650</v>
      </c>
      <c r="J44" s="69">
        <f t="shared" si="4"/>
        <v>809898301</v>
      </c>
      <c r="K44" s="69">
        <f t="shared" si="4"/>
        <v>19631091</v>
      </c>
      <c r="L44" s="69">
        <f t="shared" si="4"/>
        <v>-127767600</v>
      </c>
      <c r="M44" s="69">
        <f t="shared" si="4"/>
        <v>371156705</v>
      </c>
      <c r="N44" s="69">
        <f t="shared" si="4"/>
        <v>263020196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1072918497</v>
      </c>
      <c r="X44" s="69">
        <f t="shared" si="4"/>
        <v>656521013</v>
      </c>
      <c r="Y44" s="69">
        <f t="shared" si="4"/>
        <v>416397484</v>
      </c>
      <c r="Z44" s="70">
        <f>+IF(X44&lt;&gt;0,+(Y44/X44)*100,0)</f>
        <v>63.42485248069279</v>
      </c>
      <c r="AA44" s="67">
        <f>+AA42-AA43</f>
        <v>772299950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-75454230</v>
      </c>
      <c r="D46" s="59">
        <f>SUM(D44:D45)</f>
        <v>0</v>
      </c>
      <c r="E46" s="60">
        <f t="shared" si="5"/>
        <v>772299950</v>
      </c>
      <c r="F46" s="61">
        <f t="shared" si="5"/>
        <v>772299950</v>
      </c>
      <c r="G46" s="61">
        <f t="shared" si="5"/>
        <v>1073312673</v>
      </c>
      <c r="H46" s="61">
        <f t="shared" si="5"/>
        <v>11072278</v>
      </c>
      <c r="I46" s="61">
        <f t="shared" si="5"/>
        <v>-274486650</v>
      </c>
      <c r="J46" s="61">
        <f t="shared" si="5"/>
        <v>809898301</v>
      </c>
      <c r="K46" s="61">
        <f t="shared" si="5"/>
        <v>19631091</v>
      </c>
      <c r="L46" s="61">
        <f t="shared" si="5"/>
        <v>-127767600</v>
      </c>
      <c r="M46" s="61">
        <f t="shared" si="5"/>
        <v>371156705</v>
      </c>
      <c r="N46" s="61">
        <f t="shared" si="5"/>
        <v>263020196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1072918497</v>
      </c>
      <c r="X46" s="61">
        <f t="shared" si="5"/>
        <v>656521013</v>
      </c>
      <c r="Y46" s="61">
        <f t="shared" si="5"/>
        <v>416397484</v>
      </c>
      <c r="Z46" s="62">
        <f>+IF(X46&lt;&gt;0,+(Y46/X46)*100,0)</f>
        <v>63.42485248069279</v>
      </c>
      <c r="AA46" s="59">
        <f>SUM(AA44:AA45)</f>
        <v>772299950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-75454230</v>
      </c>
      <c r="D48" s="75">
        <f>SUM(D46:D47)</f>
        <v>0</v>
      </c>
      <c r="E48" s="76">
        <f t="shared" si="6"/>
        <v>772299950</v>
      </c>
      <c r="F48" s="77">
        <f t="shared" si="6"/>
        <v>772299950</v>
      </c>
      <c r="G48" s="77">
        <f t="shared" si="6"/>
        <v>1073312673</v>
      </c>
      <c r="H48" s="78">
        <f t="shared" si="6"/>
        <v>11072278</v>
      </c>
      <c r="I48" s="78">
        <f t="shared" si="6"/>
        <v>-274486650</v>
      </c>
      <c r="J48" s="78">
        <f t="shared" si="6"/>
        <v>809898301</v>
      </c>
      <c r="K48" s="78">
        <f t="shared" si="6"/>
        <v>19631091</v>
      </c>
      <c r="L48" s="78">
        <f t="shared" si="6"/>
        <v>-127767600</v>
      </c>
      <c r="M48" s="77">
        <f t="shared" si="6"/>
        <v>371156705</v>
      </c>
      <c r="N48" s="77">
        <f t="shared" si="6"/>
        <v>263020196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1072918497</v>
      </c>
      <c r="X48" s="78">
        <f t="shared" si="6"/>
        <v>656521013</v>
      </c>
      <c r="Y48" s="78">
        <f t="shared" si="6"/>
        <v>416397484</v>
      </c>
      <c r="Z48" s="79">
        <f>+IF(X48&lt;&gt;0,+(Y48/X48)*100,0)</f>
        <v>63.42485248069279</v>
      </c>
      <c r="AA48" s="80">
        <f>SUM(AA46:AA47)</f>
        <v>772299950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0</v>
      </c>
      <c r="D5" s="6">
        <v>0</v>
      </c>
      <c r="E5" s="7">
        <v>0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0</v>
      </c>
      <c r="X5" s="8"/>
      <c r="Y5" s="8">
        <v>0</v>
      </c>
      <c r="Z5" s="2">
        <v>0</v>
      </c>
      <c r="AA5" s="6">
        <v>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0</v>
      </c>
      <c r="D7" s="6">
        <v>0</v>
      </c>
      <c r="E7" s="7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0</v>
      </c>
      <c r="X7" s="8"/>
      <c r="Y7" s="8">
        <v>0</v>
      </c>
      <c r="Z7" s="2">
        <v>0</v>
      </c>
      <c r="AA7" s="6">
        <v>0</v>
      </c>
    </row>
    <row r="8" spans="1:27" ht="12.75">
      <c r="A8" s="29" t="s">
        <v>35</v>
      </c>
      <c r="B8" s="28"/>
      <c r="C8" s="6">
        <v>0</v>
      </c>
      <c r="D8" s="6">
        <v>0</v>
      </c>
      <c r="E8" s="7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/>
      <c r="Y8" s="8">
        <v>0</v>
      </c>
      <c r="Z8" s="2">
        <v>0</v>
      </c>
      <c r="AA8" s="6">
        <v>0</v>
      </c>
    </row>
    <row r="9" spans="1:27" ht="12.75">
      <c r="A9" s="29" t="s">
        <v>36</v>
      </c>
      <c r="B9" s="28"/>
      <c r="C9" s="6">
        <v>0</v>
      </c>
      <c r="D9" s="6">
        <v>0</v>
      </c>
      <c r="E9" s="7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/>
      <c r="Y9" s="8">
        <v>0</v>
      </c>
      <c r="Z9" s="2">
        <v>0</v>
      </c>
      <c r="AA9" s="6">
        <v>0</v>
      </c>
    </row>
    <row r="10" spans="1:27" ht="12.75">
      <c r="A10" s="29" t="s">
        <v>37</v>
      </c>
      <c r="B10" s="28"/>
      <c r="C10" s="6">
        <v>0</v>
      </c>
      <c r="D10" s="6">
        <v>0</v>
      </c>
      <c r="E10" s="7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/>
      <c r="Y10" s="30">
        <v>0</v>
      </c>
      <c r="Z10" s="31">
        <v>0</v>
      </c>
      <c r="AA10" s="32">
        <v>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105916</v>
      </c>
      <c r="D12" s="6">
        <v>0</v>
      </c>
      <c r="E12" s="7">
        <v>216000</v>
      </c>
      <c r="F12" s="8">
        <v>216000</v>
      </c>
      <c r="G12" s="8">
        <v>0</v>
      </c>
      <c r="H12" s="8">
        <v>10644</v>
      </c>
      <c r="I12" s="8">
        <v>9694</v>
      </c>
      <c r="J12" s="8">
        <v>20338</v>
      </c>
      <c r="K12" s="8">
        <v>0</v>
      </c>
      <c r="L12" s="8">
        <v>0</v>
      </c>
      <c r="M12" s="8">
        <v>13982</v>
      </c>
      <c r="N12" s="8">
        <v>13982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34320</v>
      </c>
      <c r="X12" s="8">
        <v>108000</v>
      </c>
      <c r="Y12" s="8">
        <v>-73680</v>
      </c>
      <c r="Z12" s="2">
        <v>-68.22</v>
      </c>
      <c r="AA12" s="6">
        <v>216000</v>
      </c>
    </row>
    <row r="13" spans="1:27" ht="12.75">
      <c r="A13" s="27" t="s">
        <v>40</v>
      </c>
      <c r="B13" s="33"/>
      <c r="C13" s="6">
        <v>210781</v>
      </c>
      <c r="D13" s="6">
        <v>0</v>
      </c>
      <c r="E13" s="7">
        <v>251898</v>
      </c>
      <c r="F13" s="8">
        <v>251898</v>
      </c>
      <c r="G13" s="8">
        <v>65006</v>
      </c>
      <c r="H13" s="8">
        <v>114685</v>
      </c>
      <c r="I13" s="8">
        <v>181445</v>
      </c>
      <c r="J13" s="8">
        <v>361136</v>
      </c>
      <c r="K13" s="8">
        <v>19836</v>
      </c>
      <c r="L13" s="8">
        <v>0</v>
      </c>
      <c r="M13" s="8">
        <v>39015</v>
      </c>
      <c r="N13" s="8">
        <v>58851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419987</v>
      </c>
      <c r="X13" s="8">
        <v>65657</v>
      </c>
      <c r="Y13" s="8">
        <v>354330</v>
      </c>
      <c r="Z13" s="2">
        <v>539.67</v>
      </c>
      <c r="AA13" s="6">
        <v>251898</v>
      </c>
    </row>
    <row r="14" spans="1:27" ht="12.75">
      <c r="A14" s="27" t="s">
        <v>41</v>
      </c>
      <c r="B14" s="33"/>
      <c r="C14" s="6">
        <v>1143330</v>
      </c>
      <c r="D14" s="6">
        <v>0</v>
      </c>
      <c r="E14" s="7">
        <v>0</v>
      </c>
      <c r="F14" s="8">
        <v>0</v>
      </c>
      <c r="G14" s="8">
        <v>0</v>
      </c>
      <c r="H14" s="8">
        <v>81716</v>
      </c>
      <c r="I14" s="8">
        <v>81978</v>
      </c>
      <c r="J14" s="8">
        <v>163694</v>
      </c>
      <c r="K14" s="8">
        <v>0</v>
      </c>
      <c r="L14" s="8">
        <v>0</v>
      </c>
      <c r="M14" s="8">
        <v>87797</v>
      </c>
      <c r="N14" s="8">
        <v>87797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251491</v>
      </c>
      <c r="X14" s="8"/>
      <c r="Y14" s="8">
        <v>251491</v>
      </c>
      <c r="Z14" s="2">
        <v>0</v>
      </c>
      <c r="AA14" s="6">
        <v>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0</v>
      </c>
      <c r="D16" s="6">
        <v>0</v>
      </c>
      <c r="E16" s="7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/>
      <c r="Y16" s="8">
        <v>0</v>
      </c>
      <c r="Z16" s="2">
        <v>0</v>
      </c>
      <c r="AA16" s="6">
        <v>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/>
      <c r="Y17" s="8">
        <v>0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0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80594966</v>
      </c>
      <c r="D19" s="6">
        <v>0</v>
      </c>
      <c r="E19" s="7">
        <v>94024000</v>
      </c>
      <c r="F19" s="8">
        <v>94024000</v>
      </c>
      <c r="G19" s="8">
        <v>37022000</v>
      </c>
      <c r="H19" s="8">
        <v>1150749</v>
      </c>
      <c r="I19" s="8">
        <v>631397</v>
      </c>
      <c r="J19" s="8">
        <v>38804146</v>
      </c>
      <c r="K19" s="8">
        <v>0</v>
      </c>
      <c r="L19" s="8">
        <v>0</v>
      </c>
      <c r="M19" s="8">
        <v>28324000</v>
      </c>
      <c r="N19" s="8">
        <v>28324000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67128146</v>
      </c>
      <c r="X19" s="8">
        <v>65005311</v>
      </c>
      <c r="Y19" s="8">
        <v>2122835</v>
      </c>
      <c r="Z19" s="2">
        <v>3.27</v>
      </c>
      <c r="AA19" s="6">
        <v>94024000</v>
      </c>
    </row>
    <row r="20" spans="1:27" ht="12.75">
      <c r="A20" s="27" t="s">
        <v>47</v>
      </c>
      <c r="B20" s="33"/>
      <c r="C20" s="6">
        <v>2623363</v>
      </c>
      <c r="D20" s="6">
        <v>0</v>
      </c>
      <c r="E20" s="7">
        <v>5917530</v>
      </c>
      <c r="F20" s="30">
        <v>5917530</v>
      </c>
      <c r="G20" s="30">
        <v>0</v>
      </c>
      <c r="H20" s="30">
        <v>22475</v>
      </c>
      <c r="I20" s="30">
        <v>294798</v>
      </c>
      <c r="J20" s="30">
        <v>317273</v>
      </c>
      <c r="K20" s="30">
        <v>100</v>
      </c>
      <c r="L20" s="30">
        <v>59062</v>
      </c>
      <c r="M20" s="30">
        <v>6487</v>
      </c>
      <c r="N20" s="30">
        <v>65649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382922</v>
      </c>
      <c r="X20" s="30">
        <v>3594032</v>
      </c>
      <c r="Y20" s="30">
        <v>-3211110</v>
      </c>
      <c r="Z20" s="31">
        <v>-89.35</v>
      </c>
      <c r="AA20" s="32">
        <v>5917530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-7272</v>
      </c>
      <c r="J21" s="8">
        <v>-7272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-7272</v>
      </c>
      <c r="X21" s="8"/>
      <c r="Y21" s="8">
        <v>-7272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84678356</v>
      </c>
      <c r="D22" s="37">
        <f>SUM(D5:D21)</f>
        <v>0</v>
      </c>
      <c r="E22" s="38">
        <f t="shared" si="0"/>
        <v>100409428</v>
      </c>
      <c r="F22" s="39">
        <f t="shared" si="0"/>
        <v>100409428</v>
      </c>
      <c r="G22" s="39">
        <f t="shared" si="0"/>
        <v>37087006</v>
      </c>
      <c r="H22" s="39">
        <f t="shared" si="0"/>
        <v>1380269</v>
      </c>
      <c r="I22" s="39">
        <f t="shared" si="0"/>
        <v>1192040</v>
      </c>
      <c r="J22" s="39">
        <f t="shared" si="0"/>
        <v>39659315</v>
      </c>
      <c r="K22" s="39">
        <f t="shared" si="0"/>
        <v>19936</v>
      </c>
      <c r="L22" s="39">
        <f t="shared" si="0"/>
        <v>59062</v>
      </c>
      <c r="M22" s="39">
        <f t="shared" si="0"/>
        <v>28471281</v>
      </c>
      <c r="N22" s="39">
        <f t="shared" si="0"/>
        <v>28550279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68209594</v>
      </c>
      <c r="X22" s="39">
        <f t="shared" si="0"/>
        <v>68773000</v>
      </c>
      <c r="Y22" s="39">
        <f t="shared" si="0"/>
        <v>-563406</v>
      </c>
      <c r="Z22" s="40">
        <f>+IF(X22&lt;&gt;0,+(Y22/X22)*100,0)</f>
        <v>-0.8192255681735564</v>
      </c>
      <c r="AA22" s="37">
        <f>SUM(AA5:AA21)</f>
        <v>100409428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55502254</v>
      </c>
      <c r="D25" s="6">
        <v>0</v>
      </c>
      <c r="E25" s="7">
        <v>61935055</v>
      </c>
      <c r="F25" s="8">
        <v>61935055</v>
      </c>
      <c r="G25" s="8">
        <v>4473415</v>
      </c>
      <c r="H25" s="8">
        <v>4189674</v>
      </c>
      <c r="I25" s="8">
        <v>4843541</v>
      </c>
      <c r="J25" s="8">
        <v>13506630</v>
      </c>
      <c r="K25" s="8">
        <v>4517993</v>
      </c>
      <c r="L25" s="8">
        <v>6833636</v>
      </c>
      <c r="M25" s="8">
        <v>5084424</v>
      </c>
      <c r="N25" s="8">
        <v>16436053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29942683</v>
      </c>
      <c r="X25" s="8">
        <v>33349617</v>
      </c>
      <c r="Y25" s="8">
        <v>-3406934</v>
      </c>
      <c r="Z25" s="2">
        <v>-10.22</v>
      </c>
      <c r="AA25" s="6">
        <v>61935055</v>
      </c>
    </row>
    <row r="26" spans="1:27" ht="12.75">
      <c r="A26" s="29" t="s">
        <v>52</v>
      </c>
      <c r="B26" s="28"/>
      <c r="C26" s="6">
        <v>4837257</v>
      </c>
      <c r="D26" s="6">
        <v>0</v>
      </c>
      <c r="E26" s="7">
        <v>4144541</v>
      </c>
      <c r="F26" s="8">
        <v>4144541</v>
      </c>
      <c r="G26" s="8">
        <v>352774</v>
      </c>
      <c r="H26" s="8">
        <v>347653</v>
      </c>
      <c r="I26" s="8">
        <v>347653</v>
      </c>
      <c r="J26" s="8">
        <v>1048080</v>
      </c>
      <c r="K26" s="8">
        <v>347652</v>
      </c>
      <c r="L26" s="8">
        <v>347652</v>
      </c>
      <c r="M26" s="8">
        <v>347652</v>
      </c>
      <c r="N26" s="8">
        <v>1042956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2091036</v>
      </c>
      <c r="X26" s="8">
        <v>2072502</v>
      </c>
      <c r="Y26" s="8">
        <v>18534</v>
      </c>
      <c r="Z26" s="2">
        <v>0.89</v>
      </c>
      <c r="AA26" s="6">
        <v>4144541</v>
      </c>
    </row>
    <row r="27" spans="1:27" ht="12.75">
      <c r="A27" s="29" t="s">
        <v>53</v>
      </c>
      <c r="B27" s="28"/>
      <c r="C27" s="6">
        <v>142040</v>
      </c>
      <c r="D27" s="6">
        <v>0</v>
      </c>
      <c r="E27" s="7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/>
      <c r="Y27" s="8">
        <v>0</v>
      </c>
      <c r="Z27" s="2">
        <v>0</v>
      </c>
      <c r="AA27" s="6">
        <v>0</v>
      </c>
    </row>
    <row r="28" spans="1:27" ht="12.75">
      <c r="A28" s="29" t="s">
        <v>54</v>
      </c>
      <c r="B28" s="28"/>
      <c r="C28" s="6">
        <v>3139487</v>
      </c>
      <c r="D28" s="6">
        <v>0</v>
      </c>
      <c r="E28" s="7">
        <v>2954128</v>
      </c>
      <c r="F28" s="8">
        <v>2954128</v>
      </c>
      <c r="G28" s="8">
        <v>0</v>
      </c>
      <c r="H28" s="8">
        <v>15001</v>
      </c>
      <c r="I28" s="8">
        <v>188603</v>
      </c>
      <c r="J28" s="8">
        <v>203604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203604</v>
      </c>
      <c r="X28" s="8">
        <v>1477002</v>
      </c>
      <c r="Y28" s="8">
        <v>-1273398</v>
      </c>
      <c r="Z28" s="2">
        <v>-86.22</v>
      </c>
      <c r="AA28" s="6">
        <v>2954128</v>
      </c>
    </row>
    <row r="29" spans="1:27" ht="12.75">
      <c r="A29" s="29" t="s">
        <v>55</v>
      </c>
      <c r="B29" s="28"/>
      <c r="C29" s="6">
        <v>896069</v>
      </c>
      <c r="D29" s="6">
        <v>0</v>
      </c>
      <c r="E29" s="7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567</v>
      </c>
      <c r="N29" s="8">
        <v>567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567</v>
      </c>
      <c r="X29" s="8"/>
      <c r="Y29" s="8">
        <v>567</v>
      </c>
      <c r="Z29" s="2">
        <v>0</v>
      </c>
      <c r="AA29" s="6">
        <v>0</v>
      </c>
    </row>
    <row r="30" spans="1:27" ht="12.75">
      <c r="A30" s="29" t="s">
        <v>56</v>
      </c>
      <c r="B30" s="28"/>
      <c r="C30" s="6">
        <v>0</v>
      </c>
      <c r="D30" s="6">
        <v>0</v>
      </c>
      <c r="E30" s="7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/>
      <c r="Y30" s="8">
        <v>0</v>
      </c>
      <c r="Z30" s="2">
        <v>0</v>
      </c>
      <c r="AA30" s="6">
        <v>0</v>
      </c>
    </row>
    <row r="31" spans="1:27" ht="12.75">
      <c r="A31" s="29" t="s">
        <v>57</v>
      </c>
      <c r="B31" s="28"/>
      <c r="C31" s="6">
        <v>0</v>
      </c>
      <c r="D31" s="6">
        <v>0</v>
      </c>
      <c r="E31" s="7">
        <v>2376000</v>
      </c>
      <c r="F31" s="8">
        <v>2376000</v>
      </c>
      <c r="G31" s="8">
        <v>0</v>
      </c>
      <c r="H31" s="8">
        <v>1160</v>
      </c>
      <c r="I31" s="8">
        <v>54989</v>
      </c>
      <c r="J31" s="8">
        <v>56149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56149</v>
      </c>
      <c r="X31" s="8">
        <v>1188000</v>
      </c>
      <c r="Y31" s="8">
        <v>-1131851</v>
      </c>
      <c r="Z31" s="2">
        <v>-95.27</v>
      </c>
      <c r="AA31" s="6">
        <v>2376000</v>
      </c>
    </row>
    <row r="32" spans="1:27" ht="12.75">
      <c r="A32" s="29" t="s">
        <v>58</v>
      </c>
      <c r="B32" s="28"/>
      <c r="C32" s="6">
        <v>259212</v>
      </c>
      <c r="D32" s="6">
        <v>0</v>
      </c>
      <c r="E32" s="7">
        <v>10922000</v>
      </c>
      <c r="F32" s="8">
        <v>10922000</v>
      </c>
      <c r="G32" s="8">
        <v>243940</v>
      </c>
      <c r="H32" s="8">
        <v>881656</v>
      </c>
      <c r="I32" s="8">
        <v>1245723</v>
      </c>
      <c r="J32" s="8">
        <v>2371319</v>
      </c>
      <c r="K32" s="8">
        <v>307815</v>
      </c>
      <c r="L32" s="8">
        <v>1230301</v>
      </c>
      <c r="M32" s="8">
        <v>610900</v>
      </c>
      <c r="N32" s="8">
        <v>2149016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4520335</v>
      </c>
      <c r="X32" s="8">
        <v>5461002</v>
      </c>
      <c r="Y32" s="8">
        <v>-940667</v>
      </c>
      <c r="Z32" s="2">
        <v>-17.23</v>
      </c>
      <c r="AA32" s="6">
        <v>10922000</v>
      </c>
    </row>
    <row r="33" spans="1:27" ht="12.75">
      <c r="A33" s="29" t="s">
        <v>59</v>
      </c>
      <c r="B33" s="28"/>
      <c r="C33" s="6">
        <v>1849450</v>
      </c>
      <c r="D33" s="6">
        <v>0</v>
      </c>
      <c r="E33" s="7">
        <v>200000</v>
      </c>
      <c r="F33" s="8">
        <v>200000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100000</v>
      </c>
      <c r="Y33" s="8">
        <v>-100000</v>
      </c>
      <c r="Z33" s="2">
        <v>-100</v>
      </c>
      <c r="AA33" s="6">
        <v>200000</v>
      </c>
    </row>
    <row r="34" spans="1:27" ht="12.75">
      <c r="A34" s="29" t="s">
        <v>60</v>
      </c>
      <c r="B34" s="28"/>
      <c r="C34" s="6">
        <v>24366631</v>
      </c>
      <c r="D34" s="6">
        <v>0</v>
      </c>
      <c r="E34" s="7">
        <v>17107276</v>
      </c>
      <c r="F34" s="8">
        <v>17107276</v>
      </c>
      <c r="G34" s="8">
        <v>1172607</v>
      </c>
      <c r="H34" s="8">
        <v>840588</v>
      </c>
      <c r="I34" s="8">
        <v>1029559</v>
      </c>
      <c r="J34" s="8">
        <v>3042754</v>
      </c>
      <c r="K34" s="8">
        <v>2262626</v>
      </c>
      <c r="L34" s="8">
        <v>2240103</v>
      </c>
      <c r="M34" s="8">
        <v>2905723</v>
      </c>
      <c r="N34" s="8">
        <v>7408452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10451206</v>
      </c>
      <c r="X34" s="8">
        <v>10550000</v>
      </c>
      <c r="Y34" s="8">
        <v>-98794</v>
      </c>
      <c r="Z34" s="2">
        <v>-0.94</v>
      </c>
      <c r="AA34" s="6">
        <v>17107276</v>
      </c>
    </row>
    <row r="35" spans="1:27" ht="12.75">
      <c r="A35" s="27" t="s">
        <v>61</v>
      </c>
      <c r="B35" s="33"/>
      <c r="C35" s="6">
        <v>261412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91253812</v>
      </c>
      <c r="D36" s="37">
        <f>SUM(D25:D35)</f>
        <v>0</v>
      </c>
      <c r="E36" s="38">
        <f t="shared" si="1"/>
        <v>99639000</v>
      </c>
      <c r="F36" s="39">
        <f t="shared" si="1"/>
        <v>99639000</v>
      </c>
      <c r="G36" s="39">
        <f t="shared" si="1"/>
        <v>6242736</v>
      </c>
      <c r="H36" s="39">
        <f t="shared" si="1"/>
        <v>6275732</v>
      </c>
      <c r="I36" s="39">
        <f t="shared" si="1"/>
        <v>7710068</v>
      </c>
      <c r="J36" s="39">
        <f t="shared" si="1"/>
        <v>20228536</v>
      </c>
      <c r="K36" s="39">
        <f t="shared" si="1"/>
        <v>7436086</v>
      </c>
      <c r="L36" s="39">
        <f t="shared" si="1"/>
        <v>10651692</v>
      </c>
      <c r="M36" s="39">
        <f t="shared" si="1"/>
        <v>8949266</v>
      </c>
      <c r="N36" s="39">
        <f t="shared" si="1"/>
        <v>27037044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47265580</v>
      </c>
      <c r="X36" s="39">
        <f t="shared" si="1"/>
        <v>54198123</v>
      </c>
      <c r="Y36" s="39">
        <f t="shared" si="1"/>
        <v>-6932543</v>
      </c>
      <c r="Z36" s="40">
        <f>+IF(X36&lt;&gt;0,+(Y36/X36)*100,0)</f>
        <v>-12.7911127106745</v>
      </c>
      <c r="AA36" s="37">
        <f>SUM(AA25:AA35)</f>
        <v>99639000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-6575456</v>
      </c>
      <c r="D38" s="50">
        <f>+D22-D36</f>
        <v>0</v>
      </c>
      <c r="E38" s="51">
        <f t="shared" si="2"/>
        <v>770428</v>
      </c>
      <c r="F38" s="52">
        <f t="shared" si="2"/>
        <v>770428</v>
      </c>
      <c r="G38" s="52">
        <f t="shared" si="2"/>
        <v>30844270</v>
      </c>
      <c r="H38" s="52">
        <f t="shared" si="2"/>
        <v>-4895463</v>
      </c>
      <c r="I38" s="52">
        <f t="shared" si="2"/>
        <v>-6518028</v>
      </c>
      <c r="J38" s="52">
        <f t="shared" si="2"/>
        <v>19430779</v>
      </c>
      <c r="K38" s="52">
        <f t="shared" si="2"/>
        <v>-7416150</v>
      </c>
      <c r="L38" s="52">
        <f t="shared" si="2"/>
        <v>-10592630</v>
      </c>
      <c r="M38" s="52">
        <f t="shared" si="2"/>
        <v>19522015</v>
      </c>
      <c r="N38" s="52">
        <f t="shared" si="2"/>
        <v>1513235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20944014</v>
      </c>
      <c r="X38" s="52">
        <f>IF(F22=F36,0,X22-X36)</f>
        <v>14574877</v>
      </c>
      <c r="Y38" s="52">
        <f t="shared" si="2"/>
        <v>6369137</v>
      </c>
      <c r="Z38" s="53">
        <f>+IF(X38&lt;&gt;0,+(Y38/X38)*100,0)</f>
        <v>43.69942195738599</v>
      </c>
      <c r="AA38" s="50">
        <f>+AA22-AA36</f>
        <v>770428</v>
      </c>
    </row>
    <row r="39" spans="1:27" ht="12.75">
      <c r="A39" s="27" t="s">
        <v>64</v>
      </c>
      <c r="B39" s="33"/>
      <c r="C39" s="6">
        <v>0</v>
      </c>
      <c r="D39" s="6">
        <v>0</v>
      </c>
      <c r="E39" s="7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/>
      <c r="Y39" s="8">
        <v>0</v>
      </c>
      <c r="Z39" s="2">
        <v>0</v>
      </c>
      <c r="AA39" s="6">
        <v>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-6575456</v>
      </c>
      <c r="D42" s="59">
        <f>SUM(D38:D41)</f>
        <v>0</v>
      </c>
      <c r="E42" s="60">
        <f t="shared" si="3"/>
        <v>770428</v>
      </c>
      <c r="F42" s="61">
        <f t="shared" si="3"/>
        <v>770428</v>
      </c>
      <c r="G42" s="61">
        <f t="shared" si="3"/>
        <v>30844270</v>
      </c>
      <c r="H42" s="61">
        <f t="shared" si="3"/>
        <v>-4895463</v>
      </c>
      <c r="I42" s="61">
        <f t="shared" si="3"/>
        <v>-6518028</v>
      </c>
      <c r="J42" s="61">
        <f t="shared" si="3"/>
        <v>19430779</v>
      </c>
      <c r="K42" s="61">
        <f t="shared" si="3"/>
        <v>-7416150</v>
      </c>
      <c r="L42" s="61">
        <f t="shared" si="3"/>
        <v>-10592630</v>
      </c>
      <c r="M42" s="61">
        <f t="shared" si="3"/>
        <v>19522015</v>
      </c>
      <c r="N42" s="61">
        <f t="shared" si="3"/>
        <v>1513235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20944014</v>
      </c>
      <c r="X42" s="61">
        <f t="shared" si="3"/>
        <v>14574877</v>
      </c>
      <c r="Y42" s="61">
        <f t="shared" si="3"/>
        <v>6369137</v>
      </c>
      <c r="Z42" s="62">
        <f>+IF(X42&lt;&gt;0,+(Y42/X42)*100,0)</f>
        <v>43.69942195738599</v>
      </c>
      <c r="AA42" s="59">
        <f>SUM(AA38:AA41)</f>
        <v>770428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-6575456</v>
      </c>
      <c r="D44" s="67">
        <f>+D42-D43</f>
        <v>0</v>
      </c>
      <c r="E44" s="68">
        <f t="shared" si="4"/>
        <v>770428</v>
      </c>
      <c r="F44" s="69">
        <f t="shared" si="4"/>
        <v>770428</v>
      </c>
      <c r="G44" s="69">
        <f t="shared" si="4"/>
        <v>30844270</v>
      </c>
      <c r="H44" s="69">
        <f t="shared" si="4"/>
        <v>-4895463</v>
      </c>
      <c r="I44" s="69">
        <f t="shared" si="4"/>
        <v>-6518028</v>
      </c>
      <c r="J44" s="69">
        <f t="shared" si="4"/>
        <v>19430779</v>
      </c>
      <c r="K44" s="69">
        <f t="shared" si="4"/>
        <v>-7416150</v>
      </c>
      <c r="L44" s="69">
        <f t="shared" si="4"/>
        <v>-10592630</v>
      </c>
      <c r="M44" s="69">
        <f t="shared" si="4"/>
        <v>19522015</v>
      </c>
      <c r="N44" s="69">
        <f t="shared" si="4"/>
        <v>1513235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20944014</v>
      </c>
      <c r="X44" s="69">
        <f t="shared" si="4"/>
        <v>14574877</v>
      </c>
      <c r="Y44" s="69">
        <f t="shared" si="4"/>
        <v>6369137</v>
      </c>
      <c r="Z44" s="70">
        <f>+IF(X44&lt;&gt;0,+(Y44/X44)*100,0)</f>
        <v>43.69942195738599</v>
      </c>
      <c r="AA44" s="67">
        <f>+AA42-AA43</f>
        <v>770428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-6575456</v>
      </c>
      <c r="D46" s="59">
        <f>SUM(D44:D45)</f>
        <v>0</v>
      </c>
      <c r="E46" s="60">
        <f t="shared" si="5"/>
        <v>770428</v>
      </c>
      <c r="F46" s="61">
        <f t="shared" si="5"/>
        <v>770428</v>
      </c>
      <c r="G46" s="61">
        <f t="shared" si="5"/>
        <v>30844270</v>
      </c>
      <c r="H46" s="61">
        <f t="shared" si="5"/>
        <v>-4895463</v>
      </c>
      <c r="I46" s="61">
        <f t="shared" si="5"/>
        <v>-6518028</v>
      </c>
      <c r="J46" s="61">
        <f t="shared" si="5"/>
        <v>19430779</v>
      </c>
      <c r="K46" s="61">
        <f t="shared" si="5"/>
        <v>-7416150</v>
      </c>
      <c r="L46" s="61">
        <f t="shared" si="5"/>
        <v>-10592630</v>
      </c>
      <c r="M46" s="61">
        <f t="shared" si="5"/>
        <v>19522015</v>
      </c>
      <c r="N46" s="61">
        <f t="shared" si="5"/>
        <v>1513235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20944014</v>
      </c>
      <c r="X46" s="61">
        <f t="shared" si="5"/>
        <v>14574877</v>
      </c>
      <c r="Y46" s="61">
        <f t="shared" si="5"/>
        <v>6369137</v>
      </c>
      <c r="Z46" s="62">
        <f>+IF(X46&lt;&gt;0,+(Y46/X46)*100,0)</f>
        <v>43.69942195738599</v>
      </c>
      <c r="AA46" s="59">
        <f>SUM(AA44:AA45)</f>
        <v>770428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-6575456</v>
      </c>
      <c r="D48" s="75">
        <f>SUM(D46:D47)</f>
        <v>0</v>
      </c>
      <c r="E48" s="76">
        <f t="shared" si="6"/>
        <v>770428</v>
      </c>
      <c r="F48" s="77">
        <f t="shared" si="6"/>
        <v>770428</v>
      </c>
      <c r="G48" s="77">
        <f t="shared" si="6"/>
        <v>30844270</v>
      </c>
      <c r="H48" s="78">
        <f t="shared" si="6"/>
        <v>-4895463</v>
      </c>
      <c r="I48" s="78">
        <f t="shared" si="6"/>
        <v>-6518028</v>
      </c>
      <c r="J48" s="78">
        <f t="shared" si="6"/>
        <v>19430779</v>
      </c>
      <c r="K48" s="78">
        <f t="shared" si="6"/>
        <v>-7416150</v>
      </c>
      <c r="L48" s="78">
        <f t="shared" si="6"/>
        <v>-10592630</v>
      </c>
      <c r="M48" s="77">
        <f t="shared" si="6"/>
        <v>19522015</v>
      </c>
      <c r="N48" s="77">
        <f t="shared" si="6"/>
        <v>1513235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20944014</v>
      </c>
      <c r="X48" s="78">
        <f t="shared" si="6"/>
        <v>14574877</v>
      </c>
      <c r="Y48" s="78">
        <f t="shared" si="6"/>
        <v>6369137</v>
      </c>
      <c r="Z48" s="79">
        <f>+IF(X48&lt;&gt;0,+(Y48/X48)*100,0)</f>
        <v>43.69942195738599</v>
      </c>
      <c r="AA48" s="80">
        <f>SUM(AA46:AA47)</f>
        <v>770428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8702398</v>
      </c>
      <c r="D5" s="6">
        <v>0</v>
      </c>
      <c r="E5" s="7">
        <v>13682417</v>
      </c>
      <c r="F5" s="8">
        <v>13682417</v>
      </c>
      <c r="G5" s="8">
        <v>-1398</v>
      </c>
      <c r="H5" s="8">
        <v>-646</v>
      </c>
      <c r="I5" s="8">
        <v>10991892</v>
      </c>
      <c r="J5" s="8">
        <v>10989848</v>
      </c>
      <c r="K5" s="8">
        <v>-555</v>
      </c>
      <c r="L5" s="8">
        <v>4953</v>
      </c>
      <c r="M5" s="8">
        <v>-124</v>
      </c>
      <c r="N5" s="8">
        <v>4274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10994122</v>
      </c>
      <c r="X5" s="8">
        <v>6841206</v>
      </c>
      <c r="Y5" s="8">
        <v>4152916</v>
      </c>
      <c r="Z5" s="2">
        <v>60.7</v>
      </c>
      <c r="AA5" s="6">
        <v>13682417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140903</v>
      </c>
      <c r="H6" s="8">
        <v>141346</v>
      </c>
      <c r="I6" s="8">
        <v>663639</v>
      </c>
      <c r="J6" s="8">
        <v>945888</v>
      </c>
      <c r="K6" s="8">
        <v>183772</v>
      </c>
      <c r="L6" s="8">
        <v>185644</v>
      </c>
      <c r="M6" s="8">
        <v>186833</v>
      </c>
      <c r="N6" s="8">
        <v>556249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1502137</v>
      </c>
      <c r="X6" s="8"/>
      <c r="Y6" s="8">
        <v>1502137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10871634</v>
      </c>
      <c r="D7" s="6">
        <v>0</v>
      </c>
      <c r="E7" s="7">
        <v>12612533</v>
      </c>
      <c r="F7" s="8">
        <v>12612533</v>
      </c>
      <c r="G7" s="8">
        <v>1157987</v>
      </c>
      <c r="H7" s="8">
        <v>1300001</v>
      </c>
      <c r="I7" s="8">
        <v>815467</v>
      </c>
      <c r="J7" s="8">
        <v>3273455</v>
      </c>
      <c r="K7" s="8">
        <v>1053806</v>
      </c>
      <c r="L7" s="8">
        <v>1005345</v>
      </c>
      <c r="M7" s="8">
        <v>1007446</v>
      </c>
      <c r="N7" s="8">
        <v>3066597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6340052</v>
      </c>
      <c r="X7" s="8">
        <v>6306258</v>
      </c>
      <c r="Y7" s="8">
        <v>33794</v>
      </c>
      <c r="Z7" s="2">
        <v>0.54</v>
      </c>
      <c r="AA7" s="6">
        <v>12612533</v>
      </c>
    </row>
    <row r="8" spans="1:27" ht="12.75">
      <c r="A8" s="29" t="s">
        <v>35</v>
      </c>
      <c r="B8" s="28"/>
      <c r="C8" s="6">
        <v>5492668</v>
      </c>
      <c r="D8" s="6">
        <v>0</v>
      </c>
      <c r="E8" s="7">
        <v>8129192</v>
      </c>
      <c r="F8" s="8">
        <v>8129192</v>
      </c>
      <c r="G8" s="8">
        <v>474488</v>
      </c>
      <c r="H8" s="8">
        <v>508513</v>
      </c>
      <c r="I8" s="8">
        <v>453278</v>
      </c>
      <c r="J8" s="8">
        <v>1436279</v>
      </c>
      <c r="K8" s="8">
        <v>479981</v>
      </c>
      <c r="L8" s="8">
        <v>480360</v>
      </c>
      <c r="M8" s="8">
        <v>387345</v>
      </c>
      <c r="N8" s="8">
        <v>1347686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2783965</v>
      </c>
      <c r="X8" s="8">
        <v>4064598</v>
      </c>
      <c r="Y8" s="8">
        <v>-1280633</v>
      </c>
      <c r="Z8" s="2">
        <v>-31.51</v>
      </c>
      <c r="AA8" s="6">
        <v>8129192</v>
      </c>
    </row>
    <row r="9" spans="1:27" ht="12.75">
      <c r="A9" s="29" t="s">
        <v>36</v>
      </c>
      <c r="B9" s="28"/>
      <c r="C9" s="6">
        <v>4271265</v>
      </c>
      <c r="D9" s="6">
        <v>0</v>
      </c>
      <c r="E9" s="7">
        <v>4095317</v>
      </c>
      <c r="F9" s="8">
        <v>4095317</v>
      </c>
      <c r="G9" s="8">
        <v>346347</v>
      </c>
      <c r="H9" s="8">
        <v>353099</v>
      </c>
      <c r="I9" s="8">
        <v>332524</v>
      </c>
      <c r="J9" s="8">
        <v>1031970</v>
      </c>
      <c r="K9" s="8">
        <v>337500</v>
      </c>
      <c r="L9" s="8">
        <v>336795</v>
      </c>
      <c r="M9" s="8">
        <v>339916</v>
      </c>
      <c r="N9" s="8">
        <v>1014211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2046181</v>
      </c>
      <c r="X9" s="8">
        <v>2047662</v>
      </c>
      <c r="Y9" s="8">
        <v>-1481</v>
      </c>
      <c r="Z9" s="2">
        <v>-0.07</v>
      </c>
      <c r="AA9" s="6">
        <v>4095317</v>
      </c>
    </row>
    <row r="10" spans="1:27" ht="12.75">
      <c r="A10" s="29" t="s">
        <v>37</v>
      </c>
      <c r="B10" s="28"/>
      <c r="C10" s="6">
        <v>3516979</v>
      </c>
      <c r="D10" s="6">
        <v>0</v>
      </c>
      <c r="E10" s="7">
        <v>4867674</v>
      </c>
      <c r="F10" s="30">
        <v>4867674</v>
      </c>
      <c r="G10" s="30">
        <v>288425</v>
      </c>
      <c r="H10" s="30">
        <v>289100</v>
      </c>
      <c r="I10" s="30">
        <v>285798</v>
      </c>
      <c r="J10" s="30">
        <v>863323</v>
      </c>
      <c r="K10" s="30">
        <v>289185</v>
      </c>
      <c r="L10" s="30">
        <v>286730</v>
      </c>
      <c r="M10" s="30">
        <v>288352</v>
      </c>
      <c r="N10" s="30">
        <v>864267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1727590</v>
      </c>
      <c r="X10" s="30">
        <v>2433846</v>
      </c>
      <c r="Y10" s="30">
        <v>-706256</v>
      </c>
      <c r="Z10" s="31">
        <v>-29.02</v>
      </c>
      <c r="AA10" s="32">
        <v>4867674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589546</v>
      </c>
      <c r="D12" s="6">
        <v>0</v>
      </c>
      <c r="E12" s="7">
        <v>1517124</v>
      </c>
      <c r="F12" s="8">
        <v>1517124</v>
      </c>
      <c r="G12" s="8">
        <v>226351</v>
      </c>
      <c r="H12" s="8">
        <v>149446</v>
      </c>
      <c r="I12" s="8">
        <v>106032</v>
      </c>
      <c r="J12" s="8">
        <v>481829</v>
      </c>
      <c r="K12" s="8">
        <v>114877</v>
      </c>
      <c r="L12" s="8">
        <v>137518</v>
      </c>
      <c r="M12" s="8">
        <v>158659</v>
      </c>
      <c r="N12" s="8">
        <v>411054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892883</v>
      </c>
      <c r="X12" s="8">
        <v>758562</v>
      </c>
      <c r="Y12" s="8">
        <v>134321</v>
      </c>
      <c r="Z12" s="2">
        <v>17.71</v>
      </c>
      <c r="AA12" s="6">
        <v>1517124</v>
      </c>
    </row>
    <row r="13" spans="1:27" ht="12.75">
      <c r="A13" s="27" t="s">
        <v>40</v>
      </c>
      <c r="B13" s="33"/>
      <c r="C13" s="6">
        <v>441939</v>
      </c>
      <c r="D13" s="6">
        <v>0</v>
      </c>
      <c r="E13" s="7">
        <v>455421</v>
      </c>
      <c r="F13" s="8">
        <v>455421</v>
      </c>
      <c r="G13" s="8">
        <v>26561</v>
      </c>
      <c r="H13" s="8">
        <v>0</v>
      </c>
      <c r="I13" s="8">
        <v>0</v>
      </c>
      <c r="J13" s="8">
        <v>26561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26561</v>
      </c>
      <c r="X13" s="8">
        <v>227712</v>
      </c>
      <c r="Y13" s="8">
        <v>-201151</v>
      </c>
      <c r="Z13" s="2">
        <v>-88.34</v>
      </c>
      <c r="AA13" s="6">
        <v>455421</v>
      </c>
    </row>
    <row r="14" spans="1:27" ht="12.75">
      <c r="A14" s="27" t="s">
        <v>41</v>
      </c>
      <c r="B14" s="33"/>
      <c r="C14" s="6">
        <v>1274183</v>
      </c>
      <c r="D14" s="6">
        <v>0</v>
      </c>
      <c r="E14" s="7">
        <v>2058691</v>
      </c>
      <c r="F14" s="8">
        <v>2058691</v>
      </c>
      <c r="G14" s="8">
        <v>290575</v>
      </c>
      <c r="H14" s="8">
        <v>296982</v>
      </c>
      <c r="I14" s="8">
        <v>300986</v>
      </c>
      <c r="J14" s="8">
        <v>888543</v>
      </c>
      <c r="K14" s="8">
        <v>306720</v>
      </c>
      <c r="L14" s="8">
        <v>315351</v>
      </c>
      <c r="M14" s="8">
        <v>332336</v>
      </c>
      <c r="N14" s="8">
        <v>954407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1842950</v>
      </c>
      <c r="X14" s="8">
        <v>1029348</v>
      </c>
      <c r="Y14" s="8">
        <v>813602</v>
      </c>
      <c r="Z14" s="2">
        <v>79.04</v>
      </c>
      <c r="AA14" s="6">
        <v>2058691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6304</v>
      </c>
      <c r="D16" s="6">
        <v>0</v>
      </c>
      <c r="E16" s="7">
        <v>19902</v>
      </c>
      <c r="F16" s="8">
        <v>19902</v>
      </c>
      <c r="G16" s="8">
        <v>3000</v>
      </c>
      <c r="H16" s="8">
        <v>3100</v>
      </c>
      <c r="I16" s="8">
        <v>3100</v>
      </c>
      <c r="J16" s="8">
        <v>9200</v>
      </c>
      <c r="K16" s="8">
        <v>3000</v>
      </c>
      <c r="L16" s="8">
        <v>2900</v>
      </c>
      <c r="M16" s="8">
        <v>2800</v>
      </c>
      <c r="N16" s="8">
        <v>8700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17900</v>
      </c>
      <c r="X16" s="8">
        <v>9948</v>
      </c>
      <c r="Y16" s="8">
        <v>7952</v>
      </c>
      <c r="Z16" s="2">
        <v>79.94</v>
      </c>
      <c r="AA16" s="6">
        <v>19902</v>
      </c>
    </row>
    <row r="17" spans="1:27" ht="12.75">
      <c r="A17" s="27" t="s">
        <v>44</v>
      </c>
      <c r="B17" s="33"/>
      <c r="C17" s="6">
        <v>6646</v>
      </c>
      <c r="D17" s="6">
        <v>0</v>
      </c>
      <c r="E17" s="7">
        <v>101214</v>
      </c>
      <c r="F17" s="8">
        <v>101214</v>
      </c>
      <c r="G17" s="8">
        <v>0</v>
      </c>
      <c r="H17" s="8">
        <v>722</v>
      </c>
      <c r="I17" s="8">
        <v>50</v>
      </c>
      <c r="J17" s="8">
        <v>772</v>
      </c>
      <c r="K17" s="8">
        <v>25</v>
      </c>
      <c r="L17" s="8">
        <v>0</v>
      </c>
      <c r="M17" s="8">
        <v>250</v>
      </c>
      <c r="N17" s="8">
        <v>275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1047</v>
      </c>
      <c r="X17" s="8">
        <v>50604</v>
      </c>
      <c r="Y17" s="8">
        <v>-49557</v>
      </c>
      <c r="Z17" s="2">
        <v>-97.93</v>
      </c>
      <c r="AA17" s="6">
        <v>101214</v>
      </c>
    </row>
    <row r="18" spans="1:27" ht="12.75">
      <c r="A18" s="29" t="s">
        <v>45</v>
      </c>
      <c r="B18" s="28"/>
      <c r="C18" s="6">
        <v>389410</v>
      </c>
      <c r="D18" s="6">
        <v>0</v>
      </c>
      <c r="E18" s="7">
        <v>401182</v>
      </c>
      <c r="F18" s="8">
        <v>401182</v>
      </c>
      <c r="G18" s="8">
        <v>5787</v>
      </c>
      <c r="H18" s="8">
        <v>17183</v>
      </c>
      <c r="I18" s="8">
        <v>7979</v>
      </c>
      <c r="J18" s="8">
        <v>30949</v>
      </c>
      <c r="K18" s="8">
        <v>16283</v>
      </c>
      <c r="L18" s="8">
        <v>9399</v>
      </c>
      <c r="M18" s="8">
        <v>6812</v>
      </c>
      <c r="N18" s="8">
        <v>32494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63443</v>
      </c>
      <c r="X18" s="8">
        <v>200592</v>
      </c>
      <c r="Y18" s="8">
        <v>-137149</v>
      </c>
      <c r="Z18" s="2">
        <v>-68.37</v>
      </c>
      <c r="AA18" s="6">
        <v>401182</v>
      </c>
    </row>
    <row r="19" spans="1:27" ht="12.75">
      <c r="A19" s="27" t="s">
        <v>46</v>
      </c>
      <c r="B19" s="33"/>
      <c r="C19" s="6">
        <v>18951486</v>
      </c>
      <c r="D19" s="6">
        <v>0</v>
      </c>
      <c r="E19" s="7">
        <v>19071000</v>
      </c>
      <c r="F19" s="8">
        <v>19071000</v>
      </c>
      <c r="G19" s="8">
        <v>6441269</v>
      </c>
      <c r="H19" s="8">
        <v>-16743</v>
      </c>
      <c r="I19" s="8">
        <v>140</v>
      </c>
      <c r="J19" s="8">
        <v>6424666</v>
      </c>
      <c r="K19" s="8">
        <v>140</v>
      </c>
      <c r="L19" s="8">
        <v>402640</v>
      </c>
      <c r="M19" s="8">
        <v>5941640</v>
      </c>
      <c r="N19" s="8">
        <v>6344420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12769086</v>
      </c>
      <c r="X19" s="8">
        <v>9535500</v>
      </c>
      <c r="Y19" s="8">
        <v>3233586</v>
      </c>
      <c r="Z19" s="2">
        <v>33.91</v>
      </c>
      <c r="AA19" s="6">
        <v>19071000</v>
      </c>
    </row>
    <row r="20" spans="1:27" ht="12.75">
      <c r="A20" s="27" t="s">
        <v>47</v>
      </c>
      <c r="B20" s="33"/>
      <c r="C20" s="6">
        <v>2143083</v>
      </c>
      <c r="D20" s="6">
        <v>0</v>
      </c>
      <c r="E20" s="7">
        <v>2913516</v>
      </c>
      <c r="F20" s="30">
        <v>2913516</v>
      </c>
      <c r="G20" s="30">
        <v>45212</v>
      </c>
      <c r="H20" s="30">
        <v>75553</v>
      </c>
      <c r="I20" s="30">
        <v>27027</v>
      </c>
      <c r="J20" s="30">
        <v>147792</v>
      </c>
      <c r="K20" s="30">
        <v>-56505</v>
      </c>
      <c r="L20" s="30">
        <v>123840</v>
      </c>
      <c r="M20" s="30">
        <v>34422</v>
      </c>
      <c r="N20" s="30">
        <v>101757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249549</v>
      </c>
      <c r="X20" s="30">
        <v>1456764</v>
      </c>
      <c r="Y20" s="30">
        <v>-1207215</v>
      </c>
      <c r="Z20" s="31">
        <v>-82.87</v>
      </c>
      <c r="AA20" s="32">
        <v>2913516</v>
      </c>
    </row>
    <row r="21" spans="1:27" ht="12.75">
      <c r="A21" s="27" t="s">
        <v>48</v>
      </c>
      <c r="B21" s="33"/>
      <c r="C21" s="6">
        <v>1522602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2632</v>
      </c>
      <c r="M21" s="8">
        <v>0</v>
      </c>
      <c r="N21" s="8">
        <v>2632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2632</v>
      </c>
      <c r="X21" s="8"/>
      <c r="Y21" s="8">
        <v>2632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58180143</v>
      </c>
      <c r="D22" s="37">
        <f>SUM(D5:D21)</f>
        <v>0</v>
      </c>
      <c r="E22" s="38">
        <f t="shared" si="0"/>
        <v>69925183</v>
      </c>
      <c r="F22" s="39">
        <f t="shared" si="0"/>
        <v>69925183</v>
      </c>
      <c r="G22" s="39">
        <f t="shared" si="0"/>
        <v>9445507</v>
      </c>
      <c r="H22" s="39">
        <f t="shared" si="0"/>
        <v>3117656</v>
      </c>
      <c r="I22" s="39">
        <f t="shared" si="0"/>
        <v>13987912</v>
      </c>
      <c r="J22" s="39">
        <f t="shared" si="0"/>
        <v>26551075</v>
      </c>
      <c r="K22" s="39">
        <f t="shared" si="0"/>
        <v>2728229</v>
      </c>
      <c r="L22" s="39">
        <f t="shared" si="0"/>
        <v>3294107</v>
      </c>
      <c r="M22" s="39">
        <f t="shared" si="0"/>
        <v>8686687</v>
      </c>
      <c r="N22" s="39">
        <f t="shared" si="0"/>
        <v>14709023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41260098</v>
      </c>
      <c r="X22" s="39">
        <f t="shared" si="0"/>
        <v>34962600</v>
      </c>
      <c r="Y22" s="39">
        <f t="shared" si="0"/>
        <v>6297498</v>
      </c>
      <c r="Z22" s="40">
        <f>+IF(X22&lt;&gt;0,+(Y22/X22)*100,0)</f>
        <v>18.012098642549468</v>
      </c>
      <c r="AA22" s="37">
        <f>SUM(AA5:AA21)</f>
        <v>69925183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25419383</v>
      </c>
      <c r="D25" s="6">
        <v>0</v>
      </c>
      <c r="E25" s="7">
        <v>26568805</v>
      </c>
      <c r="F25" s="8">
        <v>26568805</v>
      </c>
      <c r="G25" s="8">
        <v>1893717</v>
      </c>
      <c r="H25" s="8">
        <v>2202938</v>
      </c>
      <c r="I25" s="8">
        <v>2058432</v>
      </c>
      <c r="J25" s="8">
        <v>6155087</v>
      </c>
      <c r="K25" s="8">
        <v>2075111</v>
      </c>
      <c r="L25" s="8">
        <v>2164088</v>
      </c>
      <c r="M25" s="8">
        <v>2059221</v>
      </c>
      <c r="N25" s="8">
        <v>6298420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12453507</v>
      </c>
      <c r="X25" s="8">
        <v>13284462</v>
      </c>
      <c r="Y25" s="8">
        <v>-830955</v>
      </c>
      <c r="Z25" s="2">
        <v>-6.26</v>
      </c>
      <c r="AA25" s="6">
        <v>26568805</v>
      </c>
    </row>
    <row r="26" spans="1:27" ht="12.75">
      <c r="A26" s="29" t="s">
        <v>52</v>
      </c>
      <c r="B26" s="28"/>
      <c r="C26" s="6">
        <v>2445929</v>
      </c>
      <c r="D26" s="6">
        <v>0</v>
      </c>
      <c r="E26" s="7">
        <v>2407597</v>
      </c>
      <c r="F26" s="8">
        <v>2407597</v>
      </c>
      <c r="G26" s="8">
        <v>200427</v>
      </c>
      <c r="H26" s="8">
        <v>200427</v>
      </c>
      <c r="I26" s="8">
        <v>200427</v>
      </c>
      <c r="J26" s="8">
        <v>601281</v>
      </c>
      <c r="K26" s="8">
        <v>200427</v>
      </c>
      <c r="L26" s="8">
        <v>200427</v>
      </c>
      <c r="M26" s="8">
        <v>200427</v>
      </c>
      <c r="N26" s="8">
        <v>601281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1202562</v>
      </c>
      <c r="X26" s="8">
        <v>1203792</v>
      </c>
      <c r="Y26" s="8">
        <v>-1230</v>
      </c>
      <c r="Z26" s="2">
        <v>-0.1</v>
      </c>
      <c r="AA26" s="6">
        <v>2407597</v>
      </c>
    </row>
    <row r="27" spans="1:27" ht="12.75">
      <c r="A27" s="29" t="s">
        <v>53</v>
      </c>
      <c r="B27" s="28"/>
      <c r="C27" s="6">
        <v>2890529</v>
      </c>
      <c r="D27" s="6">
        <v>0</v>
      </c>
      <c r="E27" s="7">
        <v>8980851</v>
      </c>
      <c r="F27" s="8">
        <v>8980851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4490424</v>
      </c>
      <c r="Y27" s="8">
        <v>-4490424</v>
      </c>
      <c r="Z27" s="2">
        <v>-100</v>
      </c>
      <c r="AA27" s="6">
        <v>8980851</v>
      </c>
    </row>
    <row r="28" spans="1:27" ht="12.75">
      <c r="A28" s="29" t="s">
        <v>54</v>
      </c>
      <c r="B28" s="28"/>
      <c r="C28" s="6">
        <v>9464027</v>
      </c>
      <c r="D28" s="6">
        <v>0</v>
      </c>
      <c r="E28" s="7">
        <v>5985013</v>
      </c>
      <c r="F28" s="8">
        <v>5985013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2992500</v>
      </c>
      <c r="Y28" s="8">
        <v>-2992500</v>
      </c>
      <c r="Z28" s="2">
        <v>-100</v>
      </c>
      <c r="AA28" s="6">
        <v>5985013</v>
      </c>
    </row>
    <row r="29" spans="1:27" ht="12.75">
      <c r="A29" s="29" t="s">
        <v>55</v>
      </c>
      <c r="B29" s="28"/>
      <c r="C29" s="6">
        <v>2095597</v>
      </c>
      <c r="D29" s="6">
        <v>0</v>
      </c>
      <c r="E29" s="7">
        <v>1117860</v>
      </c>
      <c r="F29" s="8">
        <v>1117860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558930</v>
      </c>
      <c r="Y29" s="8">
        <v>-558930</v>
      </c>
      <c r="Z29" s="2">
        <v>-100</v>
      </c>
      <c r="AA29" s="6">
        <v>1117860</v>
      </c>
    </row>
    <row r="30" spans="1:27" ht="12.75">
      <c r="A30" s="29" t="s">
        <v>56</v>
      </c>
      <c r="B30" s="28"/>
      <c r="C30" s="6">
        <v>12815060</v>
      </c>
      <c r="D30" s="6">
        <v>0</v>
      </c>
      <c r="E30" s="7">
        <v>14567268</v>
      </c>
      <c r="F30" s="8">
        <v>14567268</v>
      </c>
      <c r="G30" s="8">
        <v>1407823</v>
      </c>
      <c r="H30" s="8">
        <v>1461447</v>
      </c>
      <c r="I30" s="8">
        <v>1264256</v>
      </c>
      <c r="J30" s="8">
        <v>4133526</v>
      </c>
      <c r="K30" s="8">
        <v>1024964</v>
      </c>
      <c r="L30" s="8">
        <v>999609</v>
      </c>
      <c r="M30" s="8">
        <v>978320</v>
      </c>
      <c r="N30" s="8">
        <v>3002893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7136419</v>
      </c>
      <c r="X30" s="8">
        <v>7283634</v>
      </c>
      <c r="Y30" s="8">
        <v>-147215</v>
      </c>
      <c r="Z30" s="2">
        <v>-2.02</v>
      </c>
      <c r="AA30" s="6">
        <v>14567268</v>
      </c>
    </row>
    <row r="31" spans="1:27" ht="12.75">
      <c r="A31" s="29" t="s">
        <v>57</v>
      </c>
      <c r="B31" s="28"/>
      <c r="C31" s="6">
        <v>1606512</v>
      </c>
      <c r="D31" s="6">
        <v>0</v>
      </c>
      <c r="E31" s="7">
        <v>405271</v>
      </c>
      <c r="F31" s="8">
        <v>405271</v>
      </c>
      <c r="G31" s="8">
        <v>1488</v>
      </c>
      <c r="H31" s="8">
        <v>2562</v>
      </c>
      <c r="I31" s="8">
        <v>3194</v>
      </c>
      <c r="J31" s="8">
        <v>7244</v>
      </c>
      <c r="K31" s="8">
        <v>0</v>
      </c>
      <c r="L31" s="8">
        <v>4264</v>
      </c>
      <c r="M31" s="8">
        <v>5762</v>
      </c>
      <c r="N31" s="8">
        <v>10026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17270</v>
      </c>
      <c r="X31" s="8">
        <v>202644</v>
      </c>
      <c r="Y31" s="8">
        <v>-185374</v>
      </c>
      <c r="Z31" s="2">
        <v>-91.48</v>
      </c>
      <c r="AA31" s="6">
        <v>405271</v>
      </c>
    </row>
    <row r="32" spans="1:27" ht="12.75">
      <c r="A32" s="29" t="s">
        <v>58</v>
      </c>
      <c r="B32" s="28"/>
      <c r="C32" s="6">
        <v>7086953</v>
      </c>
      <c r="D32" s="6">
        <v>0</v>
      </c>
      <c r="E32" s="7">
        <v>3276421</v>
      </c>
      <c r="F32" s="8">
        <v>3276421</v>
      </c>
      <c r="G32" s="8">
        <v>534557</v>
      </c>
      <c r="H32" s="8">
        <v>67660</v>
      </c>
      <c r="I32" s="8">
        <v>38679</v>
      </c>
      <c r="J32" s="8">
        <v>640896</v>
      </c>
      <c r="K32" s="8">
        <v>153939</v>
      </c>
      <c r="L32" s="8">
        <v>65710</v>
      </c>
      <c r="M32" s="8">
        <v>14170</v>
      </c>
      <c r="N32" s="8">
        <v>233819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874715</v>
      </c>
      <c r="X32" s="8">
        <v>1638222</v>
      </c>
      <c r="Y32" s="8">
        <v>-763507</v>
      </c>
      <c r="Z32" s="2">
        <v>-46.61</v>
      </c>
      <c r="AA32" s="6">
        <v>3276421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393248</v>
      </c>
      <c r="H33" s="8">
        <v>375744</v>
      </c>
      <c r="I33" s="8">
        <v>255339</v>
      </c>
      <c r="J33" s="8">
        <v>1024331</v>
      </c>
      <c r="K33" s="8">
        <v>292028</v>
      </c>
      <c r="L33" s="8">
        <v>815051</v>
      </c>
      <c r="M33" s="8">
        <v>264675</v>
      </c>
      <c r="N33" s="8">
        <v>1371754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2396085</v>
      </c>
      <c r="X33" s="8"/>
      <c r="Y33" s="8">
        <v>2396085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8307541</v>
      </c>
      <c r="D34" s="6">
        <v>0</v>
      </c>
      <c r="E34" s="7">
        <v>7314975</v>
      </c>
      <c r="F34" s="8">
        <v>7314975</v>
      </c>
      <c r="G34" s="8">
        <v>724948</v>
      </c>
      <c r="H34" s="8">
        <v>612986</v>
      </c>
      <c r="I34" s="8">
        <v>649382</v>
      </c>
      <c r="J34" s="8">
        <v>1987316</v>
      </c>
      <c r="K34" s="8">
        <v>816158</v>
      </c>
      <c r="L34" s="8">
        <v>826751</v>
      </c>
      <c r="M34" s="8">
        <v>1439417</v>
      </c>
      <c r="N34" s="8">
        <v>3082326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5069642</v>
      </c>
      <c r="X34" s="8">
        <v>3657642</v>
      </c>
      <c r="Y34" s="8">
        <v>1412000</v>
      </c>
      <c r="Z34" s="2">
        <v>38.6</v>
      </c>
      <c r="AA34" s="6">
        <v>7314975</v>
      </c>
    </row>
    <row r="35" spans="1:27" ht="12.75">
      <c r="A35" s="27" t="s">
        <v>61</v>
      </c>
      <c r="B35" s="33"/>
      <c r="C35" s="6">
        <v>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72131531</v>
      </c>
      <c r="D36" s="37">
        <f>SUM(D25:D35)</f>
        <v>0</v>
      </c>
      <c r="E36" s="38">
        <f t="shared" si="1"/>
        <v>70624061</v>
      </c>
      <c r="F36" s="39">
        <f t="shared" si="1"/>
        <v>70624061</v>
      </c>
      <c r="G36" s="39">
        <f t="shared" si="1"/>
        <v>5156208</v>
      </c>
      <c r="H36" s="39">
        <f t="shared" si="1"/>
        <v>4923764</v>
      </c>
      <c r="I36" s="39">
        <f t="shared" si="1"/>
        <v>4469709</v>
      </c>
      <c r="J36" s="39">
        <f t="shared" si="1"/>
        <v>14549681</v>
      </c>
      <c r="K36" s="39">
        <f t="shared" si="1"/>
        <v>4562627</v>
      </c>
      <c r="L36" s="39">
        <f t="shared" si="1"/>
        <v>5075900</v>
      </c>
      <c r="M36" s="39">
        <f t="shared" si="1"/>
        <v>4961992</v>
      </c>
      <c r="N36" s="39">
        <f t="shared" si="1"/>
        <v>14600519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29150200</v>
      </c>
      <c r="X36" s="39">
        <f t="shared" si="1"/>
        <v>35312250</v>
      </c>
      <c r="Y36" s="39">
        <f t="shared" si="1"/>
        <v>-6162050</v>
      </c>
      <c r="Z36" s="40">
        <f>+IF(X36&lt;&gt;0,+(Y36/X36)*100,0)</f>
        <v>-17.45017663841868</v>
      </c>
      <c r="AA36" s="37">
        <f>SUM(AA25:AA35)</f>
        <v>70624061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-13951388</v>
      </c>
      <c r="D38" s="50">
        <f>+D22-D36</f>
        <v>0</v>
      </c>
      <c r="E38" s="51">
        <f t="shared" si="2"/>
        <v>-698878</v>
      </c>
      <c r="F38" s="52">
        <f t="shared" si="2"/>
        <v>-698878</v>
      </c>
      <c r="G38" s="52">
        <f t="shared" si="2"/>
        <v>4289299</v>
      </c>
      <c r="H38" s="52">
        <f t="shared" si="2"/>
        <v>-1806108</v>
      </c>
      <c r="I38" s="52">
        <f t="shared" si="2"/>
        <v>9518203</v>
      </c>
      <c r="J38" s="52">
        <f t="shared" si="2"/>
        <v>12001394</v>
      </c>
      <c r="K38" s="52">
        <f t="shared" si="2"/>
        <v>-1834398</v>
      </c>
      <c r="L38" s="52">
        <f t="shared" si="2"/>
        <v>-1781793</v>
      </c>
      <c r="M38" s="52">
        <f t="shared" si="2"/>
        <v>3724695</v>
      </c>
      <c r="N38" s="52">
        <f t="shared" si="2"/>
        <v>108504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12109898</v>
      </c>
      <c r="X38" s="52">
        <f>IF(F22=F36,0,X22-X36)</f>
        <v>-349650</v>
      </c>
      <c r="Y38" s="52">
        <f t="shared" si="2"/>
        <v>12459548</v>
      </c>
      <c r="Z38" s="53">
        <f>+IF(X38&lt;&gt;0,+(Y38/X38)*100,0)</f>
        <v>-3563.4342914342915</v>
      </c>
      <c r="AA38" s="50">
        <f>+AA22-AA36</f>
        <v>-698878</v>
      </c>
    </row>
    <row r="39" spans="1:27" ht="12.75">
      <c r="A39" s="27" t="s">
        <v>64</v>
      </c>
      <c r="B39" s="33"/>
      <c r="C39" s="6">
        <v>33335242</v>
      </c>
      <c r="D39" s="6">
        <v>0</v>
      </c>
      <c r="E39" s="7">
        <v>26587000</v>
      </c>
      <c r="F39" s="8">
        <v>26587000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450000</v>
      </c>
      <c r="M39" s="8">
        <v>0</v>
      </c>
      <c r="N39" s="8">
        <v>450000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450000</v>
      </c>
      <c r="X39" s="8">
        <v>13293498</v>
      </c>
      <c r="Y39" s="8">
        <v>-12843498</v>
      </c>
      <c r="Z39" s="2">
        <v>-96.61</v>
      </c>
      <c r="AA39" s="6">
        <v>26587000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19383854</v>
      </c>
      <c r="D42" s="59">
        <f>SUM(D38:D41)</f>
        <v>0</v>
      </c>
      <c r="E42" s="60">
        <f t="shared" si="3"/>
        <v>25888122</v>
      </c>
      <c r="F42" s="61">
        <f t="shared" si="3"/>
        <v>25888122</v>
      </c>
      <c r="G42" s="61">
        <f t="shared" si="3"/>
        <v>4289299</v>
      </c>
      <c r="H42" s="61">
        <f t="shared" si="3"/>
        <v>-1806108</v>
      </c>
      <c r="I42" s="61">
        <f t="shared" si="3"/>
        <v>9518203</v>
      </c>
      <c r="J42" s="61">
        <f t="shared" si="3"/>
        <v>12001394</v>
      </c>
      <c r="K42" s="61">
        <f t="shared" si="3"/>
        <v>-1834398</v>
      </c>
      <c r="L42" s="61">
        <f t="shared" si="3"/>
        <v>-1331793</v>
      </c>
      <c r="M42" s="61">
        <f t="shared" si="3"/>
        <v>3724695</v>
      </c>
      <c r="N42" s="61">
        <f t="shared" si="3"/>
        <v>558504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12559898</v>
      </c>
      <c r="X42" s="61">
        <f t="shared" si="3"/>
        <v>12943848</v>
      </c>
      <c r="Y42" s="61">
        <f t="shared" si="3"/>
        <v>-383950</v>
      </c>
      <c r="Z42" s="62">
        <f>+IF(X42&lt;&gt;0,+(Y42/X42)*100,0)</f>
        <v>-2.966274016814783</v>
      </c>
      <c r="AA42" s="59">
        <f>SUM(AA38:AA41)</f>
        <v>25888122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19383854</v>
      </c>
      <c r="D44" s="67">
        <f>+D42-D43</f>
        <v>0</v>
      </c>
      <c r="E44" s="68">
        <f t="shared" si="4"/>
        <v>25888122</v>
      </c>
      <c r="F44" s="69">
        <f t="shared" si="4"/>
        <v>25888122</v>
      </c>
      <c r="G44" s="69">
        <f t="shared" si="4"/>
        <v>4289299</v>
      </c>
      <c r="H44" s="69">
        <f t="shared" si="4"/>
        <v>-1806108</v>
      </c>
      <c r="I44" s="69">
        <f t="shared" si="4"/>
        <v>9518203</v>
      </c>
      <c r="J44" s="69">
        <f t="shared" si="4"/>
        <v>12001394</v>
      </c>
      <c r="K44" s="69">
        <f t="shared" si="4"/>
        <v>-1834398</v>
      </c>
      <c r="L44" s="69">
        <f t="shared" si="4"/>
        <v>-1331793</v>
      </c>
      <c r="M44" s="69">
        <f t="shared" si="4"/>
        <v>3724695</v>
      </c>
      <c r="N44" s="69">
        <f t="shared" si="4"/>
        <v>558504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12559898</v>
      </c>
      <c r="X44" s="69">
        <f t="shared" si="4"/>
        <v>12943848</v>
      </c>
      <c r="Y44" s="69">
        <f t="shared" si="4"/>
        <v>-383950</v>
      </c>
      <c r="Z44" s="70">
        <f>+IF(X44&lt;&gt;0,+(Y44/X44)*100,0)</f>
        <v>-2.966274016814783</v>
      </c>
      <c r="AA44" s="67">
        <f>+AA42-AA43</f>
        <v>25888122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19383854</v>
      </c>
      <c r="D46" s="59">
        <f>SUM(D44:D45)</f>
        <v>0</v>
      </c>
      <c r="E46" s="60">
        <f t="shared" si="5"/>
        <v>25888122</v>
      </c>
      <c r="F46" s="61">
        <f t="shared" si="5"/>
        <v>25888122</v>
      </c>
      <c r="G46" s="61">
        <f t="shared" si="5"/>
        <v>4289299</v>
      </c>
      <c r="H46" s="61">
        <f t="shared" si="5"/>
        <v>-1806108</v>
      </c>
      <c r="I46" s="61">
        <f t="shared" si="5"/>
        <v>9518203</v>
      </c>
      <c r="J46" s="61">
        <f t="shared" si="5"/>
        <v>12001394</v>
      </c>
      <c r="K46" s="61">
        <f t="shared" si="5"/>
        <v>-1834398</v>
      </c>
      <c r="L46" s="61">
        <f t="shared" si="5"/>
        <v>-1331793</v>
      </c>
      <c r="M46" s="61">
        <f t="shared" si="5"/>
        <v>3724695</v>
      </c>
      <c r="N46" s="61">
        <f t="shared" si="5"/>
        <v>558504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12559898</v>
      </c>
      <c r="X46" s="61">
        <f t="shared" si="5"/>
        <v>12943848</v>
      </c>
      <c r="Y46" s="61">
        <f t="shared" si="5"/>
        <v>-383950</v>
      </c>
      <c r="Z46" s="62">
        <f>+IF(X46&lt;&gt;0,+(Y46/X46)*100,0)</f>
        <v>-2.966274016814783</v>
      </c>
      <c r="AA46" s="59">
        <f>SUM(AA44:AA45)</f>
        <v>25888122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19383854</v>
      </c>
      <c r="D48" s="75">
        <f>SUM(D46:D47)</f>
        <v>0</v>
      </c>
      <c r="E48" s="76">
        <f t="shared" si="6"/>
        <v>25888122</v>
      </c>
      <c r="F48" s="77">
        <f t="shared" si="6"/>
        <v>25888122</v>
      </c>
      <c r="G48" s="77">
        <f t="shared" si="6"/>
        <v>4289299</v>
      </c>
      <c r="H48" s="78">
        <f t="shared" si="6"/>
        <v>-1806108</v>
      </c>
      <c r="I48" s="78">
        <f t="shared" si="6"/>
        <v>9518203</v>
      </c>
      <c r="J48" s="78">
        <f t="shared" si="6"/>
        <v>12001394</v>
      </c>
      <c r="K48" s="78">
        <f t="shared" si="6"/>
        <v>-1834398</v>
      </c>
      <c r="L48" s="78">
        <f t="shared" si="6"/>
        <v>-1331793</v>
      </c>
      <c r="M48" s="77">
        <f t="shared" si="6"/>
        <v>3724695</v>
      </c>
      <c r="N48" s="77">
        <f t="shared" si="6"/>
        <v>558504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12559898</v>
      </c>
      <c r="X48" s="78">
        <f t="shared" si="6"/>
        <v>12943848</v>
      </c>
      <c r="Y48" s="78">
        <f t="shared" si="6"/>
        <v>-383950</v>
      </c>
      <c r="Z48" s="79">
        <f>+IF(X48&lt;&gt;0,+(Y48/X48)*100,0)</f>
        <v>-2.966274016814783</v>
      </c>
      <c r="AA48" s="80">
        <f>SUM(AA46:AA47)</f>
        <v>25888122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45165614</v>
      </c>
      <c r="D5" s="6">
        <v>0</v>
      </c>
      <c r="E5" s="7">
        <v>49087458</v>
      </c>
      <c r="F5" s="8">
        <v>49087458</v>
      </c>
      <c r="G5" s="8">
        <v>47423727</v>
      </c>
      <c r="H5" s="8">
        <v>3311</v>
      </c>
      <c r="I5" s="8">
        <v>-18592</v>
      </c>
      <c r="J5" s="8">
        <v>47408446</v>
      </c>
      <c r="K5" s="8">
        <v>-18703</v>
      </c>
      <c r="L5" s="8">
        <v>10602</v>
      </c>
      <c r="M5" s="8">
        <v>-57318</v>
      </c>
      <c r="N5" s="8">
        <v>-65419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47343027</v>
      </c>
      <c r="X5" s="8">
        <v>24543726</v>
      </c>
      <c r="Y5" s="8">
        <v>22799301</v>
      </c>
      <c r="Z5" s="2">
        <v>92.89</v>
      </c>
      <c r="AA5" s="6">
        <v>49087458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73663657</v>
      </c>
      <c r="D7" s="6">
        <v>0</v>
      </c>
      <c r="E7" s="7">
        <v>82719739</v>
      </c>
      <c r="F7" s="8">
        <v>82719739</v>
      </c>
      <c r="G7" s="8">
        <v>6250918</v>
      </c>
      <c r="H7" s="8">
        <v>7310860</v>
      </c>
      <c r="I7" s="8">
        <v>6541270</v>
      </c>
      <c r="J7" s="8">
        <v>20103048</v>
      </c>
      <c r="K7" s="8">
        <v>5363402</v>
      </c>
      <c r="L7" s="8">
        <v>5798752</v>
      </c>
      <c r="M7" s="8">
        <v>5480021</v>
      </c>
      <c r="N7" s="8">
        <v>16642175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36745223</v>
      </c>
      <c r="X7" s="8">
        <v>41359878</v>
      </c>
      <c r="Y7" s="8">
        <v>-4614655</v>
      </c>
      <c r="Z7" s="2">
        <v>-11.16</v>
      </c>
      <c r="AA7" s="6">
        <v>82719739</v>
      </c>
    </row>
    <row r="8" spans="1:27" ht="12.75">
      <c r="A8" s="29" t="s">
        <v>35</v>
      </c>
      <c r="B8" s="28"/>
      <c r="C8" s="6">
        <v>27640504</v>
      </c>
      <c r="D8" s="6">
        <v>0</v>
      </c>
      <c r="E8" s="7">
        <v>33053220</v>
      </c>
      <c r="F8" s="8">
        <v>33053220</v>
      </c>
      <c r="G8" s="8">
        <v>2380677</v>
      </c>
      <c r="H8" s="8">
        <v>2465316</v>
      </c>
      <c r="I8" s="8">
        <v>2572716</v>
      </c>
      <c r="J8" s="8">
        <v>7418709</v>
      </c>
      <c r="K8" s="8">
        <v>2853623</v>
      </c>
      <c r="L8" s="8">
        <v>2712471</v>
      </c>
      <c r="M8" s="8">
        <v>3186545</v>
      </c>
      <c r="N8" s="8">
        <v>8752639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16171348</v>
      </c>
      <c r="X8" s="8">
        <v>16526610</v>
      </c>
      <c r="Y8" s="8">
        <v>-355262</v>
      </c>
      <c r="Z8" s="2">
        <v>-2.15</v>
      </c>
      <c r="AA8" s="6">
        <v>33053220</v>
      </c>
    </row>
    <row r="9" spans="1:27" ht="12.75">
      <c r="A9" s="29" t="s">
        <v>36</v>
      </c>
      <c r="B9" s="28"/>
      <c r="C9" s="6">
        <v>10578331</v>
      </c>
      <c r="D9" s="6">
        <v>0</v>
      </c>
      <c r="E9" s="7">
        <v>11004875</v>
      </c>
      <c r="F9" s="8">
        <v>11004875</v>
      </c>
      <c r="G9" s="8">
        <v>1302625</v>
      </c>
      <c r="H9" s="8">
        <v>1306682</v>
      </c>
      <c r="I9" s="8">
        <v>1312008</v>
      </c>
      <c r="J9" s="8">
        <v>3921315</v>
      </c>
      <c r="K9" s="8">
        <v>1330566</v>
      </c>
      <c r="L9" s="8">
        <v>1337212</v>
      </c>
      <c r="M9" s="8">
        <v>1387193</v>
      </c>
      <c r="N9" s="8">
        <v>4054971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7976286</v>
      </c>
      <c r="X9" s="8">
        <v>5502438</v>
      </c>
      <c r="Y9" s="8">
        <v>2473848</v>
      </c>
      <c r="Z9" s="2">
        <v>44.96</v>
      </c>
      <c r="AA9" s="6">
        <v>11004875</v>
      </c>
    </row>
    <row r="10" spans="1:27" ht="12.75">
      <c r="A10" s="29" t="s">
        <v>37</v>
      </c>
      <c r="B10" s="28"/>
      <c r="C10" s="6">
        <v>12473877</v>
      </c>
      <c r="D10" s="6">
        <v>0</v>
      </c>
      <c r="E10" s="7">
        <v>13531791</v>
      </c>
      <c r="F10" s="30">
        <v>13531791</v>
      </c>
      <c r="G10" s="30">
        <v>1642714</v>
      </c>
      <c r="H10" s="30">
        <v>1664445</v>
      </c>
      <c r="I10" s="30">
        <v>1653375</v>
      </c>
      <c r="J10" s="30">
        <v>4960534</v>
      </c>
      <c r="K10" s="30">
        <v>1653198</v>
      </c>
      <c r="L10" s="30">
        <v>1653947</v>
      </c>
      <c r="M10" s="30">
        <v>1653699</v>
      </c>
      <c r="N10" s="30">
        <v>4960844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9921378</v>
      </c>
      <c r="X10" s="30">
        <v>6765894</v>
      </c>
      <c r="Y10" s="30">
        <v>3155484</v>
      </c>
      <c r="Z10" s="31">
        <v>46.64</v>
      </c>
      <c r="AA10" s="32">
        <v>13531791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2688170</v>
      </c>
      <c r="D12" s="6">
        <v>0</v>
      </c>
      <c r="E12" s="7">
        <v>1267715</v>
      </c>
      <c r="F12" s="8">
        <v>1267715</v>
      </c>
      <c r="G12" s="8">
        <v>180180</v>
      </c>
      <c r="H12" s="8">
        <v>102916</v>
      </c>
      <c r="I12" s="8">
        <v>92494</v>
      </c>
      <c r="J12" s="8">
        <v>375590</v>
      </c>
      <c r="K12" s="8">
        <v>167652</v>
      </c>
      <c r="L12" s="8">
        <v>132532</v>
      </c>
      <c r="M12" s="8">
        <v>102010</v>
      </c>
      <c r="N12" s="8">
        <v>402194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777784</v>
      </c>
      <c r="X12" s="8">
        <v>633864</v>
      </c>
      <c r="Y12" s="8">
        <v>143920</v>
      </c>
      <c r="Z12" s="2">
        <v>22.71</v>
      </c>
      <c r="AA12" s="6">
        <v>1267715</v>
      </c>
    </row>
    <row r="13" spans="1:27" ht="12.75">
      <c r="A13" s="27" t="s">
        <v>40</v>
      </c>
      <c r="B13" s="33"/>
      <c r="C13" s="6">
        <v>1327937</v>
      </c>
      <c r="D13" s="6">
        <v>0</v>
      </c>
      <c r="E13" s="7">
        <v>2183767</v>
      </c>
      <c r="F13" s="8">
        <v>2183767</v>
      </c>
      <c r="G13" s="8">
        <v>19736</v>
      </c>
      <c r="H13" s="8">
        <v>226729</v>
      </c>
      <c r="I13" s="8">
        <v>109136</v>
      </c>
      <c r="J13" s="8">
        <v>355601</v>
      </c>
      <c r="K13" s="8">
        <v>108757</v>
      </c>
      <c r="L13" s="8">
        <v>182887</v>
      </c>
      <c r="M13" s="8">
        <v>119150</v>
      </c>
      <c r="N13" s="8">
        <v>410794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766395</v>
      </c>
      <c r="X13" s="8">
        <v>1091886</v>
      </c>
      <c r="Y13" s="8">
        <v>-325491</v>
      </c>
      <c r="Z13" s="2">
        <v>-29.81</v>
      </c>
      <c r="AA13" s="6">
        <v>2183767</v>
      </c>
    </row>
    <row r="14" spans="1:27" ht="12.75">
      <c r="A14" s="27" t="s">
        <v>41</v>
      </c>
      <c r="B14" s="33"/>
      <c r="C14" s="6">
        <v>8422164</v>
      </c>
      <c r="D14" s="6">
        <v>0</v>
      </c>
      <c r="E14" s="7">
        <v>1902596</v>
      </c>
      <c r="F14" s="8">
        <v>1902596</v>
      </c>
      <c r="G14" s="8">
        <v>777242</v>
      </c>
      <c r="H14" s="8">
        <v>776503</v>
      </c>
      <c r="I14" s="8">
        <v>787992</v>
      </c>
      <c r="J14" s="8">
        <v>2341737</v>
      </c>
      <c r="K14" s="8">
        <v>798298</v>
      </c>
      <c r="L14" s="8">
        <v>872938</v>
      </c>
      <c r="M14" s="8">
        <v>837911</v>
      </c>
      <c r="N14" s="8">
        <v>2509147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4850884</v>
      </c>
      <c r="X14" s="8">
        <v>951300</v>
      </c>
      <c r="Y14" s="8">
        <v>3899584</v>
      </c>
      <c r="Z14" s="2">
        <v>409.92</v>
      </c>
      <c r="AA14" s="6">
        <v>1902596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105322</v>
      </c>
      <c r="D16" s="6">
        <v>0</v>
      </c>
      <c r="E16" s="7">
        <v>5281409</v>
      </c>
      <c r="F16" s="8">
        <v>5281409</v>
      </c>
      <c r="G16" s="8">
        <v>4282</v>
      </c>
      <c r="H16" s="8">
        <v>3340</v>
      </c>
      <c r="I16" s="8">
        <v>5380</v>
      </c>
      <c r="J16" s="8">
        <v>13002</v>
      </c>
      <c r="K16" s="8">
        <v>3257</v>
      </c>
      <c r="L16" s="8">
        <v>6408</v>
      </c>
      <c r="M16" s="8">
        <v>760</v>
      </c>
      <c r="N16" s="8">
        <v>10425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23427</v>
      </c>
      <c r="X16" s="8">
        <v>2640702</v>
      </c>
      <c r="Y16" s="8">
        <v>-2617275</v>
      </c>
      <c r="Z16" s="2">
        <v>-99.11</v>
      </c>
      <c r="AA16" s="6">
        <v>5281409</v>
      </c>
    </row>
    <row r="17" spans="1:27" ht="12.75">
      <c r="A17" s="27" t="s">
        <v>44</v>
      </c>
      <c r="B17" s="33"/>
      <c r="C17" s="6">
        <v>1305283</v>
      </c>
      <c r="D17" s="6">
        <v>0</v>
      </c>
      <c r="E17" s="7">
        <v>1438199</v>
      </c>
      <c r="F17" s="8">
        <v>1438199</v>
      </c>
      <c r="G17" s="8">
        <v>215685</v>
      </c>
      <c r="H17" s="8">
        <v>55369</v>
      </c>
      <c r="I17" s="8">
        <v>126911</v>
      </c>
      <c r="J17" s="8">
        <v>397965</v>
      </c>
      <c r="K17" s="8">
        <v>102526</v>
      </c>
      <c r="L17" s="8">
        <v>135419</v>
      </c>
      <c r="M17" s="8">
        <v>70238</v>
      </c>
      <c r="N17" s="8">
        <v>308183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706148</v>
      </c>
      <c r="X17" s="8">
        <v>719100</v>
      </c>
      <c r="Y17" s="8">
        <v>-12952</v>
      </c>
      <c r="Z17" s="2">
        <v>-1.8</v>
      </c>
      <c r="AA17" s="6">
        <v>1438199</v>
      </c>
    </row>
    <row r="18" spans="1:27" ht="12.75">
      <c r="A18" s="29" t="s">
        <v>45</v>
      </c>
      <c r="B18" s="28"/>
      <c r="C18" s="6">
        <v>1105163</v>
      </c>
      <c r="D18" s="6">
        <v>0</v>
      </c>
      <c r="E18" s="7">
        <v>1156128</v>
      </c>
      <c r="F18" s="8">
        <v>1156128</v>
      </c>
      <c r="G18" s="8">
        <v>0</v>
      </c>
      <c r="H18" s="8">
        <v>27817</v>
      </c>
      <c r="I18" s="8">
        <v>30224</v>
      </c>
      <c r="J18" s="8">
        <v>58041</v>
      </c>
      <c r="K18" s="8">
        <v>23085</v>
      </c>
      <c r="L18" s="8">
        <v>20997</v>
      </c>
      <c r="M18" s="8">
        <v>0</v>
      </c>
      <c r="N18" s="8">
        <v>44082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102123</v>
      </c>
      <c r="X18" s="8"/>
      <c r="Y18" s="8">
        <v>102123</v>
      </c>
      <c r="Z18" s="2">
        <v>0</v>
      </c>
      <c r="AA18" s="6">
        <v>1156128</v>
      </c>
    </row>
    <row r="19" spans="1:27" ht="12.75">
      <c r="A19" s="27" t="s">
        <v>46</v>
      </c>
      <c r="B19" s="33"/>
      <c r="C19" s="6">
        <v>44765962</v>
      </c>
      <c r="D19" s="6">
        <v>0</v>
      </c>
      <c r="E19" s="7">
        <v>47927000</v>
      </c>
      <c r="F19" s="8">
        <v>47927000</v>
      </c>
      <c r="G19" s="8">
        <v>18299000</v>
      </c>
      <c r="H19" s="8">
        <v>2465000</v>
      </c>
      <c r="I19" s="8">
        <v>0</v>
      </c>
      <c r="J19" s="8">
        <v>20764000</v>
      </c>
      <c r="K19" s="8">
        <v>0</v>
      </c>
      <c r="L19" s="8">
        <v>450000</v>
      </c>
      <c r="M19" s="8">
        <v>14639000</v>
      </c>
      <c r="N19" s="8">
        <v>15089000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35853000</v>
      </c>
      <c r="X19" s="8">
        <v>33288000</v>
      </c>
      <c r="Y19" s="8">
        <v>2565000</v>
      </c>
      <c r="Z19" s="2">
        <v>7.71</v>
      </c>
      <c r="AA19" s="6">
        <v>47927000</v>
      </c>
    </row>
    <row r="20" spans="1:27" ht="12.75">
      <c r="A20" s="27" t="s">
        <v>47</v>
      </c>
      <c r="B20" s="33"/>
      <c r="C20" s="6">
        <v>1247154</v>
      </c>
      <c r="D20" s="6">
        <v>0</v>
      </c>
      <c r="E20" s="7">
        <v>1082696</v>
      </c>
      <c r="F20" s="30">
        <v>1082696</v>
      </c>
      <c r="G20" s="30">
        <v>23285</v>
      </c>
      <c r="H20" s="30">
        <v>271710</v>
      </c>
      <c r="I20" s="30">
        <v>324577</v>
      </c>
      <c r="J20" s="30">
        <v>619572</v>
      </c>
      <c r="K20" s="30">
        <v>268975</v>
      </c>
      <c r="L20" s="30">
        <v>296440</v>
      </c>
      <c r="M20" s="30">
        <v>248816</v>
      </c>
      <c r="N20" s="30">
        <v>814231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1433803</v>
      </c>
      <c r="X20" s="30">
        <v>1119408</v>
      </c>
      <c r="Y20" s="30">
        <v>314395</v>
      </c>
      <c r="Z20" s="31">
        <v>28.09</v>
      </c>
      <c r="AA20" s="32">
        <v>1082696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7000000</v>
      </c>
      <c r="F21" s="8">
        <v>7000000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>
        <v>3499998</v>
      </c>
      <c r="Y21" s="8">
        <v>-3499998</v>
      </c>
      <c r="Z21" s="2">
        <v>-100</v>
      </c>
      <c r="AA21" s="6">
        <v>7000000</v>
      </c>
    </row>
    <row r="22" spans="1:27" ht="24.75" customHeight="1">
      <c r="A22" s="35" t="s">
        <v>49</v>
      </c>
      <c r="B22" s="36"/>
      <c r="C22" s="37">
        <f aca="true" t="shared" si="0" ref="C22:Y22">SUM(C5:C21)</f>
        <v>230489138</v>
      </c>
      <c r="D22" s="37">
        <f>SUM(D5:D21)</f>
        <v>0</v>
      </c>
      <c r="E22" s="38">
        <f t="shared" si="0"/>
        <v>258636593</v>
      </c>
      <c r="F22" s="39">
        <f t="shared" si="0"/>
        <v>258636593</v>
      </c>
      <c r="G22" s="39">
        <f t="shared" si="0"/>
        <v>78520071</v>
      </c>
      <c r="H22" s="39">
        <f t="shared" si="0"/>
        <v>16679998</v>
      </c>
      <c r="I22" s="39">
        <f t="shared" si="0"/>
        <v>13537491</v>
      </c>
      <c r="J22" s="39">
        <f t="shared" si="0"/>
        <v>108737560</v>
      </c>
      <c r="K22" s="39">
        <f t="shared" si="0"/>
        <v>12654636</v>
      </c>
      <c r="L22" s="39">
        <f t="shared" si="0"/>
        <v>13610605</v>
      </c>
      <c r="M22" s="39">
        <f t="shared" si="0"/>
        <v>27668025</v>
      </c>
      <c r="N22" s="39">
        <f t="shared" si="0"/>
        <v>53933266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162670826</v>
      </c>
      <c r="X22" s="39">
        <f t="shared" si="0"/>
        <v>138642804</v>
      </c>
      <c r="Y22" s="39">
        <f t="shared" si="0"/>
        <v>24028022</v>
      </c>
      <c r="Z22" s="40">
        <f>+IF(X22&lt;&gt;0,+(Y22/X22)*100,0)</f>
        <v>17.330882892414667</v>
      </c>
      <c r="AA22" s="37">
        <f>SUM(AA5:AA21)</f>
        <v>258636593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79993865</v>
      </c>
      <c r="D25" s="6">
        <v>0</v>
      </c>
      <c r="E25" s="7">
        <v>87600199</v>
      </c>
      <c r="F25" s="8">
        <v>87600199</v>
      </c>
      <c r="G25" s="8">
        <v>6383065</v>
      </c>
      <c r="H25" s="8">
        <v>7235844</v>
      </c>
      <c r="I25" s="8">
        <v>6852759</v>
      </c>
      <c r="J25" s="8">
        <v>20471668</v>
      </c>
      <c r="K25" s="8">
        <v>6754152</v>
      </c>
      <c r="L25" s="8">
        <v>6765172</v>
      </c>
      <c r="M25" s="8">
        <v>6782675</v>
      </c>
      <c r="N25" s="8">
        <v>20301999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40773667</v>
      </c>
      <c r="X25" s="8">
        <v>43800114</v>
      </c>
      <c r="Y25" s="8">
        <v>-3026447</v>
      </c>
      <c r="Z25" s="2">
        <v>-6.91</v>
      </c>
      <c r="AA25" s="6">
        <v>87600199</v>
      </c>
    </row>
    <row r="26" spans="1:27" ht="12.75">
      <c r="A26" s="29" t="s">
        <v>52</v>
      </c>
      <c r="B26" s="28"/>
      <c r="C26" s="6">
        <v>5791509</v>
      </c>
      <c r="D26" s="6">
        <v>0</v>
      </c>
      <c r="E26" s="7">
        <v>5791509</v>
      </c>
      <c r="F26" s="8">
        <v>5791509</v>
      </c>
      <c r="G26" s="8">
        <v>516626</v>
      </c>
      <c r="H26" s="8">
        <v>517626</v>
      </c>
      <c r="I26" s="8">
        <v>513626</v>
      </c>
      <c r="J26" s="8">
        <v>1547878</v>
      </c>
      <c r="K26" s="8">
        <v>510626</v>
      </c>
      <c r="L26" s="8">
        <v>516625</v>
      </c>
      <c r="M26" s="8">
        <v>545625</v>
      </c>
      <c r="N26" s="8">
        <v>1572876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3120754</v>
      </c>
      <c r="X26" s="8">
        <v>2895750</v>
      </c>
      <c r="Y26" s="8">
        <v>225004</v>
      </c>
      <c r="Z26" s="2">
        <v>7.77</v>
      </c>
      <c r="AA26" s="6">
        <v>5791509</v>
      </c>
    </row>
    <row r="27" spans="1:27" ht="12.75">
      <c r="A27" s="29" t="s">
        <v>53</v>
      </c>
      <c r="B27" s="28"/>
      <c r="C27" s="6">
        <v>25303234</v>
      </c>
      <c r="D27" s="6">
        <v>0</v>
      </c>
      <c r="E27" s="7">
        <v>19066479</v>
      </c>
      <c r="F27" s="8">
        <v>19066479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9533238</v>
      </c>
      <c r="Y27" s="8">
        <v>-9533238</v>
      </c>
      <c r="Z27" s="2">
        <v>-100</v>
      </c>
      <c r="AA27" s="6">
        <v>19066479</v>
      </c>
    </row>
    <row r="28" spans="1:27" ht="12.75">
      <c r="A28" s="29" t="s">
        <v>54</v>
      </c>
      <c r="B28" s="28"/>
      <c r="C28" s="6">
        <v>35788517</v>
      </c>
      <c r="D28" s="6">
        <v>0</v>
      </c>
      <c r="E28" s="7">
        <v>40787397</v>
      </c>
      <c r="F28" s="8">
        <v>40787397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20393700</v>
      </c>
      <c r="Y28" s="8">
        <v>-20393700</v>
      </c>
      <c r="Z28" s="2">
        <v>-100</v>
      </c>
      <c r="AA28" s="6">
        <v>40787397</v>
      </c>
    </row>
    <row r="29" spans="1:27" ht="12.75">
      <c r="A29" s="29" t="s">
        <v>55</v>
      </c>
      <c r="B29" s="28"/>
      <c r="C29" s="6">
        <v>12118051</v>
      </c>
      <c r="D29" s="6">
        <v>0</v>
      </c>
      <c r="E29" s="7">
        <v>7200000</v>
      </c>
      <c r="F29" s="8">
        <v>7200000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3600000</v>
      </c>
      <c r="Y29" s="8">
        <v>-3600000</v>
      </c>
      <c r="Z29" s="2">
        <v>-100</v>
      </c>
      <c r="AA29" s="6">
        <v>7200000</v>
      </c>
    </row>
    <row r="30" spans="1:27" ht="12.75">
      <c r="A30" s="29" t="s">
        <v>56</v>
      </c>
      <c r="B30" s="28"/>
      <c r="C30" s="6">
        <v>90326927</v>
      </c>
      <c r="D30" s="6">
        <v>0</v>
      </c>
      <c r="E30" s="7">
        <v>105347176</v>
      </c>
      <c r="F30" s="8">
        <v>105347176</v>
      </c>
      <c r="G30" s="8">
        <v>0</v>
      </c>
      <c r="H30" s="8">
        <v>5302511</v>
      </c>
      <c r="I30" s="8">
        <v>10796910</v>
      </c>
      <c r="J30" s="8">
        <v>16099421</v>
      </c>
      <c r="K30" s="8">
        <v>14830804</v>
      </c>
      <c r="L30" s="8">
        <v>8675732</v>
      </c>
      <c r="M30" s="8">
        <v>4430930</v>
      </c>
      <c r="N30" s="8">
        <v>27937466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44036887</v>
      </c>
      <c r="X30" s="8">
        <v>52673586</v>
      </c>
      <c r="Y30" s="8">
        <v>-8636699</v>
      </c>
      <c r="Z30" s="2">
        <v>-16.4</v>
      </c>
      <c r="AA30" s="6">
        <v>105347176</v>
      </c>
    </row>
    <row r="31" spans="1:27" ht="12.75">
      <c r="A31" s="29" t="s">
        <v>57</v>
      </c>
      <c r="B31" s="28"/>
      <c r="C31" s="6">
        <v>7651339</v>
      </c>
      <c r="D31" s="6">
        <v>0</v>
      </c>
      <c r="E31" s="7">
        <v>8584216</v>
      </c>
      <c r="F31" s="8">
        <v>8584216</v>
      </c>
      <c r="G31" s="8">
        <v>53430</v>
      </c>
      <c r="H31" s="8">
        <v>635357</v>
      </c>
      <c r="I31" s="8">
        <v>431314</v>
      </c>
      <c r="J31" s="8">
        <v>1120101</v>
      </c>
      <c r="K31" s="8">
        <v>829679</v>
      </c>
      <c r="L31" s="8">
        <v>683391</v>
      </c>
      <c r="M31" s="8">
        <v>396111</v>
      </c>
      <c r="N31" s="8">
        <v>1909181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3029282</v>
      </c>
      <c r="X31" s="8">
        <v>4292088</v>
      </c>
      <c r="Y31" s="8">
        <v>-1262806</v>
      </c>
      <c r="Z31" s="2">
        <v>-29.42</v>
      </c>
      <c r="AA31" s="6">
        <v>8584216</v>
      </c>
    </row>
    <row r="32" spans="1:27" ht="12.75">
      <c r="A32" s="29" t="s">
        <v>58</v>
      </c>
      <c r="B32" s="28"/>
      <c r="C32" s="6">
        <v>17039492</v>
      </c>
      <c r="D32" s="6">
        <v>0</v>
      </c>
      <c r="E32" s="7">
        <v>24029794</v>
      </c>
      <c r="F32" s="8">
        <v>24029794</v>
      </c>
      <c r="G32" s="8">
        <v>21936</v>
      </c>
      <c r="H32" s="8">
        <v>1386</v>
      </c>
      <c r="I32" s="8">
        <v>1386</v>
      </c>
      <c r="J32" s="8">
        <v>24708</v>
      </c>
      <c r="K32" s="8">
        <v>43434</v>
      </c>
      <c r="L32" s="8">
        <v>45876</v>
      </c>
      <c r="M32" s="8">
        <v>133446</v>
      </c>
      <c r="N32" s="8">
        <v>222756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247464</v>
      </c>
      <c r="X32" s="8">
        <v>12014838</v>
      </c>
      <c r="Y32" s="8">
        <v>-11767374</v>
      </c>
      <c r="Z32" s="2">
        <v>-97.94</v>
      </c>
      <c r="AA32" s="6">
        <v>24029794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31802507</v>
      </c>
      <c r="D34" s="6">
        <v>0</v>
      </c>
      <c r="E34" s="7">
        <v>26552899</v>
      </c>
      <c r="F34" s="8">
        <v>26552899</v>
      </c>
      <c r="G34" s="8">
        <v>4412266</v>
      </c>
      <c r="H34" s="8">
        <v>3868215</v>
      </c>
      <c r="I34" s="8">
        <v>4311535</v>
      </c>
      <c r="J34" s="8">
        <v>12592016</v>
      </c>
      <c r="K34" s="8">
        <v>5999689</v>
      </c>
      <c r="L34" s="8">
        <v>5366065</v>
      </c>
      <c r="M34" s="8">
        <v>4612253</v>
      </c>
      <c r="N34" s="8">
        <v>15978007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28570023</v>
      </c>
      <c r="X34" s="8">
        <v>13276422</v>
      </c>
      <c r="Y34" s="8">
        <v>15293601</v>
      </c>
      <c r="Z34" s="2">
        <v>115.19</v>
      </c>
      <c r="AA34" s="6">
        <v>26552899</v>
      </c>
    </row>
    <row r="35" spans="1:27" ht="12.75">
      <c r="A35" s="27" t="s">
        <v>61</v>
      </c>
      <c r="B35" s="33"/>
      <c r="C35" s="6">
        <v>1019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305816460</v>
      </c>
      <c r="D36" s="37">
        <f>SUM(D25:D35)</f>
        <v>0</v>
      </c>
      <c r="E36" s="38">
        <f t="shared" si="1"/>
        <v>324959669</v>
      </c>
      <c r="F36" s="39">
        <f t="shared" si="1"/>
        <v>324959669</v>
      </c>
      <c r="G36" s="39">
        <f t="shared" si="1"/>
        <v>11387323</v>
      </c>
      <c r="H36" s="39">
        <f t="shared" si="1"/>
        <v>17560939</v>
      </c>
      <c r="I36" s="39">
        <f t="shared" si="1"/>
        <v>22907530</v>
      </c>
      <c r="J36" s="39">
        <f t="shared" si="1"/>
        <v>51855792</v>
      </c>
      <c r="K36" s="39">
        <f t="shared" si="1"/>
        <v>28968384</v>
      </c>
      <c r="L36" s="39">
        <f t="shared" si="1"/>
        <v>22052861</v>
      </c>
      <c r="M36" s="39">
        <f t="shared" si="1"/>
        <v>16901040</v>
      </c>
      <c r="N36" s="39">
        <f t="shared" si="1"/>
        <v>67922285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119778077</v>
      </c>
      <c r="X36" s="39">
        <f t="shared" si="1"/>
        <v>162479736</v>
      </c>
      <c r="Y36" s="39">
        <f t="shared" si="1"/>
        <v>-42701659</v>
      </c>
      <c r="Z36" s="40">
        <f>+IF(X36&lt;&gt;0,+(Y36/X36)*100,0)</f>
        <v>-26.281221308729847</v>
      </c>
      <c r="AA36" s="37">
        <f>SUM(AA25:AA35)</f>
        <v>324959669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-75327322</v>
      </c>
      <c r="D38" s="50">
        <f>+D22-D36</f>
        <v>0</v>
      </c>
      <c r="E38" s="51">
        <f t="shared" si="2"/>
        <v>-66323076</v>
      </c>
      <c r="F38" s="52">
        <f t="shared" si="2"/>
        <v>-66323076</v>
      </c>
      <c r="G38" s="52">
        <f t="shared" si="2"/>
        <v>67132748</v>
      </c>
      <c r="H38" s="52">
        <f t="shared" si="2"/>
        <v>-880941</v>
      </c>
      <c r="I38" s="52">
        <f t="shared" si="2"/>
        <v>-9370039</v>
      </c>
      <c r="J38" s="52">
        <f t="shared" si="2"/>
        <v>56881768</v>
      </c>
      <c r="K38" s="52">
        <f t="shared" si="2"/>
        <v>-16313748</v>
      </c>
      <c r="L38" s="52">
        <f t="shared" si="2"/>
        <v>-8442256</v>
      </c>
      <c r="M38" s="52">
        <f t="shared" si="2"/>
        <v>10766985</v>
      </c>
      <c r="N38" s="52">
        <f t="shared" si="2"/>
        <v>-13989019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42892749</v>
      </c>
      <c r="X38" s="52">
        <f>IF(F22=F36,0,X22-X36)</f>
        <v>-23836932</v>
      </c>
      <c r="Y38" s="52">
        <f t="shared" si="2"/>
        <v>66729681</v>
      </c>
      <c r="Z38" s="53">
        <f>+IF(X38&lt;&gt;0,+(Y38/X38)*100,0)</f>
        <v>-279.9424061787817</v>
      </c>
      <c r="AA38" s="50">
        <f>+AA22-AA36</f>
        <v>-66323076</v>
      </c>
    </row>
    <row r="39" spans="1:27" ht="12.75">
      <c r="A39" s="27" t="s">
        <v>64</v>
      </c>
      <c r="B39" s="33"/>
      <c r="C39" s="6">
        <v>24821101</v>
      </c>
      <c r="D39" s="6">
        <v>0</v>
      </c>
      <c r="E39" s="7">
        <v>23384000</v>
      </c>
      <c r="F39" s="8">
        <v>23384000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23384000</v>
      </c>
      <c r="Y39" s="8">
        <v>-23384000</v>
      </c>
      <c r="Z39" s="2">
        <v>-100</v>
      </c>
      <c r="AA39" s="6">
        <v>23384000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-50506221</v>
      </c>
      <c r="D42" s="59">
        <f>SUM(D38:D41)</f>
        <v>0</v>
      </c>
      <c r="E42" s="60">
        <f t="shared" si="3"/>
        <v>-42939076</v>
      </c>
      <c r="F42" s="61">
        <f t="shared" si="3"/>
        <v>-42939076</v>
      </c>
      <c r="G42" s="61">
        <f t="shared" si="3"/>
        <v>67132748</v>
      </c>
      <c r="H42" s="61">
        <f t="shared" si="3"/>
        <v>-880941</v>
      </c>
      <c r="I42" s="61">
        <f t="shared" si="3"/>
        <v>-9370039</v>
      </c>
      <c r="J42" s="61">
        <f t="shared" si="3"/>
        <v>56881768</v>
      </c>
      <c r="K42" s="61">
        <f t="shared" si="3"/>
        <v>-16313748</v>
      </c>
      <c r="L42" s="61">
        <f t="shared" si="3"/>
        <v>-8442256</v>
      </c>
      <c r="M42" s="61">
        <f t="shared" si="3"/>
        <v>10766985</v>
      </c>
      <c r="N42" s="61">
        <f t="shared" si="3"/>
        <v>-13989019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42892749</v>
      </c>
      <c r="X42" s="61">
        <f t="shared" si="3"/>
        <v>-452932</v>
      </c>
      <c r="Y42" s="61">
        <f t="shared" si="3"/>
        <v>43345681</v>
      </c>
      <c r="Z42" s="62">
        <f>+IF(X42&lt;&gt;0,+(Y42/X42)*100,0)</f>
        <v>-9570.01956143527</v>
      </c>
      <c r="AA42" s="59">
        <f>SUM(AA38:AA41)</f>
        <v>-42939076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-50506221</v>
      </c>
      <c r="D44" s="67">
        <f>+D42-D43</f>
        <v>0</v>
      </c>
      <c r="E44" s="68">
        <f t="shared" si="4"/>
        <v>-42939076</v>
      </c>
      <c r="F44" s="69">
        <f t="shared" si="4"/>
        <v>-42939076</v>
      </c>
      <c r="G44" s="69">
        <f t="shared" si="4"/>
        <v>67132748</v>
      </c>
      <c r="H44" s="69">
        <f t="shared" si="4"/>
        <v>-880941</v>
      </c>
      <c r="I44" s="69">
        <f t="shared" si="4"/>
        <v>-9370039</v>
      </c>
      <c r="J44" s="69">
        <f t="shared" si="4"/>
        <v>56881768</v>
      </c>
      <c r="K44" s="69">
        <f t="shared" si="4"/>
        <v>-16313748</v>
      </c>
      <c r="L44" s="69">
        <f t="shared" si="4"/>
        <v>-8442256</v>
      </c>
      <c r="M44" s="69">
        <f t="shared" si="4"/>
        <v>10766985</v>
      </c>
      <c r="N44" s="69">
        <f t="shared" si="4"/>
        <v>-13989019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42892749</v>
      </c>
      <c r="X44" s="69">
        <f t="shared" si="4"/>
        <v>-452932</v>
      </c>
      <c r="Y44" s="69">
        <f t="shared" si="4"/>
        <v>43345681</v>
      </c>
      <c r="Z44" s="70">
        <f>+IF(X44&lt;&gt;0,+(Y44/X44)*100,0)</f>
        <v>-9570.01956143527</v>
      </c>
      <c r="AA44" s="67">
        <f>+AA42-AA43</f>
        <v>-42939076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-50506221</v>
      </c>
      <c r="D46" s="59">
        <f>SUM(D44:D45)</f>
        <v>0</v>
      </c>
      <c r="E46" s="60">
        <f t="shared" si="5"/>
        <v>-42939076</v>
      </c>
      <c r="F46" s="61">
        <f t="shared" si="5"/>
        <v>-42939076</v>
      </c>
      <c r="G46" s="61">
        <f t="shared" si="5"/>
        <v>67132748</v>
      </c>
      <c r="H46" s="61">
        <f t="shared" si="5"/>
        <v>-880941</v>
      </c>
      <c r="I46" s="61">
        <f t="shared" si="5"/>
        <v>-9370039</v>
      </c>
      <c r="J46" s="61">
        <f t="shared" si="5"/>
        <v>56881768</v>
      </c>
      <c r="K46" s="61">
        <f t="shared" si="5"/>
        <v>-16313748</v>
      </c>
      <c r="L46" s="61">
        <f t="shared" si="5"/>
        <v>-8442256</v>
      </c>
      <c r="M46" s="61">
        <f t="shared" si="5"/>
        <v>10766985</v>
      </c>
      <c r="N46" s="61">
        <f t="shared" si="5"/>
        <v>-13989019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42892749</v>
      </c>
      <c r="X46" s="61">
        <f t="shared" si="5"/>
        <v>-452932</v>
      </c>
      <c r="Y46" s="61">
        <f t="shared" si="5"/>
        <v>43345681</v>
      </c>
      <c r="Z46" s="62">
        <f>+IF(X46&lt;&gt;0,+(Y46/X46)*100,0)</f>
        <v>-9570.01956143527</v>
      </c>
      <c r="AA46" s="59">
        <f>SUM(AA44:AA45)</f>
        <v>-42939076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-50506221</v>
      </c>
      <c r="D48" s="75">
        <f>SUM(D46:D47)</f>
        <v>0</v>
      </c>
      <c r="E48" s="76">
        <f t="shared" si="6"/>
        <v>-42939076</v>
      </c>
      <c r="F48" s="77">
        <f t="shared" si="6"/>
        <v>-42939076</v>
      </c>
      <c r="G48" s="77">
        <f t="shared" si="6"/>
        <v>67132748</v>
      </c>
      <c r="H48" s="78">
        <f t="shared" si="6"/>
        <v>-880941</v>
      </c>
      <c r="I48" s="78">
        <f t="shared" si="6"/>
        <v>-9370039</v>
      </c>
      <c r="J48" s="78">
        <f t="shared" si="6"/>
        <v>56881768</v>
      </c>
      <c r="K48" s="78">
        <f t="shared" si="6"/>
        <v>-16313748</v>
      </c>
      <c r="L48" s="78">
        <f t="shared" si="6"/>
        <v>-8442256</v>
      </c>
      <c r="M48" s="77">
        <f t="shared" si="6"/>
        <v>10766985</v>
      </c>
      <c r="N48" s="77">
        <f t="shared" si="6"/>
        <v>-13989019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42892749</v>
      </c>
      <c r="X48" s="78">
        <f t="shared" si="6"/>
        <v>-452932</v>
      </c>
      <c r="Y48" s="78">
        <f t="shared" si="6"/>
        <v>43345681</v>
      </c>
      <c r="Z48" s="79">
        <f>+IF(X48&lt;&gt;0,+(Y48/X48)*100,0)</f>
        <v>-9570.01956143527</v>
      </c>
      <c r="AA48" s="80">
        <f>SUM(AA46:AA47)</f>
        <v>-42939076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79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7649589</v>
      </c>
      <c r="D5" s="6">
        <v>0</v>
      </c>
      <c r="E5" s="7">
        <v>8382000</v>
      </c>
      <c r="F5" s="8">
        <v>8382000</v>
      </c>
      <c r="G5" s="8">
        <v>8373074</v>
      </c>
      <c r="H5" s="8">
        <v>0</v>
      </c>
      <c r="I5" s="8">
        <v>0</v>
      </c>
      <c r="J5" s="8">
        <v>8373074</v>
      </c>
      <c r="K5" s="8">
        <v>1507</v>
      </c>
      <c r="L5" s="8">
        <v>0</v>
      </c>
      <c r="M5" s="8">
        <v>0</v>
      </c>
      <c r="N5" s="8">
        <v>1507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8374581</v>
      </c>
      <c r="X5" s="8">
        <v>4190970</v>
      </c>
      <c r="Y5" s="8">
        <v>4183611</v>
      </c>
      <c r="Z5" s="2">
        <v>99.82</v>
      </c>
      <c r="AA5" s="6">
        <v>8382000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7738640</v>
      </c>
      <c r="D7" s="6">
        <v>0</v>
      </c>
      <c r="E7" s="7">
        <v>8707000</v>
      </c>
      <c r="F7" s="8">
        <v>8707000</v>
      </c>
      <c r="G7" s="8">
        <v>856638</v>
      </c>
      <c r="H7" s="8">
        <v>689880</v>
      </c>
      <c r="I7" s="8">
        <v>622721</v>
      </c>
      <c r="J7" s="8">
        <v>2169239</v>
      </c>
      <c r="K7" s="8">
        <v>682193</v>
      </c>
      <c r="L7" s="8">
        <v>686652</v>
      </c>
      <c r="M7" s="8">
        <v>677253</v>
      </c>
      <c r="N7" s="8">
        <v>2046098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4215337</v>
      </c>
      <c r="X7" s="8">
        <v>4353420</v>
      </c>
      <c r="Y7" s="8">
        <v>-138083</v>
      </c>
      <c r="Z7" s="2">
        <v>-3.17</v>
      </c>
      <c r="AA7" s="6">
        <v>8707000</v>
      </c>
    </row>
    <row r="8" spans="1:27" ht="12.75">
      <c r="A8" s="29" t="s">
        <v>35</v>
      </c>
      <c r="B8" s="28"/>
      <c r="C8" s="6">
        <v>3083538</v>
      </c>
      <c r="D8" s="6">
        <v>0</v>
      </c>
      <c r="E8" s="7">
        <v>4774000</v>
      </c>
      <c r="F8" s="8">
        <v>4774000</v>
      </c>
      <c r="G8" s="8">
        <v>322936</v>
      </c>
      <c r="H8" s="8">
        <v>313750</v>
      </c>
      <c r="I8" s="8">
        <v>290838</v>
      </c>
      <c r="J8" s="8">
        <v>927524</v>
      </c>
      <c r="K8" s="8">
        <v>319702</v>
      </c>
      <c r="L8" s="8">
        <v>338380</v>
      </c>
      <c r="M8" s="8">
        <v>348084</v>
      </c>
      <c r="N8" s="8">
        <v>1006166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1933690</v>
      </c>
      <c r="X8" s="8">
        <v>2386998</v>
      </c>
      <c r="Y8" s="8">
        <v>-453308</v>
      </c>
      <c r="Z8" s="2">
        <v>-18.99</v>
      </c>
      <c r="AA8" s="6">
        <v>4774000</v>
      </c>
    </row>
    <row r="9" spans="1:27" ht="12.75">
      <c r="A9" s="29" t="s">
        <v>36</v>
      </c>
      <c r="B9" s="28"/>
      <c r="C9" s="6">
        <v>1380936</v>
      </c>
      <c r="D9" s="6">
        <v>0</v>
      </c>
      <c r="E9" s="7">
        <v>1727000</v>
      </c>
      <c r="F9" s="8">
        <v>1727000</v>
      </c>
      <c r="G9" s="8">
        <v>150142</v>
      </c>
      <c r="H9" s="8">
        <v>148946</v>
      </c>
      <c r="I9" s="8">
        <v>150154</v>
      </c>
      <c r="J9" s="8">
        <v>449242</v>
      </c>
      <c r="K9" s="8">
        <v>149002</v>
      </c>
      <c r="L9" s="8">
        <v>148680</v>
      </c>
      <c r="M9" s="8">
        <v>150279</v>
      </c>
      <c r="N9" s="8">
        <v>447961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897203</v>
      </c>
      <c r="X9" s="8">
        <v>863568</v>
      </c>
      <c r="Y9" s="8">
        <v>33635</v>
      </c>
      <c r="Z9" s="2">
        <v>3.89</v>
      </c>
      <c r="AA9" s="6">
        <v>1727000</v>
      </c>
    </row>
    <row r="10" spans="1:27" ht="12.75">
      <c r="A10" s="29" t="s">
        <v>37</v>
      </c>
      <c r="B10" s="28"/>
      <c r="C10" s="6">
        <v>1285437</v>
      </c>
      <c r="D10" s="6">
        <v>0</v>
      </c>
      <c r="E10" s="7">
        <v>2331000</v>
      </c>
      <c r="F10" s="30">
        <v>2331000</v>
      </c>
      <c r="G10" s="30">
        <v>192614</v>
      </c>
      <c r="H10" s="30">
        <v>190679</v>
      </c>
      <c r="I10" s="30">
        <v>193559</v>
      </c>
      <c r="J10" s="30">
        <v>576852</v>
      </c>
      <c r="K10" s="30">
        <v>192414</v>
      </c>
      <c r="L10" s="30">
        <v>193492</v>
      </c>
      <c r="M10" s="30">
        <v>193559</v>
      </c>
      <c r="N10" s="30">
        <v>579465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1156317</v>
      </c>
      <c r="X10" s="30">
        <v>1165344</v>
      </c>
      <c r="Y10" s="30">
        <v>-9027</v>
      </c>
      <c r="Z10" s="31">
        <v>-0.77</v>
      </c>
      <c r="AA10" s="32">
        <v>2331000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139792</v>
      </c>
      <c r="D12" s="6">
        <v>0</v>
      </c>
      <c r="E12" s="7">
        <v>180570</v>
      </c>
      <c r="F12" s="8">
        <v>180570</v>
      </c>
      <c r="G12" s="8">
        <v>6115</v>
      </c>
      <c r="H12" s="8">
        <v>11659</v>
      </c>
      <c r="I12" s="8">
        <v>6332</v>
      </c>
      <c r="J12" s="8">
        <v>24106</v>
      </c>
      <c r="K12" s="8">
        <v>3524</v>
      </c>
      <c r="L12" s="8">
        <v>10594</v>
      </c>
      <c r="M12" s="8">
        <v>5356</v>
      </c>
      <c r="N12" s="8">
        <v>19474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43580</v>
      </c>
      <c r="X12" s="8">
        <v>90288</v>
      </c>
      <c r="Y12" s="8">
        <v>-46708</v>
      </c>
      <c r="Z12" s="2">
        <v>-51.73</v>
      </c>
      <c r="AA12" s="6">
        <v>180570</v>
      </c>
    </row>
    <row r="13" spans="1:27" ht="12.75">
      <c r="A13" s="27" t="s">
        <v>40</v>
      </c>
      <c r="B13" s="33"/>
      <c r="C13" s="6">
        <v>793248</v>
      </c>
      <c r="D13" s="6">
        <v>0</v>
      </c>
      <c r="E13" s="7">
        <v>11067</v>
      </c>
      <c r="F13" s="8">
        <v>11067</v>
      </c>
      <c r="G13" s="8">
        <v>0</v>
      </c>
      <c r="H13" s="8">
        <v>1509</v>
      </c>
      <c r="I13" s="8">
        <v>648</v>
      </c>
      <c r="J13" s="8">
        <v>2157</v>
      </c>
      <c r="K13" s="8">
        <v>429</v>
      </c>
      <c r="L13" s="8">
        <v>643</v>
      </c>
      <c r="M13" s="8">
        <v>2408</v>
      </c>
      <c r="N13" s="8">
        <v>3480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5637</v>
      </c>
      <c r="X13" s="8">
        <v>5532</v>
      </c>
      <c r="Y13" s="8">
        <v>105</v>
      </c>
      <c r="Z13" s="2">
        <v>1.9</v>
      </c>
      <c r="AA13" s="6">
        <v>11067</v>
      </c>
    </row>
    <row r="14" spans="1:27" ht="12.75">
      <c r="A14" s="27" t="s">
        <v>41</v>
      </c>
      <c r="B14" s="33"/>
      <c r="C14" s="6">
        <v>5399694</v>
      </c>
      <c r="D14" s="6">
        <v>0</v>
      </c>
      <c r="E14" s="7">
        <v>4093465</v>
      </c>
      <c r="F14" s="8">
        <v>4093465</v>
      </c>
      <c r="G14" s="8">
        <v>395561</v>
      </c>
      <c r="H14" s="8">
        <v>273355</v>
      </c>
      <c r="I14" s="8">
        <v>302828</v>
      </c>
      <c r="J14" s="8">
        <v>971744</v>
      </c>
      <c r="K14" s="8">
        <v>290487</v>
      </c>
      <c r="L14" s="8">
        <v>296988</v>
      </c>
      <c r="M14" s="8">
        <v>297613</v>
      </c>
      <c r="N14" s="8">
        <v>885088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1856832</v>
      </c>
      <c r="X14" s="8">
        <v>2046744</v>
      </c>
      <c r="Y14" s="8">
        <v>-189912</v>
      </c>
      <c r="Z14" s="2">
        <v>-9.28</v>
      </c>
      <c r="AA14" s="6">
        <v>4093465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2183</v>
      </c>
      <c r="D16" s="6">
        <v>0</v>
      </c>
      <c r="E16" s="7">
        <v>1898</v>
      </c>
      <c r="F16" s="8">
        <v>1898</v>
      </c>
      <c r="G16" s="8">
        <v>0</v>
      </c>
      <c r="H16" s="8">
        <v>297</v>
      </c>
      <c r="I16" s="8">
        <v>0</v>
      </c>
      <c r="J16" s="8">
        <v>297</v>
      </c>
      <c r="K16" s="8">
        <v>88</v>
      </c>
      <c r="L16" s="8">
        <v>71</v>
      </c>
      <c r="M16" s="8">
        <v>0</v>
      </c>
      <c r="N16" s="8">
        <v>159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456</v>
      </c>
      <c r="X16" s="8">
        <v>948</v>
      </c>
      <c r="Y16" s="8">
        <v>-492</v>
      </c>
      <c r="Z16" s="2">
        <v>-51.9</v>
      </c>
      <c r="AA16" s="6">
        <v>1898</v>
      </c>
    </row>
    <row r="17" spans="1:27" ht="12.75">
      <c r="A17" s="27" t="s">
        <v>44</v>
      </c>
      <c r="B17" s="33"/>
      <c r="C17" s="6">
        <v>200972</v>
      </c>
      <c r="D17" s="6">
        <v>0</v>
      </c>
      <c r="E17" s="7">
        <v>1455</v>
      </c>
      <c r="F17" s="8">
        <v>1455</v>
      </c>
      <c r="G17" s="8">
        <v>0</v>
      </c>
      <c r="H17" s="8">
        <v>62</v>
      </c>
      <c r="I17" s="8">
        <v>33</v>
      </c>
      <c r="J17" s="8">
        <v>95</v>
      </c>
      <c r="K17" s="8">
        <v>0</v>
      </c>
      <c r="L17" s="8">
        <v>33</v>
      </c>
      <c r="M17" s="8">
        <v>33</v>
      </c>
      <c r="N17" s="8">
        <v>66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161</v>
      </c>
      <c r="X17" s="8">
        <v>726</v>
      </c>
      <c r="Y17" s="8">
        <v>-565</v>
      </c>
      <c r="Z17" s="2">
        <v>-77.82</v>
      </c>
      <c r="AA17" s="6">
        <v>1455</v>
      </c>
    </row>
    <row r="18" spans="1:27" ht="12.75">
      <c r="A18" s="29" t="s">
        <v>45</v>
      </c>
      <c r="B18" s="28"/>
      <c r="C18" s="6">
        <v>391206</v>
      </c>
      <c r="D18" s="6">
        <v>0</v>
      </c>
      <c r="E18" s="7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0</v>
      </c>
      <c r="X18" s="8"/>
      <c r="Y18" s="8">
        <v>0</v>
      </c>
      <c r="Z18" s="2">
        <v>0</v>
      </c>
      <c r="AA18" s="6">
        <v>0</v>
      </c>
    </row>
    <row r="19" spans="1:27" ht="12.75">
      <c r="A19" s="27" t="s">
        <v>46</v>
      </c>
      <c r="B19" s="33"/>
      <c r="C19" s="6">
        <v>24049651</v>
      </c>
      <c r="D19" s="6">
        <v>0</v>
      </c>
      <c r="E19" s="7">
        <v>23183000</v>
      </c>
      <c r="F19" s="8">
        <v>23183000</v>
      </c>
      <c r="G19" s="8">
        <v>8472542</v>
      </c>
      <c r="H19" s="8">
        <v>2514442</v>
      </c>
      <c r="I19" s="8">
        <v>-193022</v>
      </c>
      <c r="J19" s="8">
        <v>10793962</v>
      </c>
      <c r="K19" s="8">
        <v>107647</v>
      </c>
      <c r="L19" s="8">
        <v>408099</v>
      </c>
      <c r="M19" s="8">
        <v>6730255</v>
      </c>
      <c r="N19" s="8">
        <v>7246001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18039963</v>
      </c>
      <c r="X19" s="8">
        <v>11591502</v>
      </c>
      <c r="Y19" s="8">
        <v>6448461</v>
      </c>
      <c r="Z19" s="2">
        <v>55.63</v>
      </c>
      <c r="AA19" s="6">
        <v>23183000</v>
      </c>
    </row>
    <row r="20" spans="1:27" ht="12.75">
      <c r="A20" s="27" t="s">
        <v>47</v>
      </c>
      <c r="B20" s="33"/>
      <c r="C20" s="6">
        <v>10731064</v>
      </c>
      <c r="D20" s="6">
        <v>0</v>
      </c>
      <c r="E20" s="7">
        <v>969385</v>
      </c>
      <c r="F20" s="30">
        <v>969385</v>
      </c>
      <c r="G20" s="30">
        <v>11387</v>
      </c>
      <c r="H20" s="30">
        <v>2452</v>
      </c>
      <c r="I20" s="30">
        <v>9139</v>
      </c>
      <c r="J20" s="30">
        <v>22978</v>
      </c>
      <c r="K20" s="30">
        <v>5026</v>
      </c>
      <c r="L20" s="30">
        <v>1762</v>
      </c>
      <c r="M20" s="30">
        <v>5168</v>
      </c>
      <c r="N20" s="30">
        <v>11956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34934</v>
      </c>
      <c r="X20" s="30"/>
      <c r="Y20" s="30">
        <v>34934</v>
      </c>
      <c r="Z20" s="31">
        <v>0</v>
      </c>
      <c r="AA20" s="32">
        <v>969385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62845950</v>
      </c>
      <c r="D22" s="37">
        <f>SUM(D5:D21)</f>
        <v>0</v>
      </c>
      <c r="E22" s="38">
        <f t="shared" si="0"/>
        <v>54361840</v>
      </c>
      <c r="F22" s="39">
        <f t="shared" si="0"/>
        <v>54361840</v>
      </c>
      <c r="G22" s="39">
        <f t="shared" si="0"/>
        <v>18781009</v>
      </c>
      <c r="H22" s="39">
        <f t="shared" si="0"/>
        <v>4147031</v>
      </c>
      <c r="I22" s="39">
        <f t="shared" si="0"/>
        <v>1383230</v>
      </c>
      <c r="J22" s="39">
        <f t="shared" si="0"/>
        <v>24311270</v>
      </c>
      <c r="K22" s="39">
        <f t="shared" si="0"/>
        <v>1752019</v>
      </c>
      <c r="L22" s="39">
        <f t="shared" si="0"/>
        <v>2085394</v>
      </c>
      <c r="M22" s="39">
        <f t="shared" si="0"/>
        <v>8410008</v>
      </c>
      <c r="N22" s="39">
        <f t="shared" si="0"/>
        <v>12247421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36558691</v>
      </c>
      <c r="X22" s="39">
        <f t="shared" si="0"/>
        <v>26696040</v>
      </c>
      <c r="Y22" s="39">
        <f t="shared" si="0"/>
        <v>9862651</v>
      </c>
      <c r="Z22" s="40">
        <f>+IF(X22&lt;&gt;0,+(Y22/X22)*100,0)</f>
        <v>36.944247161751335</v>
      </c>
      <c r="AA22" s="37">
        <f>SUM(AA5:AA21)</f>
        <v>54361840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21635426</v>
      </c>
      <c r="D25" s="6">
        <v>0</v>
      </c>
      <c r="E25" s="7">
        <v>22517214</v>
      </c>
      <c r="F25" s="8">
        <v>22517214</v>
      </c>
      <c r="G25" s="8">
        <v>1816019</v>
      </c>
      <c r="H25" s="8">
        <v>1896734</v>
      </c>
      <c r="I25" s="8">
        <v>7560</v>
      </c>
      <c r="J25" s="8">
        <v>3720313</v>
      </c>
      <c r="K25" s="8">
        <v>1802055</v>
      </c>
      <c r="L25" s="8">
        <v>1750160</v>
      </c>
      <c r="M25" s="8">
        <v>1965916</v>
      </c>
      <c r="N25" s="8">
        <v>5518131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9238444</v>
      </c>
      <c r="X25" s="8">
        <v>11258610</v>
      </c>
      <c r="Y25" s="8">
        <v>-2020166</v>
      </c>
      <c r="Z25" s="2">
        <v>-17.94</v>
      </c>
      <c r="AA25" s="6">
        <v>22517214</v>
      </c>
    </row>
    <row r="26" spans="1:27" ht="12.75">
      <c r="A26" s="29" t="s">
        <v>52</v>
      </c>
      <c r="B26" s="28"/>
      <c r="C26" s="6">
        <v>2410116</v>
      </c>
      <c r="D26" s="6">
        <v>0</v>
      </c>
      <c r="E26" s="7">
        <v>2597157</v>
      </c>
      <c r="F26" s="8">
        <v>2597157</v>
      </c>
      <c r="G26" s="8">
        <v>198350</v>
      </c>
      <c r="H26" s="8">
        <v>203827</v>
      </c>
      <c r="I26" s="8">
        <v>0</v>
      </c>
      <c r="J26" s="8">
        <v>402177</v>
      </c>
      <c r="K26" s="8">
        <v>203827</v>
      </c>
      <c r="L26" s="8">
        <v>203827</v>
      </c>
      <c r="M26" s="8">
        <v>203827</v>
      </c>
      <c r="N26" s="8">
        <v>611481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1013658</v>
      </c>
      <c r="X26" s="8">
        <v>1298580</v>
      </c>
      <c r="Y26" s="8">
        <v>-284922</v>
      </c>
      <c r="Z26" s="2">
        <v>-21.94</v>
      </c>
      <c r="AA26" s="6">
        <v>2597157</v>
      </c>
    </row>
    <row r="27" spans="1:27" ht="12.75">
      <c r="A27" s="29" t="s">
        <v>53</v>
      </c>
      <c r="B27" s="28"/>
      <c r="C27" s="6">
        <v>11428431</v>
      </c>
      <c r="D27" s="6">
        <v>0</v>
      </c>
      <c r="E27" s="7">
        <v>4343000</v>
      </c>
      <c r="F27" s="8">
        <v>4343000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2171502</v>
      </c>
      <c r="Y27" s="8">
        <v>-2171502</v>
      </c>
      <c r="Z27" s="2">
        <v>-100</v>
      </c>
      <c r="AA27" s="6">
        <v>4343000</v>
      </c>
    </row>
    <row r="28" spans="1:27" ht="12.75">
      <c r="A28" s="29" t="s">
        <v>54</v>
      </c>
      <c r="B28" s="28"/>
      <c r="C28" s="6">
        <v>15546136</v>
      </c>
      <c r="D28" s="6">
        <v>0</v>
      </c>
      <c r="E28" s="7">
        <v>8923000</v>
      </c>
      <c r="F28" s="8">
        <v>8923000</v>
      </c>
      <c r="G28" s="8">
        <v>67036</v>
      </c>
      <c r="H28" s="8">
        <v>67036</v>
      </c>
      <c r="I28" s="8">
        <v>67036</v>
      </c>
      <c r="J28" s="8">
        <v>201108</v>
      </c>
      <c r="K28" s="8">
        <v>67036</v>
      </c>
      <c r="L28" s="8">
        <v>67036</v>
      </c>
      <c r="M28" s="8">
        <v>67036</v>
      </c>
      <c r="N28" s="8">
        <v>201108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402216</v>
      </c>
      <c r="X28" s="8">
        <v>4461498</v>
      </c>
      <c r="Y28" s="8">
        <v>-4059282</v>
      </c>
      <c r="Z28" s="2">
        <v>-90.98</v>
      </c>
      <c r="AA28" s="6">
        <v>8923000</v>
      </c>
    </row>
    <row r="29" spans="1:27" ht="12.75">
      <c r="A29" s="29" t="s">
        <v>55</v>
      </c>
      <c r="B29" s="28"/>
      <c r="C29" s="6">
        <v>3428083</v>
      </c>
      <c r="D29" s="6">
        <v>0</v>
      </c>
      <c r="E29" s="7">
        <v>211736</v>
      </c>
      <c r="F29" s="8">
        <v>211736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0</v>
      </c>
      <c r="X29" s="8">
        <v>105870</v>
      </c>
      <c r="Y29" s="8">
        <v>-105870</v>
      </c>
      <c r="Z29" s="2">
        <v>-100</v>
      </c>
      <c r="AA29" s="6">
        <v>211736</v>
      </c>
    </row>
    <row r="30" spans="1:27" ht="12.75">
      <c r="A30" s="29" t="s">
        <v>56</v>
      </c>
      <c r="B30" s="28"/>
      <c r="C30" s="6">
        <v>9334193</v>
      </c>
      <c r="D30" s="6">
        <v>0</v>
      </c>
      <c r="E30" s="7">
        <v>10985732</v>
      </c>
      <c r="F30" s="8">
        <v>10985732</v>
      </c>
      <c r="G30" s="8">
        <v>39722</v>
      </c>
      <c r="H30" s="8">
        <v>45867</v>
      </c>
      <c r="I30" s="8">
        <v>84109</v>
      </c>
      <c r="J30" s="8">
        <v>169698</v>
      </c>
      <c r="K30" s="8">
        <v>45252</v>
      </c>
      <c r="L30" s="8">
        <v>430924</v>
      </c>
      <c r="M30" s="8">
        <v>498179</v>
      </c>
      <c r="N30" s="8">
        <v>974355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1144053</v>
      </c>
      <c r="X30" s="8">
        <v>5492928</v>
      </c>
      <c r="Y30" s="8">
        <v>-4348875</v>
      </c>
      <c r="Z30" s="2">
        <v>-79.17</v>
      </c>
      <c r="AA30" s="6">
        <v>10985732</v>
      </c>
    </row>
    <row r="31" spans="1:27" ht="12.75">
      <c r="A31" s="29" t="s">
        <v>57</v>
      </c>
      <c r="B31" s="28"/>
      <c r="C31" s="6">
        <v>2404899</v>
      </c>
      <c r="D31" s="6">
        <v>0</v>
      </c>
      <c r="E31" s="7">
        <v>1860000</v>
      </c>
      <c r="F31" s="8">
        <v>1860000</v>
      </c>
      <c r="G31" s="8">
        <v>266831</v>
      </c>
      <c r="H31" s="8">
        <v>164380</v>
      </c>
      <c r="I31" s="8">
        <v>181825</v>
      </c>
      <c r="J31" s="8">
        <v>613036</v>
      </c>
      <c r="K31" s="8">
        <v>312204</v>
      </c>
      <c r="L31" s="8">
        <v>148870</v>
      </c>
      <c r="M31" s="8">
        <v>173076</v>
      </c>
      <c r="N31" s="8">
        <v>634150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1247186</v>
      </c>
      <c r="X31" s="8">
        <v>930006</v>
      </c>
      <c r="Y31" s="8">
        <v>317180</v>
      </c>
      <c r="Z31" s="2">
        <v>34.11</v>
      </c>
      <c r="AA31" s="6">
        <v>1860000</v>
      </c>
    </row>
    <row r="32" spans="1:27" ht="12.75">
      <c r="A32" s="29" t="s">
        <v>58</v>
      </c>
      <c r="B32" s="28"/>
      <c r="C32" s="6">
        <v>6027504</v>
      </c>
      <c r="D32" s="6">
        <v>0</v>
      </c>
      <c r="E32" s="7">
        <v>3224520</v>
      </c>
      <c r="F32" s="8">
        <v>3224520</v>
      </c>
      <c r="G32" s="8">
        <v>437084</v>
      </c>
      <c r="H32" s="8">
        <v>349012</v>
      </c>
      <c r="I32" s="8">
        <v>134817</v>
      </c>
      <c r="J32" s="8">
        <v>920913</v>
      </c>
      <c r="K32" s="8">
        <v>214092</v>
      </c>
      <c r="L32" s="8">
        <v>525191</v>
      </c>
      <c r="M32" s="8">
        <v>624095</v>
      </c>
      <c r="N32" s="8">
        <v>1363378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2284291</v>
      </c>
      <c r="X32" s="8">
        <v>1612260</v>
      </c>
      <c r="Y32" s="8">
        <v>672031</v>
      </c>
      <c r="Z32" s="2">
        <v>41.68</v>
      </c>
      <c r="AA32" s="6">
        <v>3224520</v>
      </c>
    </row>
    <row r="33" spans="1:27" ht="12.75">
      <c r="A33" s="29" t="s">
        <v>59</v>
      </c>
      <c r="B33" s="28"/>
      <c r="C33" s="6">
        <v>0</v>
      </c>
      <c r="D33" s="6">
        <v>0</v>
      </c>
      <c r="E33" s="7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/>
      <c r="Y33" s="8">
        <v>0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6701102</v>
      </c>
      <c r="D34" s="6">
        <v>0</v>
      </c>
      <c r="E34" s="7">
        <v>7625000</v>
      </c>
      <c r="F34" s="8">
        <v>7625000</v>
      </c>
      <c r="G34" s="8">
        <v>198578</v>
      </c>
      <c r="H34" s="8">
        <v>220596</v>
      </c>
      <c r="I34" s="8">
        <v>104085</v>
      </c>
      <c r="J34" s="8">
        <v>523259</v>
      </c>
      <c r="K34" s="8">
        <v>223010</v>
      </c>
      <c r="L34" s="8">
        <v>211784</v>
      </c>
      <c r="M34" s="8">
        <v>203192</v>
      </c>
      <c r="N34" s="8">
        <v>637986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1161245</v>
      </c>
      <c r="X34" s="8"/>
      <c r="Y34" s="8">
        <v>1161245</v>
      </c>
      <c r="Z34" s="2">
        <v>0</v>
      </c>
      <c r="AA34" s="6">
        <v>7625000</v>
      </c>
    </row>
    <row r="35" spans="1:27" ht="12.75">
      <c r="A35" s="27" t="s">
        <v>61</v>
      </c>
      <c r="B35" s="33"/>
      <c r="C35" s="6">
        <v>123473</v>
      </c>
      <c r="D35" s="6">
        <v>0</v>
      </c>
      <c r="E35" s="7">
        <v>0</v>
      </c>
      <c r="F35" s="8">
        <v>0</v>
      </c>
      <c r="G35" s="8">
        <v>-522</v>
      </c>
      <c r="H35" s="8">
        <v>0</v>
      </c>
      <c r="I35" s="8">
        <v>-53043</v>
      </c>
      <c r="J35" s="8">
        <v>-53565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-53565</v>
      </c>
      <c r="X35" s="8"/>
      <c r="Y35" s="8">
        <v>-53565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79039363</v>
      </c>
      <c r="D36" s="37">
        <f>SUM(D25:D35)</f>
        <v>0</v>
      </c>
      <c r="E36" s="38">
        <f t="shared" si="1"/>
        <v>62287359</v>
      </c>
      <c r="F36" s="39">
        <f t="shared" si="1"/>
        <v>62287359</v>
      </c>
      <c r="G36" s="39">
        <f t="shared" si="1"/>
        <v>3023098</v>
      </c>
      <c r="H36" s="39">
        <f t="shared" si="1"/>
        <v>2947452</v>
      </c>
      <c r="I36" s="39">
        <f t="shared" si="1"/>
        <v>526389</v>
      </c>
      <c r="J36" s="39">
        <f t="shared" si="1"/>
        <v>6496939</v>
      </c>
      <c r="K36" s="39">
        <f t="shared" si="1"/>
        <v>2867476</v>
      </c>
      <c r="L36" s="39">
        <f t="shared" si="1"/>
        <v>3337792</v>
      </c>
      <c r="M36" s="39">
        <f t="shared" si="1"/>
        <v>3735321</v>
      </c>
      <c r="N36" s="39">
        <f t="shared" si="1"/>
        <v>9940589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16437528</v>
      </c>
      <c r="X36" s="39">
        <f t="shared" si="1"/>
        <v>27331254</v>
      </c>
      <c r="Y36" s="39">
        <f t="shared" si="1"/>
        <v>-10893726</v>
      </c>
      <c r="Z36" s="40">
        <f>+IF(X36&lt;&gt;0,+(Y36/X36)*100,0)</f>
        <v>-39.85812725607102</v>
      </c>
      <c r="AA36" s="37">
        <f>SUM(AA25:AA35)</f>
        <v>62287359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-16193413</v>
      </c>
      <c r="D38" s="50">
        <f>+D22-D36</f>
        <v>0</v>
      </c>
      <c r="E38" s="51">
        <f t="shared" si="2"/>
        <v>-7925519</v>
      </c>
      <c r="F38" s="52">
        <f t="shared" si="2"/>
        <v>-7925519</v>
      </c>
      <c r="G38" s="52">
        <f t="shared" si="2"/>
        <v>15757911</v>
      </c>
      <c r="H38" s="52">
        <f t="shared" si="2"/>
        <v>1199579</v>
      </c>
      <c r="I38" s="52">
        <f t="shared" si="2"/>
        <v>856841</v>
      </c>
      <c r="J38" s="52">
        <f t="shared" si="2"/>
        <v>17814331</v>
      </c>
      <c r="K38" s="52">
        <f t="shared" si="2"/>
        <v>-1115457</v>
      </c>
      <c r="L38" s="52">
        <f t="shared" si="2"/>
        <v>-1252398</v>
      </c>
      <c r="M38" s="52">
        <f t="shared" si="2"/>
        <v>4674687</v>
      </c>
      <c r="N38" s="52">
        <f t="shared" si="2"/>
        <v>2306832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20121163</v>
      </c>
      <c r="X38" s="52">
        <f>IF(F22=F36,0,X22-X36)</f>
        <v>-635214</v>
      </c>
      <c r="Y38" s="52">
        <f t="shared" si="2"/>
        <v>20756377</v>
      </c>
      <c r="Z38" s="53">
        <f>+IF(X38&lt;&gt;0,+(Y38/X38)*100,0)</f>
        <v>-3267.6195738758906</v>
      </c>
      <c r="AA38" s="50">
        <f>+AA22-AA36</f>
        <v>-7925519</v>
      </c>
    </row>
    <row r="39" spans="1:27" ht="12.75">
      <c r="A39" s="27" t="s">
        <v>64</v>
      </c>
      <c r="B39" s="33"/>
      <c r="C39" s="6">
        <v>20271025</v>
      </c>
      <c r="D39" s="6">
        <v>0</v>
      </c>
      <c r="E39" s="7">
        <v>20145118</v>
      </c>
      <c r="F39" s="8">
        <v>20145118</v>
      </c>
      <c r="G39" s="8">
        <v>4950000</v>
      </c>
      <c r="H39" s="8">
        <v>0</v>
      </c>
      <c r="I39" s="8">
        <v>0</v>
      </c>
      <c r="J39" s="8">
        <v>4950000</v>
      </c>
      <c r="K39" s="8">
        <v>1800000</v>
      </c>
      <c r="L39" s="8">
        <v>0</v>
      </c>
      <c r="M39" s="8">
        <v>5500000</v>
      </c>
      <c r="N39" s="8">
        <v>7300000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12250000</v>
      </c>
      <c r="X39" s="8">
        <v>10072554</v>
      </c>
      <c r="Y39" s="8">
        <v>2177446</v>
      </c>
      <c r="Z39" s="2">
        <v>21.62</v>
      </c>
      <c r="AA39" s="6">
        <v>20145118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4077612</v>
      </c>
      <c r="D42" s="59">
        <f>SUM(D38:D41)</f>
        <v>0</v>
      </c>
      <c r="E42" s="60">
        <f t="shared" si="3"/>
        <v>12219599</v>
      </c>
      <c r="F42" s="61">
        <f t="shared" si="3"/>
        <v>12219599</v>
      </c>
      <c r="G42" s="61">
        <f t="shared" si="3"/>
        <v>20707911</v>
      </c>
      <c r="H42" s="61">
        <f t="shared" si="3"/>
        <v>1199579</v>
      </c>
      <c r="I42" s="61">
        <f t="shared" si="3"/>
        <v>856841</v>
      </c>
      <c r="J42" s="61">
        <f t="shared" si="3"/>
        <v>22764331</v>
      </c>
      <c r="K42" s="61">
        <f t="shared" si="3"/>
        <v>684543</v>
      </c>
      <c r="L42" s="61">
        <f t="shared" si="3"/>
        <v>-1252398</v>
      </c>
      <c r="M42" s="61">
        <f t="shared" si="3"/>
        <v>10174687</v>
      </c>
      <c r="N42" s="61">
        <f t="shared" si="3"/>
        <v>9606832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32371163</v>
      </c>
      <c r="X42" s="61">
        <f t="shared" si="3"/>
        <v>9437340</v>
      </c>
      <c r="Y42" s="61">
        <f t="shared" si="3"/>
        <v>22933823</v>
      </c>
      <c r="Z42" s="62">
        <f>+IF(X42&lt;&gt;0,+(Y42/X42)*100,0)</f>
        <v>243.01151595682683</v>
      </c>
      <c r="AA42" s="59">
        <f>SUM(AA38:AA41)</f>
        <v>12219599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4077612</v>
      </c>
      <c r="D44" s="67">
        <f>+D42-D43</f>
        <v>0</v>
      </c>
      <c r="E44" s="68">
        <f t="shared" si="4"/>
        <v>12219599</v>
      </c>
      <c r="F44" s="69">
        <f t="shared" si="4"/>
        <v>12219599</v>
      </c>
      <c r="G44" s="69">
        <f t="shared" si="4"/>
        <v>20707911</v>
      </c>
      <c r="H44" s="69">
        <f t="shared" si="4"/>
        <v>1199579</v>
      </c>
      <c r="I44" s="69">
        <f t="shared" si="4"/>
        <v>856841</v>
      </c>
      <c r="J44" s="69">
        <f t="shared" si="4"/>
        <v>22764331</v>
      </c>
      <c r="K44" s="69">
        <f t="shared" si="4"/>
        <v>684543</v>
      </c>
      <c r="L44" s="69">
        <f t="shared" si="4"/>
        <v>-1252398</v>
      </c>
      <c r="M44" s="69">
        <f t="shared" si="4"/>
        <v>10174687</v>
      </c>
      <c r="N44" s="69">
        <f t="shared" si="4"/>
        <v>9606832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32371163</v>
      </c>
      <c r="X44" s="69">
        <f t="shared" si="4"/>
        <v>9437340</v>
      </c>
      <c r="Y44" s="69">
        <f t="shared" si="4"/>
        <v>22933823</v>
      </c>
      <c r="Z44" s="70">
        <f>+IF(X44&lt;&gt;0,+(Y44/X44)*100,0)</f>
        <v>243.01151595682683</v>
      </c>
      <c r="AA44" s="67">
        <f>+AA42-AA43</f>
        <v>12219599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4077612</v>
      </c>
      <c r="D46" s="59">
        <f>SUM(D44:D45)</f>
        <v>0</v>
      </c>
      <c r="E46" s="60">
        <f t="shared" si="5"/>
        <v>12219599</v>
      </c>
      <c r="F46" s="61">
        <f t="shared" si="5"/>
        <v>12219599</v>
      </c>
      <c r="G46" s="61">
        <f t="shared" si="5"/>
        <v>20707911</v>
      </c>
      <c r="H46" s="61">
        <f t="shared" si="5"/>
        <v>1199579</v>
      </c>
      <c r="I46" s="61">
        <f t="shared" si="5"/>
        <v>856841</v>
      </c>
      <c r="J46" s="61">
        <f t="shared" si="5"/>
        <v>22764331</v>
      </c>
      <c r="K46" s="61">
        <f t="shared" si="5"/>
        <v>684543</v>
      </c>
      <c r="L46" s="61">
        <f t="shared" si="5"/>
        <v>-1252398</v>
      </c>
      <c r="M46" s="61">
        <f t="shared" si="5"/>
        <v>10174687</v>
      </c>
      <c r="N46" s="61">
        <f t="shared" si="5"/>
        <v>9606832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32371163</v>
      </c>
      <c r="X46" s="61">
        <f t="shared" si="5"/>
        <v>9437340</v>
      </c>
      <c r="Y46" s="61">
        <f t="shared" si="5"/>
        <v>22933823</v>
      </c>
      <c r="Z46" s="62">
        <f>+IF(X46&lt;&gt;0,+(Y46/X46)*100,0)</f>
        <v>243.01151595682683</v>
      </c>
      <c r="AA46" s="59">
        <f>SUM(AA44:AA45)</f>
        <v>12219599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4077612</v>
      </c>
      <c r="D48" s="75">
        <f>SUM(D46:D47)</f>
        <v>0</v>
      </c>
      <c r="E48" s="76">
        <f t="shared" si="6"/>
        <v>12219599</v>
      </c>
      <c r="F48" s="77">
        <f t="shared" si="6"/>
        <v>12219599</v>
      </c>
      <c r="G48" s="77">
        <f t="shared" si="6"/>
        <v>20707911</v>
      </c>
      <c r="H48" s="78">
        <f t="shared" si="6"/>
        <v>1199579</v>
      </c>
      <c r="I48" s="78">
        <f t="shared" si="6"/>
        <v>856841</v>
      </c>
      <c r="J48" s="78">
        <f t="shared" si="6"/>
        <v>22764331</v>
      </c>
      <c r="K48" s="78">
        <f t="shared" si="6"/>
        <v>684543</v>
      </c>
      <c r="L48" s="78">
        <f t="shared" si="6"/>
        <v>-1252398</v>
      </c>
      <c r="M48" s="77">
        <f t="shared" si="6"/>
        <v>10174687</v>
      </c>
      <c r="N48" s="77">
        <f t="shared" si="6"/>
        <v>9606832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32371163</v>
      </c>
      <c r="X48" s="78">
        <f t="shared" si="6"/>
        <v>9437340</v>
      </c>
      <c r="Y48" s="78">
        <f t="shared" si="6"/>
        <v>22933823</v>
      </c>
      <c r="Z48" s="79">
        <f>+IF(X48&lt;&gt;0,+(Y48/X48)*100,0)</f>
        <v>243.01151595682683</v>
      </c>
      <c r="AA48" s="80">
        <f>SUM(AA46:AA47)</f>
        <v>12219599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8387927</v>
      </c>
      <c r="D5" s="6">
        <v>0</v>
      </c>
      <c r="E5" s="7">
        <v>8832882</v>
      </c>
      <c r="F5" s="8">
        <v>8832882</v>
      </c>
      <c r="G5" s="8">
        <v>8826120</v>
      </c>
      <c r="H5" s="8">
        <v>-43525</v>
      </c>
      <c r="I5" s="8">
        <v>0</v>
      </c>
      <c r="J5" s="8">
        <v>8782595</v>
      </c>
      <c r="K5" s="8">
        <v>0</v>
      </c>
      <c r="L5" s="8">
        <v>1310</v>
      </c>
      <c r="M5" s="8">
        <v>0</v>
      </c>
      <c r="N5" s="8">
        <v>1310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8783905</v>
      </c>
      <c r="X5" s="8">
        <v>4416444</v>
      </c>
      <c r="Y5" s="8">
        <v>4367461</v>
      </c>
      <c r="Z5" s="2">
        <v>98.89</v>
      </c>
      <c r="AA5" s="6">
        <v>8832882</v>
      </c>
    </row>
    <row r="6" spans="1:27" ht="12.75">
      <c r="A6" s="27" t="s">
        <v>33</v>
      </c>
      <c r="B6" s="28"/>
      <c r="C6" s="6">
        <v>0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22767884</v>
      </c>
      <c r="D7" s="6">
        <v>0</v>
      </c>
      <c r="E7" s="7">
        <v>28527193</v>
      </c>
      <c r="F7" s="8">
        <v>28527193</v>
      </c>
      <c r="G7" s="8">
        <v>2259849</v>
      </c>
      <c r="H7" s="8">
        <v>2292787</v>
      </c>
      <c r="I7" s="8">
        <v>2038861</v>
      </c>
      <c r="J7" s="8">
        <v>6591497</v>
      </c>
      <c r="K7" s="8">
        <v>-770647</v>
      </c>
      <c r="L7" s="8">
        <v>2844213</v>
      </c>
      <c r="M7" s="8">
        <v>1366712</v>
      </c>
      <c r="N7" s="8">
        <v>3440278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10031775</v>
      </c>
      <c r="X7" s="8">
        <v>14263596</v>
      </c>
      <c r="Y7" s="8">
        <v>-4231821</v>
      </c>
      <c r="Z7" s="2">
        <v>-29.67</v>
      </c>
      <c r="AA7" s="6">
        <v>28527193</v>
      </c>
    </row>
    <row r="8" spans="1:27" ht="12.75">
      <c r="A8" s="29" t="s">
        <v>35</v>
      </c>
      <c r="B8" s="28"/>
      <c r="C8" s="6">
        <v>6981578</v>
      </c>
      <c r="D8" s="6">
        <v>0</v>
      </c>
      <c r="E8" s="7">
        <v>11062679</v>
      </c>
      <c r="F8" s="8">
        <v>11062679</v>
      </c>
      <c r="G8" s="8">
        <v>769659</v>
      </c>
      <c r="H8" s="8">
        <v>964792</v>
      </c>
      <c r="I8" s="8">
        <v>5370185</v>
      </c>
      <c r="J8" s="8">
        <v>7104636</v>
      </c>
      <c r="K8" s="8">
        <v>4503330</v>
      </c>
      <c r="L8" s="8">
        <v>1899935</v>
      </c>
      <c r="M8" s="8">
        <v>762242</v>
      </c>
      <c r="N8" s="8">
        <v>7165507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14270143</v>
      </c>
      <c r="X8" s="8">
        <v>5531328</v>
      </c>
      <c r="Y8" s="8">
        <v>8738815</v>
      </c>
      <c r="Z8" s="2">
        <v>157.99</v>
      </c>
      <c r="AA8" s="6">
        <v>11062679</v>
      </c>
    </row>
    <row r="9" spans="1:27" ht="12.75">
      <c r="A9" s="29" t="s">
        <v>36</v>
      </c>
      <c r="B9" s="28"/>
      <c r="C9" s="6">
        <v>4411722</v>
      </c>
      <c r="D9" s="6">
        <v>0</v>
      </c>
      <c r="E9" s="7">
        <v>6533724</v>
      </c>
      <c r="F9" s="8">
        <v>6533724</v>
      </c>
      <c r="G9" s="8">
        <v>428960</v>
      </c>
      <c r="H9" s="8">
        <v>592940</v>
      </c>
      <c r="I9" s="8">
        <v>544848</v>
      </c>
      <c r="J9" s="8">
        <v>1566748</v>
      </c>
      <c r="K9" s="8">
        <v>1997</v>
      </c>
      <c r="L9" s="8">
        <v>1055503</v>
      </c>
      <c r="M9" s="8">
        <v>499559</v>
      </c>
      <c r="N9" s="8">
        <v>1557059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3123807</v>
      </c>
      <c r="X9" s="8">
        <v>3266862</v>
      </c>
      <c r="Y9" s="8">
        <v>-143055</v>
      </c>
      <c r="Z9" s="2">
        <v>-4.38</v>
      </c>
      <c r="AA9" s="6">
        <v>6533724</v>
      </c>
    </row>
    <row r="10" spans="1:27" ht="12.75">
      <c r="A10" s="29" t="s">
        <v>37</v>
      </c>
      <c r="B10" s="28"/>
      <c r="C10" s="6">
        <v>4688459</v>
      </c>
      <c r="D10" s="6">
        <v>0</v>
      </c>
      <c r="E10" s="7">
        <v>6912728</v>
      </c>
      <c r="F10" s="30">
        <v>6912728</v>
      </c>
      <c r="G10" s="30">
        <v>579128</v>
      </c>
      <c r="H10" s="30">
        <v>583400</v>
      </c>
      <c r="I10" s="30">
        <v>578830</v>
      </c>
      <c r="J10" s="30">
        <v>1741358</v>
      </c>
      <c r="K10" s="30">
        <v>-4691</v>
      </c>
      <c r="L10" s="30">
        <v>1166936</v>
      </c>
      <c r="M10" s="30">
        <v>583415</v>
      </c>
      <c r="N10" s="30">
        <v>1745660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3487018</v>
      </c>
      <c r="X10" s="30">
        <v>3456366</v>
      </c>
      <c r="Y10" s="30">
        <v>30652</v>
      </c>
      <c r="Z10" s="31">
        <v>0.89</v>
      </c>
      <c r="AA10" s="32">
        <v>6912728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/>
      <c r="Y11" s="8">
        <v>0</v>
      </c>
      <c r="Z11" s="2">
        <v>0</v>
      </c>
      <c r="AA11" s="6">
        <v>0</v>
      </c>
    </row>
    <row r="12" spans="1:27" ht="12.75">
      <c r="A12" s="29" t="s">
        <v>39</v>
      </c>
      <c r="B12" s="33"/>
      <c r="C12" s="6">
        <v>349873</v>
      </c>
      <c r="D12" s="6">
        <v>0</v>
      </c>
      <c r="E12" s="7">
        <v>1088113</v>
      </c>
      <c r="F12" s="8">
        <v>1088113</v>
      </c>
      <c r="G12" s="8">
        <v>25799</v>
      </c>
      <c r="H12" s="8">
        <v>25701</v>
      </c>
      <c r="I12" s="8">
        <v>24416</v>
      </c>
      <c r="J12" s="8">
        <v>75916</v>
      </c>
      <c r="K12" s="8">
        <v>-6483</v>
      </c>
      <c r="L12" s="8">
        <v>45371</v>
      </c>
      <c r="M12" s="8">
        <v>22785</v>
      </c>
      <c r="N12" s="8">
        <v>61673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137589</v>
      </c>
      <c r="X12" s="8">
        <v>544056</v>
      </c>
      <c r="Y12" s="8">
        <v>-406467</v>
      </c>
      <c r="Z12" s="2">
        <v>-74.71</v>
      </c>
      <c r="AA12" s="6">
        <v>1088113</v>
      </c>
    </row>
    <row r="13" spans="1:27" ht="12.75">
      <c r="A13" s="27" t="s">
        <v>40</v>
      </c>
      <c r="B13" s="33"/>
      <c r="C13" s="6">
        <v>1072322</v>
      </c>
      <c r="D13" s="6">
        <v>0</v>
      </c>
      <c r="E13" s="7">
        <v>0</v>
      </c>
      <c r="F13" s="8">
        <v>0</v>
      </c>
      <c r="G13" s="8">
        <v>0</v>
      </c>
      <c r="H13" s="8">
        <v>151169</v>
      </c>
      <c r="I13" s="8">
        <v>74843</v>
      </c>
      <c r="J13" s="8">
        <v>226012</v>
      </c>
      <c r="K13" s="8">
        <v>-52296</v>
      </c>
      <c r="L13" s="8">
        <v>43318</v>
      </c>
      <c r="M13" s="8">
        <v>56936</v>
      </c>
      <c r="N13" s="8">
        <v>47958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273970</v>
      </c>
      <c r="X13" s="8"/>
      <c r="Y13" s="8">
        <v>273970</v>
      </c>
      <c r="Z13" s="2">
        <v>0</v>
      </c>
      <c r="AA13" s="6">
        <v>0</v>
      </c>
    </row>
    <row r="14" spans="1:27" ht="12.75">
      <c r="A14" s="27" t="s">
        <v>41</v>
      </c>
      <c r="B14" s="33"/>
      <c r="C14" s="6">
        <v>1135683</v>
      </c>
      <c r="D14" s="6">
        <v>0</v>
      </c>
      <c r="E14" s="7">
        <v>1946495</v>
      </c>
      <c r="F14" s="8">
        <v>1946495</v>
      </c>
      <c r="G14" s="8">
        <v>65967</v>
      </c>
      <c r="H14" s="8">
        <v>74057</v>
      </c>
      <c r="I14" s="8">
        <v>95071</v>
      </c>
      <c r="J14" s="8">
        <v>235095</v>
      </c>
      <c r="K14" s="8">
        <v>-88498</v>
      </c>
      <c r="L14" s="8">
        <v>91678</v>
      </c>
      <c r="M14" s="8">
        <v>91503</v>
      </c>
      <c r="N14" s="8">
        <v>94683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329778</v>
      </c>
      <c r="X14" s="8">
        <v>973248</v>
      </c>
      <c r="Y14" s="8">
        <v>-643470</v>
      </c>
      <c r="Z14" s="2">
        <v>-66.12</v>
      </c>
      <c r="AA14" s="6">
        <v>1946495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49951</v>
      </c>
      <c r="D16" s="6">
        <v>0</v>
      </c>
      <c r="E16" s="7">
        <v>34325</v>
      </c>
      <c r="F16" s="8">
        <v>34325</v>
      </c>
      <c r="G16" s="8">
        <v>2650</v>
      </c>
      <c r="H16" s="8">
        <v>740</v>
      </c>
      <c r="I16" s="8">
        <v>764</v>
      </c>
      <c r="J16" s="8">
        <v>4154</v>
      </c>
      <c r="K16" s="8">
        <v>-821</v>
      </c>
      <c r="L16" s="8">
        <v>504</v>
      </c>
      <c r="M16" s="8">
        <v>1170</v>
      </c>
      <c r="N16" s="8">
        <v>853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5007</v>
      </c>
      <c r="X16" s="8">
        <v>17166</v>
      </c>
      <c r="Y16" s="8">
        <v>-12159</v>
      </c>
      <c r="Z16" s="2">
        <v>-70.83</v>
      </c>
      <c r="AA16" s="6">
        <v>34325</v>
      </c>
    </row>
    <row r="17" spans="1:27" ht="12.75">
      <c r="A17" s="27" t="s">
        <v>44</v>
      </c>
      <c r="B17" s="33"/>
      <c r="C17" s="6">
        <v>657</v>
      </c>
      <c r="D17" s="6">
        <v>0</v>
      </c>
      <c r="E17" s="7">
        <v>0</v>
      </c>
      <c r="F17" s="8">
        <v>0</v>
      </c>
      <c r="G17" s="8">
        <v>0</v>
      </c>
      <c r="H17" s="8">
        <v>103478</v>
      </c>
      <c r="I17" s="8">
        <v>51344</v>
      </c>
      <c r="J17" s="8">
        <v>154822</v>
      </c>
      <c r="K17" s="8">
        <v>-913</v>
      </c>
      <c r="L17" s="8">
        <v>426</v>
      </c>
      <c r="M17" s="8">
        <v>261</v>
      </c>
      <c r="N17" s="8">
        <v>-226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154596</v>
      </c>
      <c r="X17" s="8">
        <v>576</v>
      </c>
      <c r="Y17" s="8">
        <v>154020</v>
      </c>
      <c r="Z17" s="2">
        <v>26739.58</v>
      </c>
      <c r="AA17" s="6">
        <v>0</v>
      </c>
    </row>
    <row r="18" spans="1:27" ht="12.75">
      <c r="A18" s="29" t="s">
        <v>45</v>
      </c>
      <c r="B18" s="28"/>
      <c r="C18" s="6">
        <v>925592</v>
      </c>
      <c r="D18" s="6">
        <v>0</v>
      </c>
      <c r="E18" s="7">
        <v>809146</v>
      </c>
      <c r="F18" s="8">
        <v>809146</v>
      </c>
      <c r="G18" s="8">
        <v>13297</v>
      </c>
      <c r="H18" s="8">
        <v>10131</v>
      </c>
      <c r="I18" s="8">
        <v>0</v>
      </c>
      <c r="J18" s="8">
        <v>23428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23428</v>
      </c>
      <c r="X18" s="8">
        <v>404574</v>
      </c>
      <c r="Y18" s="8">
        <v>-381146</v>
      </c>
      <c r="Z18" s="2">
        <v>-94.21</v>
      </c>
      <c r="AA18" s="6">
        <v>809146</v>
      </c>
    </row>
    <row r="19" spans="1:27" ht="12.75">
      <c r="A19" s="27" t="s">
        <v>46</v>
      </c>
      <c r="B19" s="33"/>
      <c r="C19" s="6">
        <v>25184000</v>
      </c>
      <c r="D19" s="6">
        <v>0</v>
      </c>
      <c r="E19" s="7">
        <v>27213000</v>
      </c>
      <c r="F19" s="8">
        <v>27213000</v>
      </c>
      <c r="G19" s="8">
        <v>-468860</v>
      </c>
      <c r="H19" s="8">
        <v>-494213</v>
      </c>
      <c r="I19" s="8">
        <v>-513831</v>
      </c>
      <c r="J19" s="8">
        <v>-1476904</v>
      </c>
      <c r="K19" s="8">
        <v>22225</v>
      </c>
      <c r="L19" s="8">
        <v>-1046748</v>
      </c>
      <c r="M19" s="8">
        <v>-537338</v>
      </c>
      <c r="N19" s="8">
        <v>-1561861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-3038765</v>
      </c>
      <c r="X19" s="8">
        <v>18394498</v>
      </c>
      <c r="Y19" s="8">
        <v>-21433263</v>
      </c>
      <c r="Z19" s="2">
        <v>-116.52</v>
      </c>
      <c r="AA19" s="6">
        <v>27213000</v>
      </c>
    </row>
    <row r="20" spans="1:27" ht="12.75">
      <c r="A20" s="27" t="s">
        <v>47</v>
      </c>
      <c r="B20" s="33"/>
      <c r="C20" s="6">
        <v>2013405</v>
      </c>
      <c r="D20" s="6">
        <v>0</v>
      </c>
      <c r="E20" s="7">
        <v>1680483</v>
      </c>
      <c r="F20" s="30">
        <v>1680483</v>
      </c>
      <c r="G20" s="30">
        <v>11816</v>
      </c>
      <c r="H20" s="30">
        <v>24200</v>
      </c>
      <c r="I20" s="30">
        <v>19947</v>
      </c>
      <c r="J20" s="30">
        <v>55963</v>
      </c>
      <c r="K20" s="30">
        <v>-10945</v>
      </c>
      <c r="L20" s="30">
        <v>8008</v>
      </c>
      <c r="M20" s="30">
        <v>719142</v>
      </c>
      <c r="N20" s="30">
        <v>716205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772168</v>
      </c>
      <c r="X20" s="30">
        <v>839718</v>
      </c>
      <c r="Y20" s="30">
        <v>-67550</v>
      </c>
      <c r="Z20" s="31">
        <v>-8.04</v>
      </c>
      <c r="AA20" s="32">
        <v>1680483</v>
      </c>
    </row>
    <row r="21" spans="1:27" ht="12.75">
      <c r="A21" s="27" t="s">
        <v>48</v>
      </c>
      <c r="B21" s="33"/>
      <c r="C21" s="6">
        <v>2854124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80823177</v>
      </c>
      <c r="D22" s="37">
        <f>SUM(D5:D21)</f>
        <v>0</v>
      </c>
      <c r="E22" s="38">
        <f t="shared" si="0"/>
        <v>94640768</v>
      </c>
      <c r="F22" s="39">
        <f t="shared" si="0"/>
        <v>94640768</v>
      </c>
      <c r="G22" s="39">
        <f t="shared" si="0"/>
        <v>12514385</v>
      </c>
      <c r="H22" s="39">
        <f t="shared" si="0"/>
        <v>4285657</v>
      </c>
      <c r="I22" s="39">
        <f t="shared" si="0"/>
        <v>8285278</v>
      </c>
      <c r="J22" s="39">
        <f t="shared" si="0"/>
        <v>25085320</v>
      </c>
      <c r="K22" s="39">
        <f t="shared" si="0"/>
        <v>3592258</v>
      </c>
      <c r="L22" s="39">
        <f t="shared" si="0"/>
        <v>6110454</v>
      </c>
      <c r="M22" s="39">
        <f t="shared" si="0"/>
        <v>3566387</v>
      </c>
      <c r="N22" s="39">
        <f t="shared" si="0"/>
        <v>13269099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38354419</v>
      </c>
      <c r="X22" s="39">
        <f t="shared" si="0"/>
        <v>52108432</v>
      </c>
      <c r="Y22" s="39">
        <f t="shared" si="0"/>
        <v>-13754013</v>
      </c>
      <c r="Z22" s="40">
        <f>+IF(X22&lt;&gt;0,+(Y22/X22)*100,0)</f>
        <v>-26.394985364364832</v>
      </c>
      <c r="AA22" s="37">
        <f>SUM(AA5:AA21)</f>
        <v>94640768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39967895</v>
      </c>
      <c r="D25" s="6">
        <v>0</v>
      </c>
      <c r="E25" s="7">
        <v>41314004</v>
      </c>
      <c r="F25" s="8">
        <v>41314004</v>
      </c>
      <c r="G25" s="8">
        <v>78644</v>
      </c>
      <c r="H25" s="8">
        <v>7470</v>
      </c>
      <c r="I25" s="8">
        <v>8764176</v>
      </c>
      <c r="J25" s="8">
        <v>8850290</v>
      </c>
      <c r="K25" s="8">
        <v>2920165</v>
      </c>
      <c r="L25" s="8">
        <v>4484449</v>
      </c>
      <c r="M25" s="8">
        <v>5942055</v>
      </c>
      <c r="N25" s="8">
        <v>13346669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22196959</v>
      </c>
      <c r="X25" s="8">
        <v>20657016</v>
      </c>
      <c r="Y25" s="8">
        <v>1539943</v>
      </c>
      <c r="Z25" s="2">
        <v>7.45</v>
      </c>
      <c r="AA25" s="6">
        <v>41314004</v>
      </c>
    </row>
    <row r="26" spans="1:27" ht="12.75">
      <c r="A26" s="29" t="s">
        <v>52</v>
      </c>
      <c r="B26" s="28"/>
      <c r="C26" s="6">
        <v>3031625</v>
      </c>
      <c r="D26" s="6">
        <v>0</v>
      </c>
      <c r="E26" s="7">
        <v>3254748</v>
      </c>
      <c r="F26" s="8">
        <v>3254748</v>
      </c>
      <c r="G26" s="8">
        <v>0</v>
      </c>
      <c r="H26" s="8">
        <v>0</v>
      </c>
      <c r="I26" s="8">
        <v>757908</v>
      </c>
      <c r="J26" s="8">
        <v>757908</v>
      </c>
      <c r="K26" s="8">
        <v>252636</v>
      </c>
      <c r="L26" s="8">
        <v>252636</v>
      </c>
      <c r="M26" s="8">
        <v>505272</v>
      </c>
      <c r="N26" s="8">
        <v>1010544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1768452</v>
      </c>
      <c r="X26" s="8">
        <v>1627374</v>
      </c>
      <c r="Y26" s="8">
        <v>141078</v>
      </c>
      <c r="Z26" s="2">
        <v>8.67</v>
      </c>
      <c r="AA26" s="6">
        <v>3254748</v>
      </c>
    </row>
    <row r="27" spans="1:27" ht="12.75">
      <c r="A27" s="29" t="s">
        <v>53</v>
      </c>
      <c r="B27" s="28"/>
      <c r="C27" s="6">
        <v>10873970</v>
      </c>
      <c r="D27" s="6">
        <v>0</v>
      </c>
      <c r="E27" s="7">
        <v>12980764</v>
      </c>
      <c r="F27" s="8">
        <v>12980764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6490380</v>
      </c>
      <c r="Y27" s="8">
        <v>-6490380</v>
      </c>
      <c r="Z27" s="2">
        <v>-100</v>
      </c>
      <c r="AA27" s="6">
        <v>12980764</v>
      </c>
    </row>
    <row r="28" spans="1:27" ht="12.75">
      <c r="A28" s="29" t="s">
        <v>54</v>
      </c>
      <c r="B28" s="28"/>
      <c r="C28" s="6">
        <v>8997065</v>
      </c>
      <c r="D28" s="6">
        <v>0</v>
      </c>
      <c r="E28" s="7">
        <v>8042115</v>
      </c>
      <c r="F28" s="8">
        <v>8042115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4021062</v>
      </c>
      <c r="Y28" s="8">
        <v>-4021062</v>
      </c>
      <c r="Z28" s="2">
        <v>-100</v>
      </c>
      <c r="AA28" s="6">
        <v>8042115</v>
      </c>
    </row>
    <row r="29" spans="1:27" ht="12.75">
      <c r="A29" s="29" t="s">
        <v>55</v>
      </c>
      <c r="B29" s="28"/>
      <c r="C29" s="6">
        <v>2786675</v>
      </c>
      <c r="D29" s="6">
        <v>0</v>
      </c>
      <c r="E29" s="7">
        <v>2185592</v>
      </c>
      <c r="F29" s="8">
        <v>2185592</v>
      </c>
      <c r="G29" s="8">
        <v>0</v>
      </c>
      <c r="H29" s="8">
        <v>0</v>
      </c>
      <c r="I29" s="8">
        <v>0</v>
      </c>
      <c r="J29" s="8">
        <v>0</v>
      </c>
      <c r="K29" s="8">
        <v>20217</v>
      </c>
      <c r="L29" s="8">
        <v>3989</v>
      </c>
      <c r="M29" s="8">
        <v>3783</v>
      </c>
      <c r="N29" s="8">
        <v>27989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27989</v>
      </c>
      <c r="X29" s="8">
        <v>1092792</v>
      </c>
      <c r="Y29" s="8">
        <v>-1064803</v>
      </c>
      <c r="Z29" s="2">
        <v>-97.44</v>
      </c>
      <c r="AA29" s="6">
        <v>2185592</v>
      </c>
    </row>
    <row r="30" spans="1:27" ht="12.75">
      <c r="A30" s="29" t="s">
        <v>56</v>
      </c>
      <c r="B30" s="28"/>
      <c r="C30" s="6">
        <v>20464377</v>
      </c>
      <c r="D30" s="6">
        <v>0</v>
      </c>
      <c r="E30" s="7">
        <v>24211321</v>
      </c>
      <c r="F30" s="8">
        <v>24211321</v>
      </c>
      <c r="G30" s="8">
        <v>2010405</v>
      </c>
      <c r="H30" s="8">
        <v>2179564</v>
      </c>
      <c r="I30" s="8">
        <v>2982347</v>
      </c>
      <c r="J30" s="8">
        <v>7172316</v>
      </c>
      <c r="K30" s="8">
        <v>1979380</v>
      </c>
      <c r="L30" s="8">
        <v>1926369</v>
      </c>
      <c r="M30" s="8">
        <v>1932798</v>
      </c>
      <c r="N30" s="8">
        <v>5838547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13010863</v>
      </c>
      <c r="X30" s="8">
        <v>12105660</v>
      </c>
      <c r="Y30" s="8">
        <v>905203</v>
      </c>
      <c r="Z30" s="2">
        <v>7.48</v>
      </c>
      <c r="AA30" s="6">
        <v>24211321</v>
      </c>
    </row>
    <row r="31" spans="1:27" ht="12.75">
      <c r="A31" s="29" t="s">
        <v>57</v>
      </c>
      <c r="B31" s="28"/>
      <c r="C31" s="6">
        <v>1773259</v>
      </c>
      <c r="D31" s="6">
        <v>0</v>
      </c>
      <c r="E31" s="7">
        <v>2178315</v>
      </c>
      <c r="F31" s="8">
        <v>2178315</v>
      </c>
      <c r="G31" s="8">
        <v>70114</v>
      </c>
      <c r="H31" s="8">
        <v>157289</v>
      </c>
      <c r="I31" s="8">
        <v>333871</v>
      </c>
      <c r="J31" s="8">
        <v>561274</v>
      </c>
      <c r="K31" s="8">
        <v>56505</v>
      </c>
      <c r="L31" s="8">
        <v>343074</v>
      </c>
      <c r="M31" s="8">
        <v>128020</v>
      </c>
      <c r="N31" s="8">
        <v>527599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1088873</v>
      </c>
      <c r="X31" s="8">
        <v>1089162</v>
      </c>
      <c r="Y31" s="8">
        <v>-289</v>
      </c>
      <c r="Z31" s="2">
        <v>-0.03</v>
      </c>
      <c r="AA31" s="6">
        <v>2178315</v>
      </c>
    </row>
    <row r="32" spans="1:27" ht="12.75">
      <c r="A32" s="29" t="s">
        <v>58</v>
      </c>
      <c r="B32" s="28"/>
      <c r="C32" s="6">
        <v>11399850</v>
      </c>
      <c r="D32" s="6">
        <v>0</v>
      </c>
      <c r="E32" s="7">
        <v>9132393</v>
      </c>
      <c r="F32" s="8">
        <v>9132393</v>
      </c>
      <c r="G32" s="8">
        <v>196542</v>
      </c>
      <c r="H32" s="8">
        <v>552903</v>
      </c>
      <c r="I32" s="8">
        <v>569574</v>
      </c>
      <c r="J32" s="8">
        <v>1319019</v>
      </c>
      <c r="K32" s="8">
        <v>1113009</v>
      </c>
      <c r="L32" s="8">
        <v>1172966</v>
      </c>
      <c r="M32" s="8">
        <v>885204</v>
      </c>
      <c r="N32" s="8">
        <v>3171179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4490198</v>
      </c>
      <c r="X32" s="8">
        <v>4565880</v>
      </c>
      <c r="Y32" s="8">
        <v>-75682</v>
      </c>
      <c r="Z32" s="2">
        <v>-1.66</v>
      </c>
      <c r="AA32" s="6">
        <v>9132393</v>
      </c>
    </row>
    <row r="33" spans="1:27" ht="12.75">
      <c r="A33" s="29" t="s">
        <v>59</v>
      </c>
      <c r="B33" s="28"/>
      <c r="C33" s="6">
        <v>4381</v>
      </c>
      <c r="D33" s="6">
        <v>0</v>
      </c>
      <c r="E33" s="7">
        <v>157950</v>
      </c>
      <c r="F33" s="8">
        <v>157950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0</v>
      </c>
      <c r="X33" s="8">
        <v>78978</v>
      </c>
      <c r="Y33" s="8">
        <v>-78978</v>
      </c>
      <c r="Z33" s="2">
        <v>-100</v>
      </c>
      <c r="AA33" s="6">
        <v>157950</v>
      </c>
    </row>
    <row r="34" spans="1:27" ht="12.75">
      <c r="A34" s="29" t="s">
        <v>60</v>
      </c>
      <c r="B34" s="28"/>
      <c r="C34" s="6">
        <v>7410577</v>
      </c>
      <c r="D34" s="6">
        <v>0</v>
      </c>
      <c r="E34" s="7">
        <v>9919251</v>
      </c>
      <c r="F34" s="8">
        <v>9919251</v>
      </c>
      <c r="G34" s="8">
        <v>220189</v>
      </c>
      <c r="H34" s="8">
        <v>431435</v>
      </c>
      <c r="I34" s="8">
        <v>451846</v>
      </c>
      <c r="J34" s="8">
        <v>1103470</v>
      </c>
      <c r="K34" s="8">
        <v>584645</v>
      </c>
      <c r="L34" s="8">
        <v>514242</v>
      </c>
      <c r="M34" s="8">
        <v>2291826</v>
      </c>
      <c r="N34" s="8">
        <v>3390713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4494183</v>
      </c>
      <c r="X34" s="8">
        <v>4959696</v>
      </c>
      <c r="Y34" s="8">
        <v>-465513</v>
      </c>
      <c r="Z34" s="2">
        <v>-9.39</v>
      </c>
      <c r="AA34" s="6">
        <v>9919251</v>
      </c>
    </row>
    <row r="35" spans="1:27" ht="12.75">
      <c r="A35" s="27" t="s">
        <v>61</v>
      </c>
      <c r="B35" s="33"/>
      <c r="C35" s="6">
        <v>-2552608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104157066</v>
      </c>
      <c r="D36" s="37">
        <f>SUM(D25:D35)</f>
        <v>0</v>
      </c>
      <c r="E36" s="38">
        <f t="shared" si="1"/>
        <v>113376453</v>
      </c>
      <c r="F36" s="39">
        <f t="shared" si="1"/>
        <v>113376453</v>
      </c>
      <c r="G36" s="39">
        <f t="shared" si="1"/>
        <v>2575894</v>
      </c>
      <c r="H36" s="39">
        <f t="shared" si="1"/>
        <v>3328661</v>
      </c>
      <c r="I36" s="39">
        <f t="shared" si="1"/>
        <v>13859722</v>
      </c>
      <c r="J36" s="39">
        <f t="shared" si="1"/>
        <v>19764277</v>
      </c>
      <c r="K36" s="39">
        <f t="shared" si="1"/>
        <v>6926557</v>
      </c>
      <c r="L36" s="39">
        <f t="shared" si="1"/>
        <v>8697725</v>
      </c>
      <c r="M36" s="39">
        <f t="shared" si="1"/>
        <v>11688958</v>
      </c>
      <c r="N36" s="39">
        <f t="shared" si="1"/>
        <v>27313240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47077517</v>
      </c>
      <c r="X36" s="39">
        <f t="shared" si="1"/>
        <v>56688000</v>
      </c>
      <c r="Y36" s="39">
        <f t="shared" si="1"/>
        <v>-9610483</v>
      </c>
      <c r="Z36" s="40">
        <f>+IF(X36&lt;&gt;0,+(Y36/X36)*100,0)</f>
        <v>-16.953293465989276</v>
      </c>
      <c r="AA36" s="37">
        <f>SUM(AA25:AA35)</f>
        <v>113376453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-23333889</v>
      </c>
      <c r="D38" s="50">
        <f>+D22-D36</f>
        <v>0</v>
      </c>
      <c r="E38" s="51">
        <f t="shared" si="2"/>
        <v>-18735685</v>
      </c>
      <c r="F38" s="52">
        <f t="shared" si="2"/>
        <v>-18735685</v>
      </c>
      <c r="G38" s="52">
        <f t="shared" si="2"/>
        <v>9938491</v>
      </c>
      <c r="H38" s="52">
        <f t="shared" si="2"/>
        <v>956996</v>
      </c>
      <c r="I38" s="52">
        <f t="shared" si="2"/>
        <v>-5574444</v>
      </c>
      <c r="J38" s="52">
        <f t="shared" si="2"/>
        <v>5321043</v>
      </c>
      <c r="K38" s="52">
        <f t="shared" si="2"/>
        <v>-3334299</v>
      </c>
      <c r="L38" s="52">
        <f t="shared" si="2"/>
        <v>-2587271</v>
      </c>
      <c r="M38" s="52">
        <f t="shared" si="2"/>
        <v>-8122571</v>
      </c>
      <c r="N38" s="52">
        <f t="shared" si="2"/>
        <v>-14044141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-8723098</v>
      </c>
      <c r="X38" s="52">
        <f>IF(F22=F36,0,X22-X36)</f>
        <v>-4579568</v>
      </c>
      <c r="Y38" s="52">
        <f t="shared" si="2"/>
        <v>-4143530</v>
      </c>
      <c r="Z38" s="53">
        <f>+IF(X38&lt;&gt;0,+(Y38/X38)*100,0)</f>
        <v>90.47862156430475</v>
      </c>
      <c r="AA38" s="50">
        <f>+AA22-AA36</f>
        <v>-18735685</v>
      </c>
    </row>
    <row r="39" spans="1:27" ht="12.75">
      <c r="A39" s="27" t="s">
        <v>64</v>
      </c>
      <c r="B39" s="33"/>
      <c r="C39" s="6">
        <v>89981037</v>
      </c>
      <c r="D39" s="6">
        <v>0</v>
      </c>
      <c r="E39" s="7">
        <v>61837000</v>
      </c>
      <c r="F39" s="8">
        <v>61837000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0</v>
      </c>
      <c r="X39" s="8">
        <v>30918504</v>
      </c>
      <c r="Y39" s="8">
        <v>-30918504</v>
      </c>
      <c r="Z39" s="2">
        <v>-100</v>
      </c>
      <c r="AA39" s="6">
        <v>61837000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0</v>
      </c>
      <c r="I41" s="55">
        <v>0</v>
      </c>
      <c r="J41" s="8">
        <v>0</v>
      </c>
      <c r="K41" s="55">
        <v>0</v>
      </c>
      <c r="L41" s="55">
        <v>0</v>
      </c>
      <c r="M41" s="8">
        <v>0</v>
      </c>
      <c r="N41" s="55">
        <v>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0</v>
      </c>
      <c r="X41" s="8"/>
      <c r="Y41" s="55">
        <v>0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66647148</v>
      </c>
      <c r="D42" s="59">
        <f>SUM(D38:D41)</f>
        <v>0</v>
      </c>
      <c r="E42" s="60">
        <f t="shared" si="3"/>
        <v>43101315</v>
      </c>
      <c r="F42" s="61">
        <f t="shared" si="3"/>
        <v>43101315</v>
      </c>
      <c r="G42" s="61">
        <f t="shared" si="3"/>
        <v>9938491</v>
      </c>
      <c r="H42" s="61">
        <f t="shared" si="3"/>
        <v>956996</v>
      </c>
      <c r="I42" s="61">
        <f t="shared" si="3"/>
        <v>-5574444</v>
      </c>
      <c r="J42" s="61">
        <f t="shared" si="3"/>
        <v>5321043</v>
      </c>
      <c r="K42" s="61">
        <f t="shared" si="3"/>
        <v>-3334299</v>
      </c>
      <c r="L42" s="61">
        <f t="shared" si="3"/>
        <v>-2587271</v>
      </c>
      <c r="M42" s="61">
        <f t="shared" si="3"/>
        <v>-8122571</v>
      </c>
      <c r="N42" s="61">
        <f t="shared" si="3"/>
        <v>-14044141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-8723098</v>
      </c>
      <c r="X42" s="61">
        <f t="shared" si="3"/>
        <v>26338936</v>
      </c>
      <c r="Y42" s="61">
        <f t="shared" si="3"/>
        <v>-35062034</v>
      </c>
      <c r="Z42" s="62">
        <f>+IF(X42&lt;&gt;0,+(Y42/X42)*100,0)</f>
        <v>-133.1186423020277</v>
      </c>
      <c r="AA42" s="59">
        <f>SUM(AA38:AA41)</f>
        <v>43101315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66647148</v>
      </c>
      <c r="D44" s="67">
        <f>+D42-D43</f>
        <v>0</v>
      </c>
      <c r="E44" s="68">
        <f t="shared" si="4"/>
        <v>43101315</v>
      </c>
      <c r="F44" s="69">
        <f t="shared" si="4"/>
        <v>43101315</v>
      </c>
      <c r="G44" s="69">
        <f t="shared" si="4"/>
        <v>9938491</v>
      </c>
      <c r="H44" s="69">
        <f t="shared" si="4"/>
        <v>956996</v>
      </c>
      <c r="I44" s="69">
        <f t="shared" si="4"/>
        <v>-5574444</v>
      </c>
      <c r="J44" s="69">
        <f t="shared" si="4"/>
        <v>5321043</v>
      </c>
      <c r="K44" s="69">
        <f t="shared" si="4"/>
        <v>-3334299</v>
      </c>
      <c r="L44" s="69">
        <f t="shared" si="4"/>
        <v>-2587271</v>
      </c>
      <c r="M44" s="69">
        <f t="shared" si="4"/>
        <v>-8122571</v>
      </c>
      <c r="N44" s="69">
        <f t="shared" si="4"/>
        <v>-14044141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-8723098</v>
      </c>
      <c r="X44" s="69">
        <f t="shared" si="4"/>
        <v>26338936</v>
      </c>
      <c r="Y44" s="69">
        <f t="shared" si="4"/>
        <v>-35062034</v>
      </c>
      <c r="Z44" s="70">
        <f>+IF(X44&lt;&gt;0,+(Y44/X44)*100,0)</f>
        <v>-133.1186423020277</v>
      </c>
      <c r="AA44" s="67">
        <f>+AA42-AA43</f>
        <v>43101315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66647148</v>
      </c>
      <c r="D46" s="59">
        <f>SUM(D44:D45)</f>
        <v>0</v>
      </c>
      <c r="E46" s="60">
        <f t="shared" si="5"/>
        <v>43101315</v>
      </c>
      <c r="F46" s="61">
        <f t="shared" si="5"/>
        <v>43101315</v>
      </c>
      <c r="G46" s="61">
        <f t="shared" si="5"/>
        <v>9938491</v>
      </c>
      <c r="H46" s="61">
        <f t="shared" si="5"/>
        <v>956996</v>
      </c>
      <c r="I46" s="61">
        <f t="shared" si="5"/>
        <v>-5574444</v>
      </c>
      <c r="J46" s="61">
        <f t="shared" si="5"/>
        <v>5321043</v>
      </c>
      <c r="K46" s="61">
        <f t="shared" si="5"/>
        <v>-3334299</v>
      </c>
      <c r="L46" s="61">
        <f t="shared" si="5"/>
        <v>-2587271</v>
      </c>
      <c r="M46" s="61">
        <f t="shared" si="5"/>
        <v>-8122571</v>
      </c>
      <c r="N46" s="61">
        <f t="shared" si="5"/>
        <v>-14044141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-8723098</v>
      </c>
      <c r="X46" s="61">
        <f t="shared" si="5"/>
        <v>26338936</v>
      </c>
      <c r="Y46" s="61">
        <f t="shared" si="5"/>
        <v>-35062034</v>
      </c>
      <c r="Z46" s="62">
        <f>+IF(X46&lt;&gt;0,+(Y46/X46)*100,0)</f>
        <v>-133.1186423020277</v>
      </c>
      <c r="AA46" s="59">
        <f>SUM(AA44:AA45)</f>
        <v>43101315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66647148</v>
      </c>
      <c r="D48" s="75">
        <f>SUM(D46:D47)</f>
        <v>0</v>
      </c>
      <c r="E48" s="76">
        <f t="shared" si="6"/>
        <v>43101315</v>
      </c>
      <c r="F48" s="77">
        <f t="shared" si="6"/>
        <v>43101315</v>
      </c>
      <c r="G48" s="77">
        <f t="shared" si="6"/>
        <v>9938491</v>
      </c>
      <c r="H48" s="78">
        <f t="shared" si="6"/>
        <v>956996</v>
      </c>
      <c r="I48" s="78">
        <f t="shared" si="6"/>
        <v>-5574444</v>
      </c>
      <c r="J48" s="78">
        <f t="shared" si="6"/>
        <v>5321043</v>
      </c>
      <c r="K48" s="78">
        <f t="shared" si="6"/>
        <v>-3334299</v>
      </c>
      <c r="L48" s="78">
        <f t="shared" si="6"/>
        <v>-2587271</v>
      </c>
      <c r="M48" s="77">
        <f t="shared" si="6"/>
        <v>-8122571</v>
      </c>
      <c r="N48" s="77">
        <f t="shared" si="6"/>
        <v>-14044141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-8723098</v>
      </c>
      <c r="X48" s="78">
        <f t="shared" si="6"/>
        <v>26338936</v>
      </c>
      <c r="Y48" s="78">
        <f t="shared" si="6"/>
        <v>-35062034</v>
      </c>
      <c r="Z48" s="79">
        <f>+IF(X48&lt;&gt;0,+(Y48/X48)*100,0)</f>
        <v>-133.1186423020277</v>
      </c>
      <c r="AA48" s="80">
        <f>SUM(AA46:AA47)</f>
        <v>43101315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PageLayoutView="0" workbookViewId="0" topLeftCell="A1">
      <selection activeCell="A1" sqref="A1:AA1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9" t="s">
        <v>81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</row>
    <row r="2" spans="1:27" ht="24.75" customHeight="1">
      <c r="A2" s="10" t="s">
        <v>1</v>
      </c>
      <c r="B2" s="1" t="s">
        <v>105</v>
      </c>
      <c r="C2" s="11" t="s">
        <v>2</v>
      </c>
      <c r="D2" s="11" t="s">
        <v>3</v>
      </c>
      <c r="E2" s="12" t="s">
        <v>4</v>
      </c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4"/>
    </row>
    <row r="3" spans="1:27" ht="24.75" customHeight="1">
      <c r="A3" s="15" t="s">
        <v>5</v>
      </c>
      <c r="B3" s="16" t="s">
        <v>6</v>
      </c>
      <c r="C3" s="17" t="s">
        <v>7</v>
      </c>
      <c r="D3" s="17" t="s">
        <v>7</v>
      </c>
      <c r="E3" s="18" t="s">
        <v>8</v>
      </c>
      <c r="F3" s="19" t="s">
        <v>9</v>
      </c>
      <c r="G3" s="19" t="s">
        <v>10</v>
      </c>
      <c r="H3" s="19" t="s">
        <v>11</v>
      </c>
      <c r="I3" s="19" t="s">
        <v>12</v>
      </c>
      <c r="J3" s="19" t="s">
        <v>13</v>
      </c>
      <c r="K3" s="19" t="s">
        <v>14</v>
      </c>
      <c r="L3" s="19" t="s">
        <v>15</v>
      </c>
      <c r="M3" s="19" t="s">
        <v>16</v>
      </c>
      <c r="N3" s="19" t="s">
        <v>17</v>
      </c>
      <c r="O3" s="19" t="s">
        <v>18</v>
      </c>
      <c r="P3" s="19" t="s">
        <v>19</v>
      </c>
      <c r="Q3" s="19" t="s">
        <v>20</v>
      </c>
      <c r="R3" s="19" t="s">
        <v>21</v>
      </c>
      <c r="S3" s="19" t="s">
        <v>22</v>
      </c>
      <c r="T3" s="19" t="s">
        <v>23</v>
      </c>
      <c r="U3" s="19" t="s">
        <v>24</v>
      </c>
      <c r="V3" s="19" t="s">
        <v>25</v>
      </c>
      <c r="W3" s="19" t="s">
        <v>26</v>
      </c>
      <c r="X3" s="19" t="s">
        <v>27</v>
      </c>
      <c r="Y3" s="19" t="s">
        <v>28</v>
      </c>
      <c r="Z3" s="19" t="s">
        <v>29</v>
      </c>
      <c r="AA3" s="20" t="s">
        <v>30</v>
      </c>
    </row>
    <row r="4" spans="1:27" ht="12.75">
      <c r="A4" s="21" t="s">
        <v>31</v>
      </c>
      <c r="B4" s="22"/>
      <c r="C4" s="23"/>
      <c r="D4" s="23"/>
      <c r="E4" s="2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6"/>
      <c r="AA4" s="23"/>
    </row>
    <row r="5" spans="1:27" ht="12.75">
      <c r="A5" s="27" t="s">
        <v>32</v>
      </c>
      <c r="B5" s="28"/>
      <c r="C5" s="6">
        <v>6083977</v>
      </c>
      <c r="D5" s="6">
        <v>0</v>
      </c>
      <c r="E5" s="7">
        <v>6574100</v>
      </c>
      <c r="F5" s="8">
        <v>6574100</v>
      </c>
      <c r="G5" s="8">
        <v>5971574</v>
      </c>
      <c r="H5" s="8">
        <v>7898</v>
      </c>
      <c r="I5" s="8">
        <v>6547678</v>
      </c>
      <c r="J5" s="8">
        <v>12527150</v>
      </c>
      <c r="K5" s="8">
        <v>10908</v>
      </c>
      <c r="L5" s="8">
        <v>15048</v>
      </c>
      <c r="M5" s="8">
        <v>-851</v>
      </c>
      <c r="N5" s="8">
        <v>25105</v>
      </c>
      <c r="O5" s="8">
        <v>0</v>
      </c>
      <c r="P5" s="8">
        <v>0</v>
      </c>
      <c r="Q5" s="8">
        <v>0</v>
      </c>
      <c r="R5" s="8">
        <v>0</v>
      </c>
      <c r="S5" s="8">
        <v>0</v>
      </c>
      <c r="T5" s="8">
        <v>0</v>
      </c>
      <c r="U5" s="8">
        <v>0</v>
      </c>
      <c r="V5" s="8">
        <v>0</v>
      </c>
      <c r="W5" s="8">
        <v>12552255</v>
      </c>
      <c r="X5" s="8">
        <v>3287052</v>
      </c>
      <c r="Y5" s="8">
        <v>9265203</v>
      </c>
      <c r="Z5" s="2">
        <v>281.87</v>
      </c>
      <c r="AA5" s="6">
        <v>6574100</v>
      </c>
    </row>
    <row r="6" spans="1:27" ht="12.75">
      <c r="A6" s="27" t="s">
        <v>33</v>
      </c>
      <c r="B6" s="28"/>
      <c r="C6" s="6">
        <v>407925</v>
      </c>
      <c r="D6" s="6">
        <v>0</v>
      </c>
      <c r="E6" s="7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8">
        <v>0</v>
      </c>
      <c r="O6" s="8">
        <v>0</v>
      </c>
      <c r="P6" s="8">
        <v>0</v>
      </c>
      <c r="Q6" s="8">
        <v>0</v>
      </c>
      <c r="R6" s="8">
        <v>0</v>
      </c>
      <c r="S6" s="8">
        <v>0</v>
      </c>
      <c r="T6" s="8">
        <v>0</v>
      </c>
      <c r="U6" s="8">
        <v>0</v>
      </c>
      <c r="V6" s="8">
        <v>0</v>
      </c>
      <c r="W6" s="8">
        <v>0</v>
      </c>
      <c r="X6" s="8"/>
      <c r="Y6" s="8">
        <v>0</v>
      </c>
      <c r="Z6" s="2">
        <v>0</v>
      </c>
      <c r="AA6" s="6">
        <v>0</v>
      </c>
    </row>
    <row r="7" spans="1:27" ht="12.75">
      <c r="A7" s="29" t="s">
        <v>34</v>
      </c>
      <c r="B7" s="28"/>
      <c r="C7" s="6">
        <v>9096143</v>
      </c>
      <c r="D7" s="6">
        <v>0</v>
      </c>
      <c r="E7" s="7">
        <v>9855100</v>
      </c>
      <c r="F7" s="8">
        <v>9855100</v>
      </c>
      <c r="G7" s="8">
        <v>771244</v>
      </c>
      <c r="H7" s="8">
        <v>860134</v>
      </c>
      <c r="I7" s="8">
        <v>845834</v>
      </c>
      <c r="J7" s="8">
        <v>2477212</v>
      </c>
      <c r="K7" s="8">
        <v>871458</v>
      </c>
      <c r="L7" s="8">
        <v>939112</v>
      </c>
      <c r="M7" s="8">
        <v>479347</v>
      </c>
      <c r="N7" s="8">
        <v>2289917</v>
      </c>
      <c r="O7" s="8">
        <v>0</v>
      </c>
      <c r="P7" s="8">
        <v>0</v>
      </c>
      <c r="Q7" s="8">
        <v>0</v>
      </c>
      <c r="R7" s="8">
        <v>0</v>
      </c>
      <c r="S7" s="8">
        <v>0</v>
      </c>
      <c r="T7" s="8">
        <v>0</v>
      </c>
      <c r="U7" s="8">
        <v>0</v>
      </c>
      <c r="V7" s="8">
        <v>0</v>
      </c>
      <c r="W7" s="8">
        <v>4767129</v>
      </c>
      <c r="X7" s="8">
        <v>4927500</v>
      </c>
      <c r="Y7" s="8">
        <v>-160371</v>
      </c>
      <c r="Z7" s="2">
        <v>-3.25</v>
      </c>
      <c r="AA7" s="6">
        <v>9855100</v>
      </c>
    </row>
    <row r="8" spans="1:27" ht="12.75">
      <c r="A8" s="29" t="s">
        <v>35</v>
      </c>
      <c r="B8" s="28"/>
      <c r="C8" s="6">
        <v>2652192</v>
      </c>
      <c r="D8" s="6">
        <v>0</v>
      </c>
      <c r="E8" s="7">
        <v>2820000</v>
      </c>
      <c r="F8" s="8">
        <v>2820000</v>
      </c>
      <c r="G8" s="8">
        <v>355344</v>
      </c>
      <c r="H8" s="8">
        <v>293998</v>
      </c>
      <c r="I8" s="8">
        <v>333533</v>
      </c>
      <c r="J8" s="8">
        <v>982875</v>
      </c>
      <c r="K8" s="8">
        <v>354476</v>
      </c>
      <c r="L8" s="8">
        <v>380384</v>
      </c>
      <c r="M8" s="8">
        <v>350115</v>
      </c>
      <c r="N8" s="8">
        <v>1084975</v>
      </c>
      <c r="O8" s="8">
        <v>0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2067850</v>
      </c>
      <c r="X8" s="8">
        <v>1410000</v>
      </c>
      <c r="Y8" s="8">
        <v>657850</v>
      </c>
      <c r="Z8" s="2">
        <v>46.66</v>
      </c>
      <c r="AA8" s="6">
        <v>2820000</v>
      </c>
    </row>
    <row r="9" spans="1:27" ht="12.75">
      <c r="A9" s="29" t="s">
        <v>36</v>
      </c>
      <c r="B9" s="28"/>
      <c r="C9" s="6">
        <v>2639535</v>
      </c>
      <c r="D9" s="6">
        <v>0</v>
      </c>
      <c r="E9" s="7">
        <v>2666900</v>
      </c>
      <c r="F9" s="8">
        <v>2666900</v>
      </c>
      <c r="G9" s="8">
        <v>312523</v>
      </c>
      <c r="H9" s="8">
        <v>325948</v>
      </c>
      <c r="I9" s="8">
        <v>352804</v>
      </c>
      <c r="J9" s="8">
        <v>991275</v>
      </c>
      <c r="K9" s="8">
        <v>361450</v>
      </c>
      <c r="L9" s="8">
        <v>343640</v>
      </c>
      <c r="M9" s="8">
        <v>330130</v>
      </c>
      <c r="N9" s="8">
        <v>1035220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2026495</v>
      </c>
      <c r="X9" s="8">
        <v>1333500</v>
      </c>
      <c r="Y9" s="8">
        <v>692995</v>
      </c>
      <c r="Z9" s="2">
        <v>51.97</v>
      </c>
      <c r="AA9" s="6">
        <v>2666900</v>
      </c>
    </row>
    <row r="10" spans="1:27" ht="12.75">
      <c r="A10" s="29" t="s">
        <v>37</v>
      </c>
      <c r="B10" s="28"/>
      <c r="C10" s="6">
        <v>2018793</v>
      </c>
      <c r="D10" s="6">
        <v>0</v>
      </c>
      <c r="E10" s="7">
        <v>2098400</v>
      </c>
      <c r="F10" s="30">
        <v>2098400</v>
      </c>
      <c r="G10" s="30">
        <v>264371</v>
      </c>
      <c r="H10" s="30">
        <v>262293</v>
      </c>
      <c r="I10" s="30">
        <v>277811</v>
      </c>
      <c r="J10" s="30">
        <v>804475</v>
      </c>
      <c r="K10" s="30">
        <v>277502</v>
      </c>
      <c r="L10" s="30">
        <v>277322</v>
      </c>
      <c r="M10" s="30">
        <v>277413</v>
      </c>
      <c r="N10" s="30">
        <v>832237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1636712</v>
      </c>
      <c r="X10" s="30">
        <v>1048998</v>
      </c>
      <c r="Y10" s="30">
        <v>587714</v>
      </c>
      <c r="Z10" s="31">
        <v>56.03</v>
      </c>
      <c r="AA10" s="32">
        <v>2098400</v>
      </c>
    </row>
    <row r="11" spans="1:27" ht="12.75">
      <c r="A11" s="29" t="s">
        <v>38</v>
      </c>
      <c r="B11" s="33"/>
      <c r="C11" s="6">
        <v>0</v>
      </c>
      <c r="D11" s="6">
        <v>0</v>
      </c>
      <c r="E11" s="7">
        <v>12700</v>
      </c>
      <c r="F11" s="8">
        <v>12700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  <c r="V11" s="8">
        <v>0</v>
      </c>
      <c r="W11" s="8">
        <v>0</v>
      </c>
      <c r="X11" s="8">
        <v>6348</v>
      </c>
      <c r="Y11" s="8">
        <v>-6348</v>
      </c>
      <c r="Z11" s="2">
        <v>-100</v>
      </c>
      <c r="AA11" s="6">
        <v>12700</v>
      </c>
    </row>
    <row r="12" spans="1:27" ht="12.75">
      <c r="A12" s="29" t="s">
        <v>39</v>
      </c>
      <c r="B12" s="33"/>
      <c r="C12" s="6">
        <v>845644</v>
      </c>
      <c r="D12" s="6">
        <v>0</v>
      </c>
      <c r="E12" s="7">
        <v>734300</v>
      </c>
      <c r="F12" s="8">
        <v>734300</v>
      </c>
      <c r="G12" s="8">
        <v>57417</v>
      </c>
      <c r="H12" s="8">
        <v>85278</v>
      </c>
      <c r="I12" s="8">
        <v>59932</v>
      </c>
      <c r="J12" s="8">
        <v>202627</v>
      </c>
      <c r="K12" s="8">
        <v>53245</v>
      </c>
      <c r="L12" s="8">
        <v>56902</v>
      </c>
      <c r="M12" s="8">
        <v>56240</v>
      </c>
      <c r="N12" s="8">
        <v>166387</v>
      </c>
      <c r="O12" s="8">
        <v>0</v>
      </c>
      <c r="P12" s="8">
        <v>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  <c r="V12" s="8">
        <v>0</v>
      </c>
      <c r="W12" s="8">
        <v>369014</v>
      </c>
      <c r="X12" s="8">
        <v>367152</v>
      </c>
      <c r="Y12" s="8">
        <v>1862</v>
      </c>
      <c r="Z12" s="2">
        <v>0.51</v>
      </c>
      <c r="AA12" s="6">
        <v>734300</v>
      </c>
    </row>
    <row r="13" spans="1:27" ht="12.75">
      <c r="A13" s="27" t="s">
        <v>40</v>
      </c>
      <c r="B13" s="33"/>
      <c r="C13" s="6">
        <v>317198</v>
      </c>
      <c r="D13" s="6">
        <v>0</v>
      </c>
      <c r="E13" s="7">
        <v>403000</v>
      </c>
      <c r="F13" s="8">
        <v>403000</v>
      </c>
      <c r="G13" s="8">
        <v>3561</v>
      </c>
      <c r="H13" s="8">
        <v>35336</v>
      </c>
      <c r="I13" s="8">
        <v>32690</v>
      </c>
      <c r="J13" s="8">
        <v>71587</v>
      </c>
      <c r="K13" s="8">
        <v>44573</v>
      </c>
      <c r="L13" s="8">
        <v>34499</v>
      </c>
      <c r="M13" s="8">
        <v>9386</v>
      </c>
      <c r="N13" s="8">
        <v>88458</v>
      </c>
      <c r="O13" s="8">
        <v>0</v>
      </c>
      <c r="P13" s="8">
        <v>0</v>
      </c>
      <c r="Q13" s="8">
        <v>0</v>
      </c>
      <c r="R13" s="8">
        <v>0</v>
      </c>
      <c r="S13" s="8">
        <v>0</v>
      </c>
      <c r="T13" s="8">
        <v>0</v>
      </c>
      <c r="U13" s="8">
        <v>0</v>
      </c>
      <c r="V13" s="8">
        <v>0</v>
      </c>
      <c r="W13" s="8">
        <v>160045</v>
      </c>
      <c r="X13" s="8">
        <v>201498</v>
      </c>
      <c r="Y13" s="8">
        <v>-41453</v>
      </c>
      <c r="Z13" s="2">
        <v>-20.57</v>
      </c>
      <c r="AA13" s="6">
        <v>403000</v>
      </c>
    </row>
    <row r="14" spans="1:27" ht="12.75">
      <c r="A14" s="27" t="s">
        <v>41</v>
      </c>
      <c r="B14" s="33"/>
      <c r="C14" s="6">
        <v>1568540</v>
      </c>
      <c r="D14" s="6">
        <v>0</v>
      </c>
      <c r="E14" s="7">
        <v>1619900</v>
      </c>
      <c r="F14" s="8">
        <v>1619900</v>
      </c>
      <c r="G14" s="8">
        <v>145044</v>
      </c>
      <c r="H14" s="8">
        <v>153017</v>
      </c>
      <c r="I14" s="8">
        <v>182740</v>
      </c>
      <c r="J14" s="8">
        <v>480801</v>
      </c>
      <c r="K14" s="8">
        <v>195799</v>
      </c>
      <c r="L14" s="8">
        <v>196566</v>
      </c>
      <c r="M14" s="8">
        <v>190192</v>
      </c>
      <c r="N14" s="8">
        <v>582557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1063358</v>
      </c>
      <c r="X14" s="8">
        <v>809952</v>
      </c>
      <c r="Y14" s="8">
        <v>253406</v>
      </c>
      <c r="Z14" s="2">
        <v>31.29</v>
      </c>
      <c r="AA14" s="6">
        <v>1619900</v>
      </c>
    </row>
    <row r="15" spans="1:27" ht="12.75">
      <c r="A15" s="27" t="s">
        <v>42</v>
      </c>
      <c r="B15" s="33"/>
      <c r="C15" s="6">
        <v>0</v>
      </c>
      <c r="D15" s="6">
        <v>0</v>
      </c>
      <c r="E15" s="7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/>
      <c r="Y15" s="8">
        <v>0</v>
      </c>
      <c r="Z15" s="2">
        <v>0</v>
      </c>
      <c r="AA15" s="6">
        <v>0</v>
      </c>
    </row>
    <row r="16" spans="1:27" ht="12.75">
      <c r="A16" s="27" t="s">
        <v>43</v>
      </c>
      <c r="B16" s="33"/>
      <c r="C16" s="6">
        <v>1745</v>
      </c>
      <c r="D16" s="6">
        <v>0</v>
      </c>
      <c r="E16" s="7">
        <v>10000</v>
      </c>
      <c r="F16" s="8">
        <v>10000</v>
      </c>
      <c r="G16" s="8">
        <v>99</v>
      </c>
      <c r="H16" s="8">
        <v>220</v>
      </c>
      <c r="I16" s="8">
        <v>144</v>
      </c>
      <c r="J16" s="8">
        <v>463</v>
      </c>
      <c r="K16" s="8">
        <v>80</v>
      </c>
      <c r="L16" s="8">
        <v>80</v>
      </c>
      <c r="M16" s="8">
        <v>56</v>
      </c>
      <c r="N16" s="8">
        <v>216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679</v>
      </c>
      <c r="X16" s="8">
        <v>4998</v>
      </c>
      <c r="Y16" s="8">
        <v>-4319</v>
      </c>
      <c r="Z16" s="2">
        <v>-86.41</v>
      </c>
      <c r="AA16" s="6">
        <v>10000</v>
      </c>
    </row>
    <row r="17" spans="1:27" ht="12.75">
      <c r="A17" s="27" t="s">
        <v>44</v>
      </c>
      <c r="B17" s="33"/>
      <c r="C17" s="6">
        <v>0</v>
      </c>
      <c r="D17" s="6">
        <v>0</v>
      </c>
      <c r="E17" s="7">
        <v>0</v>
      </c>
      <c r="F17" s="8">
        <v>0</v>
      </c>
      <c r="G17" s="8">
        <v>5600</v>
      </c>
      <c r="H17" s="8">
        <v>428</v>
      </c>
      <c r="I17" s="8">
        <v>0</v>
      </c>
      <c r="J17" s="8">
        <v>6028</v>
      </c>
      <c r="K17" s="8">
        <v>0</v>
      </c>
      <c r="L17" s="8">
        <v>3680</v>
      </c>
      <c r="M17" s="8">
        <v>0</v>
      </c>
      <c r="N17" s="8">
        <v>3680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9708</v>
      </c>
      <c r="X17" s="8"/>
      <c r="Y17" s="8">
        <v>9708</v>
      </c>
      <c r="Z17" s="2">
        <v>0</v>
      </c>
      <c r="AA17" s="6">
        <v>0</v>
      </c>
    </row>
    <row r="18" spans="1:27" ht="12.75">
      <c r="A18" s="29" t="s">
        <v>45</v>
      </c>
      <c r="B18" s="28"/>
      <c r="C18" s="6">
        <v>308308</v>
      </c>
      <c r="D18" s="6">
        <v>0</v>
      </c>
      <c r="E18" s="7">
        <v>294000</v>
      </c>
      <c r="F18" s="8">
        <v>294000</v>
      </c>
      <c r="G18" s="8">
        <v>919</v>
      </c>
      <c r="H18" s="8">
        <v>32363</v>
      </c>
      <c r="I18" s="8">
        <v>26800</v>
      </c>
      <c r="J18" s="8">
        <v>60082</v>
      </c>
      <c r="K18" s="8">
        <v>30796</v>
      </c>
      <c r="L18" s="8">
        <v>1513</v>
      </c>
      <c r="M18" s="8">
        <v>14810</v>
      </c>
      <c r="N18" s="8">
        <v>47119</v>
      </c>
      <c r="O18" s="8">
        <v>0</v>
      </c>
      <c r="P18" s="8">
        <v>0</v>
      </c>
      <c r="Q18" s="8">
        <v>0</v>
      </c>
      <c r="R18" s="8">
        <v>0</v>
      </c>
      <c r="S18" s="8">
        <v>0</v>
      </c>
      <c r="T18" s="8">
        <v>0</v>
      </c>
      <c r="U18" s="8">
        <v>0</v>
      </c>
      <c r="V18" s="8">
        <v>0</v>
      </c>
      <c r="W18" s="8">
        <v>107201</v>
      </c>
      <c r="X18" s="8">
        <v>147000</v>
      </c>
      <c r="Y18" s="8">
        <v>-39799</v>
      </c>
      <c r="Z18" s="2">
        <v>-27.07</v>
      </c>
      <c r="AA18" s="6">
        <v>294000</v>
      </c>
    </row>
    <row r="19" spans="1:27" ht="12.75">
      <c r="A19" s="27" t="s">
        <v>46</v>
      </c>
      <c r="B19" s="33"/>
      <c r="C19" s="6">
        <v>22961271</v>
      </c>
      <c r="D19" s="6">
        <v>0</v>
      </c>
      <c r="E19" s="7">
        <v>23918000</v>
      </c>
      <c r="F19" s="8">
        <v>23918000</v>
      </c>
      <c r="G19" s="8">
        <v>7583000</v>
      </c>
      <c r="H19" s="8">
        <v>3967242</v>
      </c>
      <c r="I19" s="8">
        <v>0</v>
      </c>
      <c r="J19" s="8">
        <v>11550242</v>
      </c>
      <c r="K19" s="8">
        <v>1520800</v>
      </c>
      <c r="L19" s="8">
        <v>2780</v>
      </c>
      <c r="M19" s="8">
        <v>7306500</v>
      </c>
      <c r="N19" s="8">
        <v>8830080</v>
      </c>
      <c r="O19" s="8">
        <v>0</v>
      </c>
      <c r="P19" s="8">
        <v>0</v>
      </c>
      <c r="Q19" s="8">
        <v>0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8">
        <v>20380322</v>
      </c>
      <c r="X19" s="8">
        <v>11959002</v>
      </c>
      <c r="Y19" s="8">
        <v>8421320</v>
      </c>
      <c r="Z19" s="2">
        <v>70.42</v>
      </c>
      <c r="AA19" s="6">
        <v>23918000</v>
      </c>
    </row>
    <row r="20" spans="1:27" ht="12.75">
      <c r="A20" s="27" t="s">
        <v>47</v>
      </c>
      <c r="B20" s="33"/>
      <c r="C20" s="6">
        <v>736953</v>
      </c>
      <c r="D20" s="6">
        <v>0</v>
      </c>
      <c r="E20" s="7">
        <v>3223800</v>
      </c>
      <c r="F20" s="30">
        <v>3223800</v>
      </c>
      <c r="G20" s="30">
        <v>17438</v>
      </c>
      <c r="H20" s="30">
        <v>-16753</v>
      </c>
      <c r="I20" s="30">
        <v>183819</v>
      </c>
      <c r="J20" s="30">
        <v>184504</v>
      </c>
      <c r="K20" s="30">
        <v>290577</v>
      </c>
      <c r="L20" s="30">
        <v>1036483</v>
      </c>
      <c r="M20" s="30">
        <v>595</v>
      </c>
      <c r="N20" s="30">
        <v>1327655</v>
      </c>
      <c r="O20" s="30">
        <v>0</v>
      </c>
      <c r="P20" s="30">
        <v>0</v>
      </c>
      <c r="Q20" s="30">
        <v>0</v>
      </c>
      <c r="R20" s="30">
        <v>0</v>
      </c>
      <c r="S20" s="30">
        <v>0</v>
      </c>
      <c r="T20" s="30">
        <v>0</v>
      </c>
      <c r="U20" s="30">
        <v>0</v>
      </c>
      <c r="V20" s="30">
        <v>0</v>
      </c>
      <c r="W20" s="30">
        <v>1512159</v>
      </c>
      <c r="X20" s="30">
        <v>1612002</v>
      </c>
      <c r="Y20" s="30">
        <v>-99843</v>
      </c>
      <c r="Z20" s="31">
        <v>-6.19</v>
      </c>
      <c r="AA20" s="32">
        <v>3223800</v>
      </c>
    </row>
    <row r="21" spans="1:27" ht="12.75">
      <c r="A21" s="27" t="s">
        <v>48</v>
      </c>
      <c r="B21" s="33"/>
      <c r="C21" s="6">
        <v>0</v>
      </c>
      <c r="D21" s="6">
        <v>0</v>
      </c>
      <c r="E21" s="7">
        <v>0</v>
      </c>
      <c r="F21" s="8">
        <v>0</v>
      </c>
      <c r="G21" s="8">
        <v>0</v>
      </c>
      <c r="H21" s="8">
        <v>0</v>
      </c>
      <c r="I21" s="34">
        <v>0</v>
      </c>
      <c r="J21" s="8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34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  <c r="V21" s="8">
        <v>0</v>
      </c>
      <c r="W21" s="34">
        <v>0</v>
      </c>
      <c r="X21" s="8"/>
      <c r="Y21" s="8">
        <v>0</v>
      </c>
      <c r="Z21" s="2">
        <v>0</v>
      </c>
      <c r="AA21" s="6">
        <v>0</v>
      </c>
    </row>
    <row r="22" spans="1:27" ht="24.75" customHeight="1">
      <c r="A22" s="35" t="s">
        <v>49</v>
      </c>
      <c r="B22" s="36"/>
      <c r="C22" s="37">
        <f aca="true" t="shared" si="0" ref="C22:Y22">SUM(C5:C21)</f>
        <v>49638224</v>
      </c>
      <c r="D22" s="37">
        <f>SUM(D5:D21)</f>
        <v>0</v>
      </c>
      <c r="E22" s="38">
        <f t="shared" si="0"/>
        <v>54230200</v>
      </c>
      <c r="F22" s="39">
        <f t="shared" si="0"/>
        <v>54230200</v>
      </c>
      <c r="G22" s="39">
        <f t="shared" si="0"/>
        <v>15488134</v>
      </c>
      <c r="H22" s="39">
        <f t="shared" si="0"/>
        <v>6007402</v>
      </c>
      <c r="I22" s="39">
        <f t="shared" si="0"/>
        <v>8843785</v>
      </c>
      <c r="J22" s="39">
        <f t="shared" si="0"/>
        <v>30339321</v>
      </c>
      <c r="K22" s="39">
        <f t="shared" si="0"/>
        <v>4011664</v>
      </c>
      <c r="L22" s="39">
        <f t="shared" si="0"/>
        <v>3288009</v>
      </c>
      <c r="M22" s="39">
        <f t="shared" si="0"/>
        <v>9013933</v>
      </c>
      <c r="N22" s="39">
        <f t="shared" si="0"/>
        <v>16313606</v>
      </c>
      <c r="O22" s="39">
        <f t="shared" si="0"/>
        <v>0</v>
      </c>
      <c r="P22" s="39">
        <f t="shared" si="0"/>
        <v>0</v>
      </c>
      <c r="Q22" s="39">
        <f t="shared" si="0"/>
        <v>0</v>
      </c>
      <c r="R22" s="39">
        <f t="shared" si="0"/>
        <v>0</v>
      </c>
      <c r="S22" s="39">
        <f t="shared" si="0"/>
        <v>0</v>
      </c>
      <c r="T22" s="39">
        <f t="shared" si="0"/>
        <v>0</v>
      </c>
      <c r="U22" s="39">
        <f t="shared" si="0"/>
        <v>0</v>
      </c>
      <c r="V22" s="39">
        <f t="shared" si="0"/>
        <v>0</v>
      </c>
      <c r="W22" s="39">
        <f t="shared" si="0"/>
        <v>46652927</v>
      </c>
      <c r="X22" s="39">
        <f t="shared" si="0"/>
        <v>27115002</v>
      </c>
      <c r="Y22" s="39">
        <f t="shared" si="0"/>
        <v>19537925</v>
      </c>
      <c r="Z22" s="40">
        <f>+IF(X22&lt;&gt;0,+(Y22/X22)*100,0)</f>
        <v>72.05577561823524</v>
      </c>
      <c r="AA22" s="37">
        <f>SUM(AA5:AA21)</f>
        <v>54230200</v>
      </c>
    </row>
    <row r="23" spans="1:27" ht="4.5" customHeight="1">
      <c r="A23" s="41"/>
      <c r="B23" s="33"/>
      <c r="C23" s="32"/>
      <c r="D23" s="32"/>
      <c r="E23" s="42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1"/>
      <c r="AA23" s="32"/>
    </row>
    <row r="24" spans="1:27" ht="12.75">
      <c r="A24" s="21" t="s">
        <v>50</v>
      </c>
      <c r="B24" s="43"/>
      <c r="C24" s="32"/>
      <c r="D24" s="32"/>
      <c r="E24" s="42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1"/>
      <c r="AA24" s="32"/>
    </row>
    <row r="25" spans="1:27" ht="12.75">
      <c r="A25" s="29" t="s">
        <v>51</v>
      </c>
      <c r="B25" s="28"/>
      <c r="C25" s="6">
        <v>21462637</v>
      </c>
      <c r="D25" s="6">
        <v>0</v>
      </c>
      <c r="E25" s="7">
        <v>25753200</v>
      </c>
      <c r="F25" s="8">
        <v>25753200</v>
      </c>
      <c r="G25" s="8">
        <v>2034512</v>
      </c>
      <c r="H25" s="8">
        <v>1555124</v>
      </c>
      <c r="I25" s="8">
        <v>1840356</v>
      </c>
      <c r="J25" s="8">
        <v>5429992</v>
      </c>
      <c r="K25" s="8">
        <v>1814911</v>
      </c>
      <c r="L25" s="8">
        <v>1854971</v>
      </c>
      <c r="M25" s="8">
        <v>3112006</v>
      </c>
      <c r="N25" s="8">
        <v>6781888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8">
        <v>0</v>
      </c>
      <c r="W25" s="8">
        <v>12211880</v>
      </c>
      <c r="X25" s="8">
        <v>12876600</v>
      </c>
      <c r="Y25" s="8">
        <v>-664720</v>
      </c>
      <c r="Z25" s="2">
        <v>-5.16</v>
      </c>
      <c r="AA25" s="6">
        <v>25753200</v>
      </c>
    </row>
    <row r="26" spans="1:27" ht="12.75">
      <c r="A26" s="29" t="s">
        <v>52</v>
      </c>
      <c r="B26" s="28"/>
      <c r="C26" s="6">
        <v>2523995</v>
      </c>
      <c r="D26" s="6">
        <v>0</v>
      </c>
      <c r="E26" s="7">
        <v>2668400</v>
      </c>
      <c r="F26" s="8">
        <v>2668400</v>
      </c>
      <c r="G26" s="8">
        <v>226740</v>
      </c>
      <c r="H26" s="8">
        <v>183695</v>
      </c>
      <c r="I26" s="8">
        <v>205327</v>
      </c>
      <c r="J26" s="8">
        <v>615762</v>
      </c>
      <c r="K26" s="8">
        <v>205327</v>
      </c>
      <c r="L26" s="8">
        <v>205327</v>
      </c>
      <c r="M26" s="8">
        <v>205327</v>
      </c>
      <c r="N26" s="8">
        <v>615981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1231743</v>
      </c>
      <c r="X26" s="8">
        <v>1334202</v>
      </c>
      <c r="Y26" s="8">
        <v>-102459</v>
      </c>
      <c r="Z26" s="2">
        <v>-7.68</v>
      </c>
      <c r="AA26" s="6">
        <v>2668400</v>
      </c>
    </row>
    <row r="27" spans="1:27" ht="12.75">
      <c r="A27" s="29" t="s">
        <v>53</v>
      </c>
      <c r="B27" s="28"/>
      <c r="C27" s="6">
        <v>1926084</v>
      </c>
      <c r="D27" s="6">
        <v>0</v>
      </c>
      <c r="E27" s="7">
        <v>2467600</v>
      </c>
      <c r="F27" s="8">
        <v>2467600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8">
        <v>0</v>
      </c>
      <c r="W27" s="8">
        <v>0</v>
      </c>
      <c r="X27" s="8">
        <v>1233798</v>
      </c>
      <c r="Y27" s="8">
        <v>-1233798</v>
      </c>
      <c r="Z27" s="2">
        <v>-100</v>
      </c>
      <c r="AA27" s="6">
        <v>2467600</v>
      </c>
    </row>
    <row r="28" spans="1:27" ht="12.75">
      <c r="A28" s="29" t="s">
        <v>54</v>
      </c>
      <c r="B28" s="28"/>
      <c r="C28" s="6">
        <v>8893647</v>
      </c>
      <c r="D28" s="6">
        <v>0</v>
      </c>
      <c r="E28" s="7">
        <v>400000</v>
      </c>
      <c r="F28" s="8">
        <v>400000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  <c r="V28" s="8">
        <v>0</v>
      </c>
      <c r="W28" s="8">
        <v>0</v>
      </c>
      <c r="X28" s="8">
        <v>199998</v>
      </c>
      <c r="Y28" s="8">
        <v>-199998</v>
      </c>
      <c r="Z28" s="2">
        <v>-100</v>
      </c>
      <c r="AA28" s="6">
        <v>400000</v>
      </c>
    </row>
    <row r="29" spans="1:27" ht="12.75">
      <c r="A29" s="29" t="s">
        <v>55</v>
      </c>
      <c r="B29" s="28"/>
      <c r="C29" s="6">
        <v>1232372</v>
      </c>
      <c r="D29" s="6">
        <v>0</v>
      </c>
      <c r="E29" s="7">
        <v>231200</v>
      </c>
      <c r="F29" s="8">
        <v>231200</v>
      </c>
      <c r="G29" s="8">
        <v>9633</v>
      </c>
      <c r="H29" s="8">
        <v>16214</v>
      </c>
      <c r="I29" s="8">
        <v>5384</v>
      </c>
      <c r="J29" s="8">
        <v>31231</v>
      </c>
      <c r="K29" s="8">
        <v>8615</v>
      </c>
      <c r="L29" s="8">
        <v>3342</v>
      </c>
      <c r="M29" s="8">
        <v>8471</v>
      </c>
      <c r="N29" s="8">
        <v>20428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  <c r="V29" s="8">
        <v>0</v>
      </c>
      <c r="W29" s="8">
        <v>51659</v>
      </c>
      <c r="X29" s="8">
        <v>115602</v>
      </c>
      <c r="Y29" s="8">
        <v>-63943</v>
      </c>
      <c r="Z29" s="2">
        <v>-55.31</v>
      </c>
      <c r="AA29" s="6">
        <v>231200</v>
      </c>
    </row>
    <row r="30" spans="1:27" ht="12.75">
      <c r="A30" s="29" t="s">
        <v>56</v>
      </c>
      <c r="B30" s="28"/>
      <c r="C30" s="6">
        <v>8132660</v>
      </c>
      <c r="D30" s="6">
        <v>0</v>
      </c>
      <c r="E30" s="7">
        <v>8113000</v>
      </c>
      <c r="F30" s="8">
        <v>8113000</v>
      </c>
      <c r="G30" s="8">
        <v>14879</v>
      </c>
      <c r="H30" s="8">
        <v>867271</v>
      </c>
      <c r="I30" s="8">
        <v>910320</v>
      </c>
      <c r="J30" s="8">
        <v>1792470</v>
      </c>
      <c r="K30" s="8">
        <v>732956</v>
      </c>
      <c r="L30" s="8">
        <v>606969</v>
      </c>
      <c r="M30" s="8">
        <v>633916</v>
      </c>
      <c r="N30" s="8">
        <v>1973841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3766311</v>
      </c>
      <c r="X30" s="8">
        <v>4056498</v>
      </c>
      <c r="Y30" s="8">
        <v>-290187</v>
      </c>
      <c r="Z30" s="2">
        <v>-7.15</v>
      </c>
      <c r="AA30" s="6">
        <v>8113000</v>
      </c>
    </row>
    <row r="31" spans="1:27" ht="12.75">
      <c r="A31" s="29" t="s">
        <v>57</v>
      </c>
      <c r="B31" s="28"/>
      <c r="C31" s="6">
        <v>1166243</v>
      </c>
      <c r="D31" s="6">
        <v>0</v>
      </c>
      <c r="E31" s="7">
        <v>1361200</v>
      </c>
      <c r="F31" s="8">
        <v>1361200</v>
      </c>
      <c r="G31" s="8">
        <v>173030</v>
      </c>
      <c r="H31" s="8">
        <v>494801</v>
      </c>
      <c r="I31" s="8">
        <v>434411</v>
      </c>
      <c r="J31" s="8">
        <v>1102242</v>
      </c>
      <c r="K31" s="8">
        <v>546653</v>
      </c>
      <c r="L31" s="8">
        <v>984285</v>
      </c>
      <c r="M31" s="8">
        <v>367938</v>
      </c>
      <c r="N31" s="8">
        <v>1898876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  <c r="V31" s="8">
        <v>0</v>
      </c>
      <c r="W31" s="8">
        <v>3001118</v>
      </c>
      <c r="X31" s="8">
        <v>680502</v>
      </c>
      <c r="Y31" s="8">
        <v>2320616</v>
      </c>
      <c r="Z31" s="2">
        <v>341.02</v>
      </c>
      <c r="AA31" s="6">
        <v>1361200</v>
      </c>
    </row>
    <row r="32" spans="1:27" ht="12.75">
      <c r="A32" s="29" t="s">
        <v>58</v>
      </c>
      <c r="B32" s="28"/>
      <c r="C32" s="6">
        <v>622071</v>
      </c>
      <c r="D32" s="6">
        <v>0</v>
      </c>
      <c r="E32" s="7">
        <v>1105700</v>
      </c>
      <c r="F32" s="8">
        <v>1105700</v>
      </c>
      <c r="G32" s="8">
        <v>156222</v>
      </c>
      <c r="H32" s="8">
        <v>209812</v>
      </c>
      <c r="I32" s="8">
        <v>457696</v>
      </c>
      <c r="J32" s="8">
        <v>823730</v>
      </c>
      <c r="K32" s="8">
        <v>25944</v>
      </c>
      <c r="L32" s="8">
        <v>31361</v>
      </c>
      <c r="M32" s="8">
        <v>499407</v>
      </c>
      <c r="N32" s="8">
        <v>556712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1380442</v>
      </c>
      <c r="X32" s="8">
        <v>552852</v>
      </c>
      <c r="Y32" s="8">
        <v>827590</v>
      </c>
      <c r="Z32" s="2">
        <v>149.69</v>
      </c>
      <c r="AA32" s="6">
        <v>1105700</v>
      </c>
    </row>
    <row r="33" spans="1:27" ht="12.75">
      <c r="A33" s="29" t="s">
        <v>59</v>
      </c>
      <c r="B33" s="28"/>
      <c r="C33" s="6">
        <v>102632</v>
      </c>
      <c r="D33" s="6">
        <v>0</v>
      </c>
      <c r="E33" s="7">
        <v>0</v>
      </c>
      <c r="F33" s="8">
        <v>0</v>
      </c>
      <c r="G33" s="8">
        <v>263435</v>
      </c>
      <c r="H33" s="8">
        <v>316094</v>
      </c>
      <c r="I33" s="8">
        <v>853438</v>
      </c>
      <c r="J33" s="8">
        <v>1432967</v>
      </c>
      <c r="K33" s="8">
        <v>2565638</v>
      </c>
      <c r="L33" s="8">
        <v>337825</v>
      </c>
      <c r="M33" s="8">
        <v>604018</v>
      </c>
      <c r="N33" s="8">
        <v>3507481</v>
      </c>
      <c r="O33" s="8">
        <v>0</v>
      </c>
      <c r="P33" s="8">
        <v>0</v>
      </c>
      <c r="Q33" s="8">
        <v>0</v>
      </c>
      <c r="R33" s="8">
        <v>0</v>
      </c>
      <c r="S33" s="8">
        <v>0</v>
      </c>
      <c r="T33" s="8">
        <v>0</v>
      </c>
      <c r="U33" s="8">
        <v>0</v>
      </c>
      <c r="V33" s="8">
        <v>0</v>
      </c>
      <c r="W33" s="8">
        <v>4940448</v>
      </c>
      <c r="X33" s="8"/>
      <c r="Y33" s="8">
        <v>4940448</v>
      </c>
      <c r="Z33" s="2">
        <v>0</v>
      </c>
      <c r="AA33" s="6">
        <v>0</v>
      </c>
    </row>
    <row r="34" spans="1:27" ht="12.75">
      <c r="A34" s="29" t="s">
        <v>60</v>
      </c>
      <c r="B34" s="28"/>
      <c r="C34" s="6">
        <v>12228031</v>
      </c>
      <c r="D34" s="6">
        <v>0</v>
      </c>
      <c r="E34" s="7">
        <v>12074900</v>
      </c>
      <c r="F34" s="8">
        <v>12074900</v>
      </c>
      <c r="G34" s="8">
        <v>119268</v>
      </c>
      <c r="H34" s="8">
        <v>173858</v>
      </c>
      <c r="I34" s="8">
        <v>156573</v>
      </c>
      <c r="J34" s="8">
        <v>449699</v>
      </c>
      <c r="K34" s="8">
        <v>132105</v>
      </c>
      <c r="L34" s="8">
        <v>224891</v>
      </c>
      <c r="M34" s="8">
        <v>394486</v>
      </c>
      <c r="N34" s="8">
        <v>751482</v>
      </c>
      <c r="O34" s="8">
        <v>0</v>
      </c>
      <c r="P34" s="8">
        <v>0</v>
      </c>
      <c r="Q34" s="8">
        <v>0</v>
      </c>
      <c r="R34" s="8">
        <v>0</v>
      </c>
      <c r="S34" s="8">
        <v>0</v>
      </c>
      <c r="T34" s="8">
        <v>0</v>
      </c>
      <c r="U34" s="8">
        <v>0</v>
      </c>
      <c r="V34" s="8">
        <v>0</v>
      </c>
      <c r="W34" s="8">
        <v>1201181</v>
      </c>
      <c r="X34" s="8">
        <v>6037500</v>
      </c>
      <c r="Y34" s="8">
        <v>-4836319</v>
      </c>
      <c r="Z34" s="2">
        <v>-80.1</v>
      </c>
      <c r="AA34" s="6">
        <v>12074900</v>
      </c>
    </row>
    <row r="35" spans="1:27" ht="12.75">
      <c r="A35" s="27" t="s">
        <v>61</v>
      </c>
      <c r="B35" s="33"/>
      <c r="C35" s="6">
        <v>227430</v>
      </c>
      <c r="D35" s="6">
        <v>0</v>
      </c>
      <c r="E35" s="7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8">
        <v>0</v>
      </c>
      <c r="S35" s="8">
        <v>0</v>
      </c>
      <c r="T35" s="8">
        <v>0</v>
      </c>
      <c r="U35" s="8">
        <v>0</v>
      </c>
      <c r="V35" s="8">
        <v>0</v>
      </c>
      <c r="W35" s="8">
        <v>0</v>
      </c>
      <c r="X35" s="8"/>
      <c r="Y35" s="8">
        <v>0</v>
      </c>
      <c r="Z35" s="2">
        <v>0</v>
      </c>
      <c r="AA35" s="6">
        <v>0</v>
      </c>
    </row>
    <row r="36" spans="1:27" ht="12.75">
      <c r="A36" s="44" t="s">
        <v>62</v>
      </c>
      <c r="B36" s="36"/>
      <c r="C36" s="37">
        <f aca="true" t="shared" si="1" ref="C36:Y36">SUM(C25:C35)</f>
        <v>58517802</v>
      </c>
      <c r="D36" s="37">
        <f>SUM(D25:D35)</f>
        <v>0</v>
      </c>
      <c r="E36" s="38">
        <f t="shared" si="1"/>
        <v>54175200</v>
      </c>
      <c r="F36" s="39">
        <f t="shared" si="1"/>
        <v>54175200</v>
      </c>
      <c r="G36" s="39">
        <f t="shared" si="1"/>
        <v>2997719</v>
      </c>
      <c r="H36" s="39">
        <f t="shared" si="1"/>
        <v>3816869</v>
      </c>
      <c r="I36" s="39">
        <f t="shared" si="1"/>
        <v>4863505</v>
      </c>
      <c r="J36" s="39">
        <f t="shared" si="1"/>
        <v>11678093</v>
      </c>
      <c r="K36" s="39">
        <f t="shared" si="1"/>
        <v>6032149</v>
      </c>
      <c r="L36" s="39">
        <f t="shared" si="1"/>
        <v>4248971</v>
      </c>
      <c r="M36" s="39">
        <f t="shared" si="1"/>
        <v>5825569</v>
      </c>
      <c r="N36" s="39">
        <f t="shared" si="1"/>
        <v>16106689</v>
      </c>
      <c r="O36" s="39">
        <f t="shared" si="1"/>
        <v>0</v>
      </c>
      <c r="P36" s="39">
        <f t="shared" si="1"/>
        <v>0</v>
      </c>
      <c r="Q36" s="39">
        <f t="shared" si="1"/>
        <v>0</v>
      </c>
      <c r="R36" s="39">
        <f t="shared" si="1"/>
        <v>0</v>
      </c>
      <c r="S36" s="39">
        <f t="shared" si="1"/>
        <v>0</v>
      </c>
      <c r="T36" s="39">
        <f t="shared" si="1"/>
        <v>0</v>
      </c>
      <c r="U36" s="39">
        <f t="shared" si="1"/>
        <v>0</v>
      </c>
      <c r="V36" s="39">
        <f t="shared" si="1"/>
        <v>0</v>
      </c>
      <c r="W36" s="39">
        <f t="shared" si="1"/>
        <v>27784782</v>
      </c>
      <c r="X36" s="39">
        <f t="shared" si="1"/>
        <v>27087552</v>
      </c>
      <c r="Y36" s="39">
        <f t="shared" si="1"/>
        <v>697230</v>
      </c>
      <c r="Z36" s="40">
        <f>+IF(X36&lt;&gt;0,+(Y36/X36)*100,0)</f>
        <v>2.573986752291237</v>
      </c>
      <c r="AA36" s="37">
        <f>SUM(AA25:AA35)</f>
        <v>54175200</v>
      </c>
    </row>
    <row r="37" spans="1:27" ht="4.5" customHeight="1">
      <c r="A37" s="41"/>
      <c r="B37" s="33"/>
      <c r="C37" s="45"/>
      <c r="D37" s="45"/>
      <c r="E37" s="46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8"/>
      <c r="AA37" s="45"/>
    </row>
    <row r="38" spans="1:27" ht="12.75">
      <c r="A38" s="49" t="s">
        <v>63</v>
      </c>
      <c r="B38" s="33"/>
      <c r="C38" s="50">
        <f aca="true" t="shared" si="2" ref="C38:Y38">+C22-C36</f>
        <v>-8879578</v>
      </c>
      <c r="D38" s="50">
        <f>+D22-D36</f>
        <v>0</v>
      </c>
      <c r="E38" s="51">
        <f t="shared" si="2"/>
        <v>55000</v>
      </c>
      <c r="F38" s="52">
        <f t="shared" si="2"/>
        <v>55000</v>
      </c>
      <c r="G38" s="52">
        <f t="shared" si="2"/>
        <v>12490415</v>
      </c>
      <c r="H38" s="52">
        <f t="shared" si="2"/>
        <v>2190533</v>
      </c>
      <c r="I38" s="52">
        <f t="shared" si="2"/>
        <v>3980280</v>
      </c>
      <c r="J38" s="52">
        <f t="shared" si="2"/>
        <v>18661228</v>
      </c>
      <c r="K38" s="52">
        <f t="shared" si="2"/>
        <v>-2020485</v>
      </c>
      <c r="L38" s="52">
        <f t="shared" si="2"/>
        <v>-960962</v>
      </c>
      <c r="M38" s="52">
        <f t="shared" si="2"/>
        <v>3188364</v>
      </c>
      <c r="N38" s="52">
        <f t="shared" si="2"/>
        <v>206917</v>
      </c>
      <c r="O38" s="52">
        <f t="shared" si="2"/>
        <v>0</v>
      </c>
      <c r="P38" s="52">
        <f t="shared" si="2"/>
        <v>0</v>
      </c>
      <c r="Q38" s="52">
        <f t="shared" si="2"/>
        <v>0</v>
      </c>
      <c r="R38" s="52">
        <f t="shared" si="2"/>
        <v>0</v>
      </c>
      <c r="S38" s="52">
        <f t="shared" si="2"/>
        <v>0</v>
      </c>
      <c r="T38" s="52">
        <f t="shared" si="2"/>
        <v>0</v>
      </c>
      <c r="U38" s="52">
        <f t="shared" si="2"/>
        <v>0</v>
      </c>
      <c r="V38" s="52">
        <f t="shared" si="2"/>
        <v>0</v>
      </c>
      <c r="W38" s="52">
        <f t="shared" si="2"/>
        <v>18868145</v>
      </c>
      <c r="X38" s="52">
        <f>IF(F22=F36,0,X22-X36)</f>
        <v>27450</v>
      </c>
      <c r="Y38" s="52">
        <f t="shared" si="2"/>
        <v>18840695</v>
      </c>
      <c r="Z38" s="53">
        <f>+IF(X38&lt;&gt;0,+(Y38/X38)*100,0)</f>
        <v>68636.4116575592</v>
      </c>
      <c r="AA38" s="50">
        <f>+AA22-AA36</f>
        <v>55000</v>
      </c>
    </row>
    <row r="39" spans="1:27" ht="12.75">
      <c r="A39" s="27" t="s">
        <v>64</v>
      </c>
      <c r="B39" s="33"/>
      <c r="C39" s="6">
        <v>21453872</v>
      </c>
      <c r="D39" s="6">
        <v>0</v>
      </c>
      <c r="E39" s="7">
        <v>44020000</v>
      </c>
      <c r="F39" s="8">
        <v>44020000</v>
      </c>
      <c r="G39" s="8">
        <v>4522000</v>
      </c>
      <c r="H39" s="8">
        <v>3250000</v>
      </c>
      <c r="I39" s="8">
        <v>0</v>
      </c>
      <c r="J39" s="8">
        <v>7772000</v>
      </c>
      <c r="K39" s="8">
        <v>0</v>
      </c>
      <c r="L39" s="8">
        <v>0</v>
      </c>
      <c r="M39" s="8">
        <v>1000000</v>
      </c>
      <c r="N39" s="8">
        <v>1000000</v>
      </c>
      <c r="O39" s="8">
        <v>0</v>
      </c>
      <c r="P39" s="8">
        <v>0</v>
      </c>
      <c r="Q39" s="8">
        <v>0</v>
      </c>
      <c r="R39" s="8">
        <v>0</v>
      </c>
      <c r="S39" s="8">
        <v>0</v>
      </c>
      <c r="T39" s="8">
        <v>0</v>
      </c>
      <c r="U39" s="8">
        <v>0</v>
      </c>
      <c r="V39" s="8">
        <v>0</v>
      </c>
      <c r="W39" s="8">
        <v>8772000</v>
      </c>
      <c r="X39" s="8">
        <v>22009998</v>
      </c>
      <c r="Y39" s="8">
        <v>-13237998</v>
      </c>
      <c r="Z39" s="2">
        <v>-60.15</v>
      </c>
      <c r="AA39" s="6">
        <v>44020000</v>
      </c>
    </row>
    <row r="40" spans="1:27" ht="12.75">
      <c r="A40" s="27" t="s">
        <v>65</v>
      </c>
      <c r="B40" s="33"/>
      <c r="C40" s="32">
        <v>0</v>
      </c>
      <c r="D40" s="32">
        <v>0</v>
      </c>
      <c r="E40" s="7">
        <v>0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0</v>
      </c>
      <c r="U40" s="30">
        <v>0</v>
      </c>
      <c r="V40" s="30">
        <v>0</v>
      </c>
      <c r="W40" s="30">
        <v>0</v>
      </c>
      <c r="X40" s="30"/>
      <c r="Y40" s="30">
        <v>0</v>
      </c>
      <c r="Z40" s="31">
        <v>0</v>
      </c>
      <c r="AA40" s="32">
        <v>0</v>
      </c>
    </row>
    <row r="41" spans="1:27" ht="12.75">
      <c r="A41" s="27" t="s">
        <v>66</v>
      </c>
      <c r="B41" s="33"/>
      <c r="C41" s="54">
        <v>0</v>
      </c>
      <c r="D41" s="54">
        <v>0</v>
      </c>
      <c r="E41" s="7">
        <v>0</v>
      </c>
      <c r="F41" s="8">
        <v>0</v>
      </c>
      <c r="G41" s="55">
        <v>0</v>
      </c>
      <c r="H41" s="55">
        <v>1803877</v>
      </c>
      <c r="I41" s="55">
        <v>820727</v>
      </c>
      <c r="J41" s="8">
        <v>2624604</v>
      </c>
      <c r="K41" s="55">
        <v>1447899</v>
      </c>
      <c r="L41" s="55">
        <v>255954</v>
      </c>
      <c r="M41" s="8">
        <v>2803417</v>
      </c>
      <c r="N41" s="55">
        <v>4507270</v>
      </c>
      <c r="O41" s="55">
        <v>0</v>
      </c>
      <c r="P41" s="55">
        <v>0</v>
      </c>
      <c r="Q41" s="8">
        <v>0</v>
      </c>
      <c r="R41" s="55">
        <v>0</v>
      </c>
      <c r="S41" s="55">
        <v>0</v>
      </c>
      <c r="T41" s="8">
        <v>0</v>
      </c>
      <c r="U41" s="55">
        <v>0</v>
      </c>
      <c r="V41" s="55">
        <v>0</v>
      </c>
      <c r="W41" s="55">
        <v>7131874</v>
      </c>
      <c r="X41" s="8"/>
      <c r="Y41" s="55">
        <v>7131874</v>
      </c>
      <c r="Z41" s="56">
        <v>0</v>
      </c>
      <c r="AA41" s="57">
        <v>0</v>
      </c>
    </row>
    <row r="42" spans="1:27" ht="24.75" customHeight="1">
      <c r="A42" s="58" t="s">
        <v>67</v>
      </c>
      <c r="B42" s="33"/>
      <c r="C42" s="59">
        <f aca="true" t="shared" si="3" ref="C42:Y42">SUM(C38:C41)</f>
        <v>12574294</v>
      </c>
      <c r="D42" s="59">
        <f>SUM(D38:D41)</f>
        <v>0</v>
      </c>
      <c r="E42" s="60">
        <f t="shared" si="3"/>
        <v>44075000</v>
      </c>
      <c r="F42" s="61">
        <f t="shared" si="3"/>
        <v>44075000</v>
      </c>
      <c r="G42" s="61">
        <f t="shared" si="3"/>
        <v>17012415</v>
      </c>
      <c r="H42" s="61">
        <f t="shared" si="3"/>
        <v>7244410</v>
      </c>
      <c r="I42" s="61">
        <f t="shared" si="3"/>
        <v>4801007</v>
      </c>
      <c r="J42" s="61">
        <f t="shared" si="3"/>
        <v>29057832</v>
      </c>
      <c r="K42" s="61">
        <f t="shared" si="3"/>
        <v>-572586</v>
      </c>
      <c r="L42" s="61">
        <f t="shared" si="3"/>
        <v>-705008</v>
      </c>
      <c r="M42" s="61">
        <f t="shared" si="3"/>
        <v>6991781</v>
      </c>
      <c r="N42" s="61">
        <f t="shared" si="3"/>
        <v>5714187</v>
      </c>
      <c r="O42" s="61">
        <f t="shared" si="3"/>
        <v>0</v>
      </c>
      <c r="P42" s="61">
        <f t="shared" si="3"/>
        <v>0</v>
      </c>
      <c r="Q42" s="61">
        <f t="shared" si="3"/>
        <v>0</v>
      </c>
      <c r="R42" s="61">
        <f t="shared" si="3"/>
        <v>0</v>
      </c>
      <c r="S42" s="61">
        <f t="shared" si="3"/>
        <v>0</v>
      </c>
      <c r="T42" s="61">
        <f t="shared" si="3"/>
        <v>0</v>
      </c>
      <c r="U42" s="61">
        <f t="shared" si="3"/>
        <v>0</v>
      </c>
      <c r="V42" s="61">
        <f t="shared" si="3"/>
        <v>0</v>
      </c>
      <c r="W42" s="61">
        <f t="shared" si="3"/>
        <v>34772019</v>
      </c>
      <c r="X42" s="61">
        <f t="shared" si="3"/>
        <v>22037448</v>
      </c>
      <c r="Y42" s="61">
        <f t="shared" si="3"/>
        <v>12734571</v>
      </c>
      <c r="Z42" s="62">
        <f>+IF(X42&lt;&gt;0,+(Y42/X42)*100,0)</f>
        <v>57.78605127054639</v>
      </c>
      <c r="AA42" s="59">
        <f>SUM(AA38:AA41)</f>
        <v>44075000</v>
      </c>
    </row>
    <row r="43" spans="1:27" ht="12.75">
      <c r="A43" s="27" t="s">
        <v>68</v>
      </c>
      <c r="B43" s="33"/>
      <c r="C43" s="54">
        <v>0</v>
      </c>
      <c r="D43" s="54">
        <v>0</v>
      </c>
      <c r="E43" s="63">
        <v>0</v>
      </c>
      <c r="F43" s="64">
        <v>0</v>
      </c>
      <c r="G43" s="64">
        <v>0</v>
      </c>
      <c r="H43" s="64">
        <v>0</v>
      </c>
      <c r="I43" s="64">
        <v>0</v>
      </c>
      <c r="J43" s="64">
        <v>0</v>
      </c>
      <c r="K43" s="64">
        <v>0</v>
      </c>
      <c r="L43" s="64">
        <v>0</v>
      </c>
      <c r="M43" s="64">
        <v>0</v>
      </c>
      <c r="N43" s="64">
        <v>0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4"/>
      <c r="Y43" s="64">
        <v>0</v>
      </c>
      <c r="Z43" s="65">
        <v>0</v>
      </c>
      <c r="AA43" s="54">
        <v>0</v>
      </c>
    </row>
    <row r="44" spans="1:27" ht="12.75">
      <c r="A44" s="66" t="s">
        <v>69</v>
      </c>
      <c r="B44" s="33"/>
      <c r="C44" s="67">
        <f aca="true" t="shared" si="4" ref="C44:Y44">+C42-C43</f>
        <v>12574294</v>
      </c>
      <c r="D44" s="67">
        <f>+D42-D43</f>
        <v>0</v>
      </c>
      <c r="E44" s="68">
        <f t="shared" si="4"/>
        <v>44075000</v>
      </c>
      <c r="F44" s="69">
        <f t="shared" si="4"/>
        <v>44075000</v>
      </c>
      <c r="G44" s="69">
        <f t="shared" si="4"/>
        <v>17012415</v>
      </c>
      <c r="H44" s="69">
        <f t="shared" si="4"/>
        <v>7244410</v>
      </c>
      <c r="I44" s="69">
        <f t="shared" si="4"/>
        <v>4801007</v>
      </c>
      <c r="J44" s="69">
        <f t="shared" si="4"/>
        <v>29057832</v>
      </c>
      <c r="K44" s="69">
        <f t="shared" si="4"/>
        <v>-572586</v>
      </c>
      <c r="L44" s="69">
        <f t="shared" si="4"/>
        <v>-705008</v>
      </c>
      <c r="M44" s="69">
        <f t="shared" si="4"/>
        <v>6991781</v>
      </c>
      <c r="N44" s="69">
        <f t="shared" si="4"/>
        <v>5714187</v>
      </c>
      <c r="O44" s="69">
        <f t="shared" si="4"/>
        <v>0</v>
      </c>
      <c r="P44" s="69">
        <f t="shared" si="4"/>
        <v>0</v>
      </c>
      <c r="Q44" s="69">
        <f t="shared" si="4"/>
        <v>0</v>
      </c>
      <c r="R44" s="69">
        <f t="shared" si="4"/>
        <v>0</v>
      </c>
      <c r="S44" s="69">
        <f t="shared" si="4"/>
        <v>0</v>
      </c>
      <c r="T44" s="69">
        <f t="shared" si="4"/>
        <v>0</v>
      </c>
      <c r="U44" s="69">
        <f t="shared" si="4"/>
        <v>0</v>
      </c>
      <c r="V44" s="69">
        <f t="shared" si="4"/>
        <v>0</v>
      </c>
      <c r="W44" s="69">
        <f t="shared" si="4"/>
        <v>34772019</v>
      </c>
      <c r="X44" s="69">
        <f t="shared" si="4"/>
        <v>22037448</v>
      </c>
      <c r="Y44" s="69">
        <f t="shared" si="4"/>
        <v>12734571</v>
      </c>
      <c r="Z44" s="70">
        <f>+IF(X44&lt;&gt;0,+(Y44/X44)*100,0)</f>
        <v>57.78605127054639</v>
      </c>
      <c r="AA44" s="67">
        <f>+AA42-AA43</f>
        <v>44075000</v>
      </c>
    </row>
    <row r="45" spans="1:27" ht="12.75">
      <c r="A45" s="27" t="s">
        <v>70</v>
      </c>
      <c r="B45" s="33"/>
      <c r="C45" s="54">
        <v>0</v>
      </c>
      <c r="D45" s="54">
        <v>0</v>
      </c>
      <c r="E45" s="63">
        <v>0</v>
      </c>
      <c r="F45" s="64">
        <v>0</v>
      </c>
      <c r="G45" s="64">
        <v>0</v>
      </c>
      <c r="H45" s="64">
        <v>0</v>
      </c>
      <c r="I45" s="64">
        <v>0</v>
      </c>
      <c r="J45" s="71">
        <v>0</v>
      </c>
      <c r="K45" s="64">
        <v>0</v>
      </c>
      <c r="L45" s="64">
        <v>0</v>
      </c>
      <c r="M45" s="64">
        <v>0</v>
      </c>
      <c r="N45" s="64">
        <v>0</v>
      </c>
      <c r="O45" s="64">
        <v>0</v>
      </c>
      <c r="P45" s="64">
        <v>0</v>
      </c>
      <c r="Q45" s="71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71"/>
      <c r="Y45" s="64">
        <v>0</v>
      </c>
      <c r="Z45" s="65">
        <v>0</v>
      </c>
      <c r="AA45" s="54">
        <v>0</v>
      </c>
    </row>
    <row r="46" spans="1:27" ht="12.75">
      <c r="A46" s="66" t="s">
        <v>71</v>
      </c>
      <c r="B46" s="33"/>
      <c r="C46" s="59">
        <f aca="true" t="shared" si="5" ref="C46:Y46">SUM(C44:C45)</f>
        <v>12574294</v>
      </c>
      <c r="D46" s="59">
        <f>SUM(D44:D45)</f>
        <v>0</v>
      </c>
      <c r="E46" s="60">
        <f t="shared" si="5"/>
        <v>44075000</v>
      </c>
      <c r="F46" s="61">
        <f t="shared" si="5"/>
        <v>44075000</v>
      </c>
      <c r="G46" s="61">
        <f t="shared" si="5"/>
        <v>17012415</v>
      </c>
      <c r="H46" s="61">
        <f t="shared" si="5"/>
        <v>7244410</v>
      </c>
      <c r="I46" s="61">
        <f t="shared" si="5"/>
        <v>4801007</v>
      </c>
      <c r="J46" s="61">
        <f t="shared" si="5"/>
        <v>29057832</v>
      </c>
      <c r="K46" s="61">
        <f t="shared" si="5"/>
        <v>-572586</v>
      </c>
      <c r="L46" s="61">
        <f t="shared" si="5"/>
        <v>-705008</v>
      </c>
      <c r="M46" s="61">
        <f t="shared" si="5"/>
        <v>6991781</v>
      </c>
      <c r="N46" s="61">
        <f t="shared" si="5"/>
        <v>5714187</v>
      </c>
      <c r="O46" s="61">
        <f t="shared" si="5"/>
        <v>0</v>
      </c>
      <c r="P46" s="61">
        <f t="shared" si="5"/>
        <v>0</v>
      </c>
      <c r="Q46" s="61">
        <f t="shared" si="5"/>
        <v>0</v>
      </c>
      <c r="R46" s="61">
        <f t="shared" si="5"/>
        <v>0</v>
      </c>
      <c r="S46" s="61">
        <f t="shared" si="5"/>
        <v>0</v>
      </c>
      <c r="T46" s="61">
        <f t="shared" si="5"/>
        <v>0</v>
      </c>
      <c r="U46" s="61">
        <f t="shared" si="5"/>
        <v>0</v>
      </c>
      <c r="V46" s="61">
        <f t="shared" si="5"/>
        <v>0</v>
      </c>
      <c r="W46" s="61">
        <f t="shared" si="5"/>
        <v>34772019</v>
      </c>
      <c r="X46" s="61">
        <f t="shared" si="5"/>
        <v>22037448</v>
      </c>
      <c r="Y46" s="61">
        <f t="shared" si="5"/>
        <v>12734571</v>
      </c>
      <c r="Z46" s="62">
        <f>+IF(X46&lt;&gt;0,+(Y46/X46)*100,0)</f>
        <v>57.78605127054639</v>
      </c>
      <c r="AA46" s="59">
        <f>SUM(AA44:AA45)</f>
        <v>44075000</v>
      </c>
    </row>
    <row r="47" spans="1:27" ht="12.75">
      <c r="A47" s="72" t="s">
        <v>72</v>
      </c>
      <c r="B47" s="33"/>
      <c r="C47" s="54">
        <v>0</v>
      </c>
      <c r="D47" s="54">
        <v>0</v>
      </c>
      <c r="E47" s="63">
        <v>0</v>
      </c>
      <c r="F47" s="64">
        <v>0</v>
      </c>
      <c r="G47" s="8">
        <v>0</v>
      </c>
      <c r="H47" s="8">
        <v>0</v>
      </c>
      <c r="I47" s="34">
        <v>0</v>
      </c>
      <c r="J47" s="8">
        <v>0</v>
      </c>
      <c r="K47" s="8">
        <v>0</v>
      </c>
      <c r="L47" s="8">
        <v>0</v>
      </c>
      <c r="M47" s="64">
        <v>0</v>
      </c>
      <c r="N47" s="8">
        <v>0</v>
      </c>
      <c r="O47" s="8">
        <v>0</v>
      </c>
      <c r="P47" s="34">
        <v>0</v>
      </c>
      <c r="Q47" s="8">
        <v>0</v>
      </c>
      <c r="R47" s="8">
        <v>0</v>
      </c>
      <c r="S47" s="8">
        <v>0</v>
      </c>
      <c r="T47" s="64">
        <v>0</v>
      </c>
      <c r="U47" s="8">
        <v>0</v>
      </c>
      <c r="V47" s="8">
        <v>0</v>
      </c>
      <c r="W47" s="34">
        <v>0</v>
      </c>
      <c r="X47" s="8"/>
      <c r="Y47" s="8">
        <v>0</v>
      </c>
      <c r="Z47" s="2">
        <v>0</v>
      </c>
      <c r="AA47" s="6">
        <v>0</v>
      </c>
    </row>
    <row r="48" spans="1:27" ht="12.75">
      <c r="A48" s="73" t="s">
        <v>73</v>
      </c>
      <c r="B48" s="74"/>
      <c r="C48" s="75">
        <f aca="true" t="shared" si="6" ref="C48:Y48">SUM(C46:C47)</f>
        <v>12574294</v>
      </c>
      <c r="D48" s="75">
        <f>SUM(D46:D47)</f>
        <v>0</v>
      </c>
      <c r="E48" s="76">
        <f t="shared" si="6"/>
        <v>44075000</v>
      </c>
      <c r="F48" s="77">
        <f t="shared" si="6"/>
        <v>44075000</v>
      </c>
      <c r="G48" s="77">
        <f t="shared" si="6"/>
        <v>17012415</v>
      </c>
      <c r="H48" s="78">
        <f t="shared" si="6"/>
        <v>7244410</v>
      </c>
      <c r="I48" s="78">
        <f t="shared" si="6"/>
        <v>4801007</v>
      </c>
      <c r="J48" s="78">
        <f t="shared" si="6"/>
        <v>29057832</v>
      </c>
      <c r="K48" s="78">
        <f t="shared" si="6"/>
        <v>-572586</v>
      </c>
      <c r="L48" s="78">
        <f t="shared" si="6"/>
        <v>-705008</v>
      </c>
      <c r="M48" s="77">
        <f t="shared" si="6"/>
        <v>6991781</v>
      </c>
      <c r="N48" s="77">
        <f t="shared" si="6"/>
        <v>5714187</v>
      </c>
      <c r="O48" s="78">
        <f t="shared" si="6"/>
        <v>0</v>
      </c>
      <c r="P48" s="78">
        <f t="shared" si="6"/>
        <v>0</v>
      </c>
      <c r="Q48" s="78">
        <f t="shared" si="6"/>
        <v>0</v>
      </c>
      <c r="R48" s="78">
        <f t="shared" si="6"/>
        <v>0</v>
      </c>
      <c r="S48" s="78">
        <f t="shared" si="6"/>
        <v>0</v>
      </c>
      <c r="T48" s="77">
        <f t="shared" si="6"/>
        <v>0</v>
      </c>
      <c r="U48" s="77">
        <f t="shared" si="6"/>
        <v>0</v>
      </c>
      <c r="V48" s="78">
        <f t="shared" si="6"/>
        <v>0</v>
      </c>
      <c r="W48" s="78">
        <f t="shared" si="6"/>
        <v>34772019</v>
      </c>
      <c r="X48" s="78">
        <f t="shared" si="6"/>
        <v>22037448</v>
      </c>
      <c r="Y48" s="78">
        <f t="shared" si="6"/>
        <v>12734571</v>
      </c>
      <c r="Z48" s="79">
        <f>+IF(X48&lt;&gt;0,+(Y48/X48)*100,0)</f>
        <v>57.78605127054639</v>
      </c>
      <c r="AA48" s="80">
        <f>SUM(AA46:AA47)</f>
        <v>44075000</v>
      </c>
    </row>
    <row r="49" spans="1:27" ht="12.75">
      <c r="A49" s="3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  <c r="AA49" s="81"/>
    </row>
    <row r="50" spans="1:27" ht="12.75">
      <c r="A50" s="5"/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</row>
    <row r="51" spans="1:27" ht="12.75">
      <c r="A51" s="5"/>
      <c r="B51" s="81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1"/>
      <c r="N51" s="81"/>
      <c r="O51" s="81"/>
      <c r="P51" s="81"/>
      <c r="Q51" s="81"/>
      <c r="R51" s="81"/>
      <c r="S51" s="81"/>
      <c r="T51" s="81"/>
      <c r="U51" s="81"/>
      <c r="V51" s="81"/>
      <c r="W51" s="81"/>
      <c r="X51" s="81"/>
      <c r="Y51" s="81"/>
      <c r="Z51" s="81"/>
      <c r="AA51" s="81"/>
    </row>
    <row r="52" spans="1:27" ht="12.75">
      <c r="A52" s="82"/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1"/>
      <c r="W52" s="81"/>
      <c r="X52" s="81"/>
      <c r="Y52" s="81"/>
      <c r="Z52" s="81"/>
      <c r="AA52" s="81"/>
    </row>
    <row r="53" spans="1:27" ht="12.75">
      <c r="A53" s="83"/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</row>
    <row r="54" spans="1:27" ht="12.75">
      <c r="A54" s="83"/>
      <c r="B54" s="81"/>
      <c r="C54" s="81"/>
      <c r="D54" s="81"/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</row>
    <row r="55" spans="1:27" ht="12.75">
      <c r="A55" s="81"/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</row>
    <row r="56" spans="1:27" ht="12.75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</row>
    <row r="57" spans="1:27" ht="12.75">
      <c r="A57" s="81"/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</row>
    <row r="58" spans="1:27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2019-02-01T09:39:28Z</dcterms:created>
  <dcterms:modified xsi:type="dcterms:W3CDTF">2019-02-01T09:39:28Z</dcterms:modified>
  <cp:category/>
  <cp:version/>
  <cp:contentType/>
  <cp:contentStatus/>
</cp:coreProperties>
</file>