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PT" sheetId="1" r:id="rId1"/>
    <sheet name="WC011" sheetId="2" r:id="rId2"/>
    <sheet name="WC012" sheetId="3" r:id="rId3"/>
    <sheet name="WC013" sheetId="4" r:id="rId4"/>
    <sheet name="WC014" sheetId="5" r:id="rId5"/>
    <sheet name="WC015" sheetId="6" r:id="rId6"/>
    <sheet name="DC1" sheetId="7" r:id="rId7"/>
    <sheet name="WC022" sheetId="8" r:id="rId8"/>
    <sheet name="WC023" sheetId="9" r:id="rId9"/>
    <sheet name="WC024" sheetId="10" r:id="rId10"/>
    <sheet name="WC025" sheetId="11" r:id="rId11"/>
    <sheet name="WC026" sheetId="12" r:id="rId12"/>
    <sheet name="DC2" sheetId="13" r:id="rId13"/>
    <sheet name="WC031" sheetId="14" r:id="rId14"/>
    <sheet name="WC032" sheetId="15" r:id="rId15"/>
    <sheet name="WC033" sheetId="16" r:id="rId16"/>
    <sheet name="WC034" sheetId="17" r:id="rId17"/>
    <sheet name="DC3" sheetId="18" r:id="rId18"/>
    <sheet name="WC041" sheetId="19" r:id="rId19"/>
    <sheet name="WC042" sheetId="20" r:id="rId20"/>
    <sheet name="WC043" sheetId="21" r:id="rId21"/>
    <sheet name="WC044" sheetId="22" r:id="rId22"/>
    <sheet name="WC045" sheetId="23" r:id="rId23"/>
    <sheet name="WC047" sheetId="24" r:id="rId24"/>
    <sheet name="WC048" sheetId="25" r:id="rId25"/>
    <sheet name="DC4" sheetId="26" r:id="rId26"/>
    <sheet name="WC051" sheetId="27" r:id="rId27"/>
    <sheet name="WC052" sheetId="28" r:id="rId28"/>
    <sheet name="WC053" sheetId="29" r:id="rId29"/>
    <sheet name="DC5" sheetId="30" r:id="rId30"/>
    <sheet name="Summary" sheetId="31" r:id="rId31"/>
  </sheets>
  <definedNames>
    <definedName name="_xlnm.Print_Area" localSheetId="0">'CPT'!$A$1:$AA$57</definedName>
    <definedName name="_xlnm.Print_Area" localSheetId="6">'DC1'!$A$1:$AA$57</definedName>
    <definedName name="_xlnm.Print_Area" localSheetId="12">'DC2'!$A$1:$AA$57</definedName>
    <definedName name="_xlnm.Print_Area" localSheetId="17">'DC3'!$A$1:$AA$57</definedName>
    <definedName name="_xlnm.Print_Area" localSheetId="25">'DC4'!$A$1:$AA$57</definedName>
    <definedName name="_xlnm.Print_Area" localSheetId="29">'DC5'!$A$1:$AA$57</definedName>
    <definedName name="_xlnm.Print_Area" localSheetId="30">'Summary'!$A$1:$AA$57</definedName>
    <definedName name="_xlnm.Print_Area" localSheetId="1">'WC011'!$A$1:$AA$57</definedName>
    <definedName name="_xlnm.Print_Area" localSheetId="2">'WC012'!$A$1:$AA$57</definedName>
    <definedName name="_xlnm.Print_Area" localSheetId="3">'WC013'!$A$1:$AA$57</definedName>
    <definedName name="_xlnm.Print_Area" localSheetId="4">'WC014'!$A$1:$AA$57</definedName>
    <definedName name="_xlnm.Print_Area" localSheetId="5">'WC015'!$A$1:$AA$57</definedName>
    <definedName name="_xlnm.Print_Area" localSheetId="7">'WC022'!$A$1:$AA$57</definedName>
    <definedName name="_xlnm.Print_Area" localSheetId="8">'WC023'!$A$1:$AA$57</definedName>
    <definedName name="_xlnm.Print_Area" localSheetId="9">'WC024'!$A$1:$AA$57</definedName>
    <definedName name="_xlnm.Print_Area" localSheetId="10">'WC025'!$A$1:$AA$57</definedName>
    <definedName name="_xlnm.Print_Area" localSheetId="11">'WC026'!$A$1:$AA$57</definedName>
    <definedName name="_xlnm.Print_Area" localSheetId="13">'WC031'!$A$1:$AA$57</definedName>
    <definedName name="_xlnm.Print_Area" localSheetId="14">'WC032'!$A$1:$AA$57</definedName>
    <definedName name="_xlnm.Print_Area" localSheetId="15">'WC033'!$A$1:$AA$57</definedName>
    <definedName name="_xlnm.Print_Area" localSheetId="16">'WC034'!$A$1:$AA$57</definedName>
    <definedName name="_xlnm.Print_Area" localSheetId="18">'WC041'!$A$1:$AA$57</definedName>
    <definedName name="_xlnm.Print_Area" localSheetId="19">'WC042'!$A$1:$AA$57</definedName>
    <definedName name="_xlnm.Print_Area" localSheetId="20">'WC043'!$A$1:$AA$57</definedName>
    <definedName name="_xlnm.Print_Area" localSheetId="21">'WC044'!$A$1:$AA$57</definedName>
    <definedName name="_xlnm.Print_Area" localSheetId="22">'WC045'!$A$1:$AA$57</definedName>
    <definedName name="_xlnm.Print_Area" localSheetId="23">'WC047'!$A$1:$AA$57</definedName>
    <definedName name="_xlnm.Print_Area" localSheetId="24">'WC048'!$A$1:$AA$57</definedName>
    <definedName name="_xlnm.Print_Area" localSheetId="26">'WC051'!$A$1:$AA$57</definedName>
    <definedName name="_xlnm.Print_Area" localSheetId="27">'WC052'!$A$1:$AA$57</definedName>
    <definedName name="_xlnm.Print_Area" localSheetId="28">'WC053'!$A$1:$AA$57</definedName>
  </definedNames>
  <calcPr fullCalcOnLoad="1"/>
</workbook>
</file>

<file path=xl/sharedStrings.xml><?xml version="1.0" encoding="utf-8"?>
<sst xmlns="http://schemas.openxmlformats.org/spreadsheetml/2006/main" count="2356" uniqueCount="105">
  <si>
    <t>Western Cape: Cape Town(CPT)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</si>
  <si>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</si>
  <si>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</si>
  <si>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</si>
  <si>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</si>
  <si>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</si>
  <si>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</si>
  <si>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</si>
  <si>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</si>
  <si>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</si>
  <si>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</si>
  <si>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</si>
  <si>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</si>
  <si>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</si>
  <si>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</si>
  <si>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</si>
  <si>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</si>
  <si>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</si>
  <si>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</si>
  <si>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</si>
  <si>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</si>
  <si>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</si>
  <si>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</si>
  <si>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</si>
  <si>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</si>
  <si>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</si>
  <si>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</si>
  <si>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</si>
  <si>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</si>
  <si>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</si>
  <si>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</si>
  <si>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</si>
  <si>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</si>
  <si>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</si>
  <si>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</si>
  <si>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</si>
  <si>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</si>
  <si>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</si>
  <si>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</si>
  <si>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</si>
  <si>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</si>
  <si>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</si>
  <si>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</si>
  <si>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</si>
  <si>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</si>
  <si>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</si>
  <si>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</si>
  <si>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</si>
  <si>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</si>
  <si>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</si>
  <si>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</si>
  <si>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</si>
  <si>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</si>
  <si>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</si>
  <si>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</si>
  <si>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</si>
  <si>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</si>
  <si>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</si>
  <si>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</si>
  <si>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</si>
  <si>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</si>
  <si>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</si>
  <si>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</si>
  <si>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</si>
  <si>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</si>
  <si>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</si>
  <si>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</si>
  <si>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</si>
  <si>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</si>
  <si>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</si>
  <si>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</si>
  <si>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</si>
  <si>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</si>
  <si>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</si>
  <si>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Matzikama(WC011) - Table C4 Quarterly Budget Statement - Financial Performance (rev and expend) ( All ) for 2nd Quarter ended 31 December 2018 (Figures Finalised as at 2019/01/30)</t>
  </si>
  <si>
    <t>Western Cape: Cederberg(WC012) - Table C4 Quarterly Budget Statement - Financial Performance (rev and expend) ( All ) for 2nd Quarter ended 31 December 2018 (Figures Finalised as at 2019/01/30)</t>
  </si>
  <si>
    <t>Western Cape: Bergrivier(WC013) - Table C4 Quarterly Budget Statement - Financial Performance (rev and expend) ( All ) for 2nd Quarter ended 31 December 2018 (Figures Finalised as at 2019/01/30)</t>
  </si>
  <si>
    <t>Western Cape: Saldanha Bay(WC014) - Table C4 Quarterly Budget Statement - Financial Performance (rev and expend) ( All ) for 2nd Quarter ended 31 December 2018 (Figures Finalised as at 2019/01/30)</t>
  </si>
  <si>
    <t>Western Cape: Swartland(WC015) - Table C4 Quarterly Budget Statement - Financial Performance (rev and expend) ( All ) for 2nd Quarter ended 31 December 2018 (Figures Finalised as at 2019/01/30)</t>
  </si>
  <si>
    <t>Western Cape: West Coast(DC1) - Table C4 Quarterly Budget Statement - Financial Performance (rev and expend) ( All ) for 2nd Quarter ended 31 December 2018 (Figures Finalised as at 2019/01/30)</t>
  </si>
  <si>
    <t>Western Cape: Witzenberg(WC022) - Table C4 Quarterly Budget Statement - Financial Performance (rev and expend) ( All ) for 2nd Quarter ended 31 December 2018 (Figures Finalised as at 2019/01/30)</t>
  </si>
  <si>
    <t>Western Cape: Drakenstein(WC023) - Table C4 Quarterly Budget Statement - Financial Performance (rev and expend) ( All ) for 2nd Quarter ended 31 December 2018 (Figures Finalised as at 2019/01/30)</t>
  </si>
  <si>
    <t>Western Cape: Stellenbosch(WC024) - Table C4 Quarterly Budget Statement - Financial Performance (rev and expend) ( All ) for 2nd Quarter ended 31 December 2018 (Figures Finalised as at 2019/01/30)</t>
  </si>
  <si>
    <t>Western Cape: Breede Valley(WC025) - Table C4 Quarterly Budget Statement - Financial Performance (rev and expend) ( All ) for 2nd Quarter ended 31 December 2018 (Figures Finalised as at 2019/01/30)</t>
  </si>
  <si>
    <t>Western Cape: Langeberg(WC026) - Table C4 Quarterly Budget Statement - Financial Performance (rev and expend) ( All ) for 2nd Quarter ended 31 December 2018 (Figures Finalised as at 2019/01/30)</t>
  </si>
  <si>
    <t>Western Cape: Cape Winelands DM(DC2) - Table C4 Quarterly Budget Statement - Financial Performance (rev and expend) ( All ) for 2nd Quarter ended 31 December 2018 (Figures Finalised as at 2019/01/30)</t>
  </si>
  <si>
    <t>Western Cape: Theewaterskloof(WC031) - Table C4 Quarterly Budget Statement - Financial Performance (rev and expend) ( All ) for 2nd Quarter ended 31 December 2018 (Figures Finalised as at 2019/01/30)</t>
  </si>
  <si>
    <t>Western Cape: Overstrand(WC032) - Table C4 Quarterly Budget Statement - Financial Performance (rev and expend) ( All ) for 2nd Quarter ended 31 December 2018 (Figures Finalised as at 2019/01/30)</t>
  </si>
  <si>
    <t>Western Cape: Cape Agulhas(WC033) - Table C4 Quarterly Budget Statement - Financial Performance (rev and expend) ( All ) for 2nd Quarter ended 31 December 2018 (Figures Finalised as at 2019/01/30)</t>
  </si>
  <si>
    <t>Western Cape: Swellendam(WC034) - Table C4 Quarterly Budget Statement - Financial Performance (rev and expend) ( All ) for 2nd Quarter ended 31 December 2018 (Figures Finalised as at 2019/01/30)</t>
  </si>
  <si>
    <t>Western Cape: Overberg(DC3) - Table C4 Quarterly Budget Statement - Financial Performance (rev and expend) ( All ) for 2nd Quarter ended 31 December 2018 (Figures Finalised as at 2019/01/30)</t>
  </si>
  <si>
    <t>Western Cape: Kannaland(WC041) - Table C4 Quarterly Budget Statement - Financial Performance (rev and expend) ( All ) for 2nd Quarter ended 31 December 2018 (Figures Finalised as at 2019/01/30)</t>
  </si>
  <si>
    <t>Western Cape: Hessequa(WC042) - Table C4 Quarterly Budget Statement - Financial Performance (rev and expend) ( All ) for 2nd Quarter ended 31 December 2018 (Figures Finalised as at 2019/01/30)</t>
  </si>
  <si>
    <t>Western Cape: Mossel Bay(WC043) - Table C4 Quarterly Budget Statement - Financial Performance (rev and expend) ( All ) for 2nd Quarter ended 31 December 2018 (Figures Finalised as at 2019/01/30)</t>
  </si>
  <si>
    <t>Western Cape: George(WC044) - Table C4 Quarterly Budget Statement - Financial Performance (rev and expend) ( All ) for 2nd Quarter ended 31 December 2018 (Figures Finalised as at 2019/01/30)</t>
  </si>
  <si>
    <t>Western Cape: Oudtshoorn(WC045) - Table C4 Quarterly Budget Statement - Financial Performance (rev and expend) ( All ) for 2nd Quarter ended 31 December 2018 (Figures Finalised as at 2019/01/30)</t>
  </si>
  <si>
    <t>Western Cape: Bitou(WC047) - Table C4 Quarterly Budget Statement - Financial Performance (rev and expend) ( All ) for 2nd Quarter ended 31 December 2018 (Figures Finalised as at 2019/01/30)</t>
  </si>
  <si>
    <t>Western Cape: Knysna(WC048) - Table C4 Quarterly Budget Statement - Financial Performance (rev and expend) ( All ) for 2nd Quarter ended 31 December 2018 (Figures Finalised as at 2019/01/30)</t>
  </si>
  <si>
    <t>Western Cape: Garden Route(DC4) - Table C4 Quarterly Budget Statement - Financial Performance (rev and expend) ( All ) for 2nd Quarter ended 31 December 2018 (Figures Finalised as at 2019/01/30)</t>
  </si>
  <si>
    <t>Western Cape: Laingsburg(WC051) - Table C4 Quarterly Budget Statement - Financial Performance (rev and expend) ( All ) for 2nd Quarter ended 31 December 2018 (Figures Finalised as at 2019/01/30)</t>
  </si>
  <si>
    <t>Western Cape: Prince Albert(WC052) - Table C4 Quarterly Budget Statement - Financial Performance (rev and expend) ( All ) for 2nd Quarter ended 31 December 2018 (Figures Finalised as at 2019/01/30)</t>
  </si>
  <si>
    <t>Western Cape: Beaufort West(WC053) - Table C4 Quarterly Budget Statement - Financial Performance (rev and expend) ( All ) for 2nd Quarter ended 31 December 2018 (Figures Finalised as at 2019/01/30)</t>
  </si>
  <si>
    <t>Western Cape: Central Karoo(DC5)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</si>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</sst>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8468248074</v>
      </c>
      <c r="D5" s="6">
        <v>0</v>
      </c>
      <c r="E5" s="7">
        <v>9361951636</v>
      </c>
      <c r="F5" s="8">
        <v>9361951636</v>
      </c>
      <c r="G5" s="8">
        <v>713046850</v>
      </c>
      <c r="H5" s="8">
        <v>829490718</v>
      </c>
      <c r="I5" s="8">
        <v>750748103</v>
      </c>
      <c r="J5" s="8">
        <v>2293285671</v>
      </c>
      <c r="K5" s="8">
        <v>822902930</v>
      </c>
      <c r="L5" s="8">
        <v>806908433</v>
      </c>
      <c r="M5" s="8">
        <v>786777984</v>
      </c>
      <c r="N5" s="8">
        <v>2416589347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4709875018</v>
      </c>
      <c r="X5" s="8">
        <v>4680975816</v>
      </c>
      <c r="Y5" s="8">
        <v>28899202</v>
      </c>
      <c r="Z5" s="2">
        <v>0.62</v>
      </c>
      <c r="AA5" s="6">
        <v>9361951636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11788874117</v>
      </c>
      <c r="D7" s="6">
        <v>0</v>
      </c>
      <c r="E7" s="7">
        <v>12591403042</v>
      </c>
      <c r="F7" s="8">
        <v>12591403042</v>
      </c>
      <c r="G7" s="8">
        <v>1142605424</v>
      </c>
      <c r="H7" s="8">
        <v>1184008146</v>
      </c>
      <c r="I7" s="8">
        <v>1107343602</v>
      </c>
      <c r="J7" s="8">
        <v>3433957172</v>
      </c>
      <c r="K7" s="8">
        <v>1169884650</v>
      </c>
      <c r="L7" s="8">
        <v>1066828551</v>
      </c>
      <c r="M7" s="8">
        <v>985719146</v>
      </c>
      <c r="N7" s="8">
        <v>3222432347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6656389519</v>
      </c>
      <c r="X7" s="8">
        <v>6388975719</v>
      </c>
      <c r="Y7" s="8">
        <v>267413800</v>
      </c>
      <c r="Z7" s="2">
        <v>4.19</v>
      </c>
      <c r="AA7" s="6">
        <v>12591403042</v>
      </c>
    </row>
    <row r="8" spans="1:27" ht="13.5">
      <c r="A8" s="25" t="s">
        <v>35</v>
      </c>
      <c r="B8" s="24"/>
      <c r="C8" s="6">
        <v>2903595406</v>
      </c>
      <c r="D8" s="6">
        <v>0</v>
      </c>
      <c r="E8" s="7">
        <v>3574754855</v>
      </c>
      <c r="F8" s="8">
        <v>3574754855</v>
      </c>
      <c r="G8" s="8">
        <v>508124731</v>
      </c>
      <c r="H8" s="8">
        <v>492403099</v>
      </c>
      <c r="I8" s="8">
        <v>542139306</v>
      </c>
      <c r="J8" s="8">
        <v>1542667136</v>
      </c>
      <c r="K8" s="8">
        <v>483161743</v>
      </c>
      <c r="L8" s="8">
        <v>322372233</v>
      </c>
      <c r="M8" s="8">
        <v>346792388</v>
      </c>
      <c r="N8" s="8">
        <v>1152326364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2694993500</v>
      </c>
      <c r="X8" s="8">
        <v>1787643624</v>
      </c>
      <c r="Y8" s="8">
        <v>907349876</v>
      </c>
      <c r="Z8" s="2">
        <v>50.76</v>
      </c>
      <c r="AA8" s="6">
        <v>3574754855</v>
      </c>
    </row>
    <row r="9" spans="1:27" ht="13.5">
      <c r="A9" s="25" t="s">
        <v>36</v>
      </c>
      <c r="B9" s="24"/>
      <c r="C9" s="6">
        <v>1506319071</v>
      </c>
      <c r="D9" s="6">
        <v>0</v>
      </c>
      <c r="E9" s="7">
        <v>1811047971</v>
      </c>
      <c r="F9" s="8">
        <v>1811047971</v>
      </c>
      <c r="G9" s="8">
        <v>194747169</v>
      </c>
      <c r="H9" s="8">
        <v>212502553</v>
      </c>
      <c r="I9" s="8">
        <v>218095229</v>
      </c>
      <c r="J9" s="8">
        <v>625344951</v>
      </c>
      <c r="K9" s="8">
        <v>195414856</v>
      </c>
      <c r="L9" s="8">
        <v>147874485</v>
      </c>
      <c r="M9" s="8">
        <v>145427121</v>
      </c>
      <c r="N9" s="8">
        <v>488716462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1114061413</v>
      </c>
      <c r="X9" s="8">
        <v>905523984</v>
      </c>
      <c r="Y9" s="8">
        <v>208537429</v>
      </c>
      <c r="Z9" s="2">
        <v>23.03</v>
      </c>
      <c r="AA9" s="6">
        <v>1811047971</v>
      </c>
    </row>
    <row r="10" spans="1:27" ht="13.5">
      <c r="A10" s="25" t="s">
        <v>37</v>
      </c>
      <c r="B10" s="24"/>
      <c r="C10" s="6">
        <v>1179179228</v>
      </c>
      <c r="D10" s="6">
        <v>0</v>
      </c>
      <c r="E10" s="7">
        <v>1202059060</v>
      </c>
      <c r="F10" s="26">
        <v>1202059060</v>
      </c>
      <c r="G10" s="26">
        <v>97901900</v>
      </c>
      <c r="H10" s="26">
        <v>100587009</v>
      </c>
      <c r="I10" s="26">
        <v>93484592</v>
      </c>
      <c r="J10" s="26">
        <v>291973501</v>
      </c>
      <c r="K10" s="26">
        <v>95189508</v>
      </c>
      <c r="L10" s="26">
        <v>91130842</v>
      </c>
      <c r="M10" s="26">
        <v>85291823</v>
      </c>
      <c r="N10" s="26">
        <v>271612173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563585674</v>
      </c>
      <c r="X10" s="26">
        <v>601029528</v>
      </c>
      <c r="Y10" s="26">
        <v>-37443854</v>
      </c>
      <c r="Z10" s="27">
        <v>-6.23</v>
      </c>
      <c r="AA10" s="28">
        <v>1202059060</v>
      </c>
    </row>
    <row r="11" spans="1:27" ht="13.5">
      <c r="A11" s="25" t="s">
        <v>38</v>
      </c>
      <c r="B11" s="29"/>
      <c r="C11" s="6">
        <v>786149985</v>
      </c>
      <c r="D11" s="6">
        <v>0</v>
      </c>
      <c r="E11" s="7">
        <v>573142</v>
      </c>
      <c r="F11" s="8">
        <v>573142</v>
      </c>
      <c r="G11" s="8">
        <v>0</v>
      </c>
      <c r="H11" s="8">
        <v>1770</v>
      </c>
      <c r="I11" s="8">
        <v>2363</v>
      </c>
      <c r="J11" s="8">
        <v>4133</v>
      </c>
      <c r="K11" s="8">
        <v>-40625</v>
      </c>
      <c r="L11" s="8">
        <v>66923</v>
      </c>
      <c r="M11" s="8">
        <v>0</v>
      </c>
      <c r="N11" s="8">
        <v>26298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30431</v>
      </c>
      <c r="X11" s="8"/>
      <c r="Y11" s="8">
        <v>30431</v>
      </c>
      <c r="Z11" s="2">
        <v>0</v>
      </c>
      <c r="AA11" s="6">
        <v>573142</v>
      </c>
    </row>
    <row r="12" spans="1:27" ht="13.5">
      <c r="A12" s="25" t="s">
        <v>39</v>
      </c>
      <c r="B12" s="29"/>
      <c r="C12" s="6">
        <v>635195689</v>
      </c>
      <c r="D12" s="6">
        <v>0</v>
      </c>
      <c r="E12" s="7">
        <v>534194840</v>
      </c>
      <c r="F12" s="8">
        <v>534194840</v>
      </c>
      <c r="G12" s="8">
        <v>35787128</v>
      </c>
      <c r="H12" s="8">
        <v>33859279</v>
      </c>
      <c r="I12" s="8">
        <v>38582396</v>
      </c>
      <c r="J12" s="8">
        <v>108228803</v>
      </c>
      <c r="K12" s="8">
        <v>42735478</v>
      </c>
      <c r="L12" s="8">
        <v>45880698</v>
      </c>
      <c r="M12" s="8">
        <v>31990866</v>
      </c>
      <c r="N12" s="8">
        <v>120607042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228835845</v>
      </c>
      <c r="X12" s="8">
        <v>267096868</v>
      </c>
      <c r="Y12" s="8">
        <v>-38261023</v>
      </c>
      <c r="Z12" s="2">
        <v>-14.32</v>
      </c>
      <c r="AA12" s="6">
        <v>534194840</v>
      </c>
    </row>
    <row r="13" spans="1:27" ht="13.5">
      <c r="A13" s="23" t="s">
        <v>40</v>
      </c>
      <c r="B13" s="29"/>
      <c r="C13" s="6">
        <v>905414861</v>
      </c>
      <c r="D13" s="6">
        <v>0</v>
      </c>
      <c r="E13" s="7">
        <v>941028468</v>
      </c>
      <c r="F13" s="8">
        <v>941028468</v>
      </c>
      <c r="G13" s="8">
        <v>83409702</v>
      </c>
      <c r="H13" s="8">
        <v>76773768</v>
      </c>
      <c r="I13" s="8">
        <v>83796573</v>
      </c>
      <c r="J13" s="8">
        <v>243980043</v>
      </c>
      <c r="K13" s="8">
        <v>84535337</v>
      </c>
      <c r="L13" s="8">
        <v>81328039</v>
      </c>
      <c r="M13" s="8">
        <v>80761735</v>
      </c>
      <c r="N13" s="8">
        <v>246625111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490605154</v>
      </c>
      <c r="X13" s="8">
        <v>470514234</v>
      </c>
      <c r="Y13" s="8">
        <v>20090920</v>
      </c>
      <c r="Z13" s="2">
        <v>4.27</v>
      </c>
      <c r="AA13" s="6">
        <v>941028468</v>
      </c>
    </row>
    <row r="14" spans="1:27" ht="13.5">
      <c r="A14" s="23" t="s">
        <v>41</v>
      </c>
      <c r="B14" s="29"/>
      <c r="C14" s="6">
        <v>302870925</v>
      </c>
      <c r="D14" s="6">
        <v>0</v>
      </c>
      <c r="E14" s="7">
        <v>340970412</v>
      </c>
      <c r="F14" s="8">
        <v>340970412</v>
      </c>
      <c r="G14" s="8">
        <v>28348856</v>
      </c>
      <c r="H14" s="8">
        <v>35950114</v>
      </c>
      <c r="I14" s="8">
        <v>32921717</v>
      </c>
      <c r="J14" s="8">
        <v>97220687</v>
      </c>
      <c r="K14" s="8">
        <v>31980342</v>
      </c>
      <c r="L14" s="8">
        <v>35087539</v>
      </c>
      <c r="M14" s="8">
        <v>36149640</v>
      </c>
      <c r="N14" s="8">
        <v>103217521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200438208</v>
      </c>
      <c r="X14" s="8">
        <v>170485206</v>
      </c>
      <c r="Y14" s="8">
        <v>29953002</v>
      </c>
      <c r="Z14" s="2">
        <v>17.57</v>
      </c>
      <c r="AA14" s="6">
        <v>340970412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1644473646</v>
      </c>
      <c r="D16" s="6">
        <v>0</v>
      </c>
      <c r="E16" s="7">
        <v>1280160415</v>
      </c>
      <c r="F16" s="8">
        <v>1280160415</v>
      </c>
      <c r="G16" s="8">
        <v>61680329</v>
      </c>
      <c r="H16" s="8">
        <v>115508455</v>
      </c>
      <c r="I16" s="8">
        <v>92633430</v>
      </c>
      <c r="J16" s="8">
        <v>269822214</v>
      </c>
      <c r="K16" s="8">
        <v>120884908</v>
      </c>
      <c r="L16" s="8">
        <v>287659291</v>
      </c>
      <c r="M16" s="8">
        <v>123942409</v>
      </c>
      <c r="N16" s="8">
        <v>532486608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802308822</v>
      </c>
      <c r="X16" s="8">
        <v>640080210</v>
      </c>
      <c r="Y16" s="8">
        <v>162228612</v>
      </c>
      <c r="Z16" s="2">
        <v>25.35</v>
      </c>
      <c r="AA16" s="6">
        <v>1280160415</v>
      </c>
    </row>
    <row r="17" spans="1:27" ht="13.5">
      <c r="A17" s="23" t="s">
        <v>44</v>
      </c>
      <c r="B17" s="29"/>
      <c r="C17" s="6">
        <v>46788127</v>
      </c>
      <c r="D17" s="6">
        <v>0</v>
      </c>
      <c r="E17" s="7">
        <v>46050192</v>
      </c>
      <c r="F17" s="8">
        <v>46050192</v>
      </c>
      <c r="G17" s="8">
        <v>5307919</v>
      </c>
      <c r="H17" s="8">
        <v>5045777</v>
      </c>
      <c r="I17" s="8">
        <v>4861444</v>
      </c>
      <c r="J17" s="8">
        <v>15215140</v>
      </c>
      <c r="K17" s="8">
        <v>6462871</v>
      </c>
      <c r="L17" s="8">
        <v>4718082</v>
      </c>
      <c r="M17" s="8">
        <v>3466917</v>
      </c>
      <c r="N17" s="8">
        <v>14647870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29863010</v>
      </c>
      <c r="X17" s="8">
        <v>22943489</v>
      </c>
      <c r="Y17" s="8">
        <v>6919521</v>
      </c>
      <c r="Z17" s="2">
        <v>30.16</v>
      </c>
      <c r="AA17" s="6">
        <v>46050192</v>
      </c>
    </row>
    <row r="18" spans="1:27" ht="13.5">
      <c r="A18" s="25" t="s">
        <v>45</v>
      </c>
      <c r="B18" s="24"/>
      <c r="C18" s="6">
        <v>213549937</v>
      </c>
      <c r="D18" s="6">
        <v>0</v>
      </c>
      <c r="E18" s="7">
        <v>201723077</v>
      </c>
      <c r="F18" s="8">
        <v>201723077</v>
      </c>
      <c r="G18" s="8">
        <v>11272266</v>
      </c>
      <c r="H18" s="8">
        <v>20164288</v>
      </c>
      <c r="I18" s="8">
        <v>18598317</v>
      </c>
      <c r="J18" s="8">
        <v>50034871</v>
      </c>
      <c r="K18" s="8">
        <v>17336215</v>
      </c>
      <c r="L18" s="8">
        <v>24012558</v>
      </c>
      <c r="M18" s="8">
        <v>20410385</v>
      </c>
      <c r="N18" s="8">
        <v>61759158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111794029</v>
      </c>
      <c r="X18" s="8">
        <v>100861536</v>
      </c>
      <c r="Y18" s="8">
        <v>10932493</v>
      </c>
      <c r="Z18" s="2">
        <v>10.84</v>
      </c>
      <c r="AA18" s="6">
        <v>201723077</v>
      </c>
    </row>
    <row r="19" spans="1:27" ht="13.5">
      <c r="A19" s="23" t="s">
        <v>46</v>
      </c>
      <c r="B19" s="29"/>
      <c r="C19" s="6">
        <v>6428958447</v>
      </c>
      <c r="D19" s="6">
        <v>0</v>
      </c>
      <c r="E19" s="7">
        <v>6803607503</v>
      </c>
      <c r="F19" s="8">
        <v>7057029640</v>
      </c>
      <c r="G19" s="8">
        <v>1074641621</v>
      </c>
      <c r="H19" s="8">
        <v>941216339</v>
      </c>
      <c r="I19" s="8">
        <v>103981062</v>
      </c>
      <c r="J19" s="8">
        <v>2119839022</v>
      </c>
      <c r="K19" s="8">
        <v>156226635</v>
      </c>
      <c r="L19" s="8">
        <v>155789850</v>
      </c>
      <c r="M19" s="8">
        <v>1849782552</v>
      </c>
      <c r="N19" s="8">
        <v>2161799037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4281638059</v>
      </c>
      <c r="X19" s="8">
        <v>3485256259</v>
      </c>
      <c r="Y19" s="8">
        <v>796381800</v>
      </c>
      <c r="Z19" s="2">
        <v>22.85</v>
      </c>
      <c r="AA19" s="6">
        <v>7057029640</v>
      </c>
    </row>
    <row r="20" spans="1:27" ht="13.5">
      <c r="A20" s="23" t="s">
        <v>47</v>
      </c>
      <c r="B20" s="29"/>
      <c r="C20" s="6">
        <v>856780601</v>
      </c>
      <c r="D20" s="6">
        <v>0</v>
      </c>
      <c r="E20" s="7">
        <v>1002482851</v>
      </c>
      <c r="F20" s="26">
        <v>1004072376</v>
      </c>
      <c r="G20" s="26">
        <v>61085463</v>
      </c>
      <c r="H20" s="26">
        <v>87275783</v>
      </c>
      <c r="I20" s="26">
        <v>71756272</v>
      </c>
      <c r="J20" s="26">
        <v>220117518</v>
      </c>
      <c r="K20" s="26">
        <v>87725205</v>
      </c>
      <c r="L20" s="26">
        <v>117567828</v>
      </c>
      <c r="M20" s="26">
        <v>62025669</v>
      </c>
      <c r="N20" s="26">
        <v>267318702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487436220</v>
      </c>
      <c r="X20" s="26">
        <v>463245114</v>
      </c>
      <c r="Y20" s="26">
        <v>24191106</v>
      </c>
      <c r="Z20" s="27">
        <v>5.22</v>
      </c>
      <c r="AA20" s="28">
        <v>1004072376</v>
      </c>
    </row>
    <row r="21" spans="1:27" ht="13.5">
      <c r="A21" s="23" t="s">
        <v>48</v>
      </c>
      <c r="B21" s="29"/>
      <c r="C21" s="6">
        <v>80566631</v>
      </c>
      <c r="D21" s="6">
        <v>0</v>
      </c>
      <c r="E21" s="7">
        <v>43870000</v>
      </c>
      <c r="F21" s="8">
        <v>43870000</v>
      </c>
      <c r="G21" s="8">
        <v>0</v>
      </c>
      <c r="H21" s="8">
        <v>0</v>
      </c>
      <c r="I21" s="30">
        <v>0</v>
      </c>
      <c r="J21" s="8">
        <v>0</v>
      </c>
      <c r="K21" s="8">
        <v>8745564</v>
      </c>
      <c r="L21" s="8">
        <v>-25485</v>
      </c>
      <c r="M21" s="8">
        <v>0</v>
      </c>
      <c r="N21" s="8">
        <v>8720079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8720079</v>
      </c>
      <c r="X21" s="8">
        <v>20685000</v>
      </c>
      <c r="Y21" s="8">
        <v>-11964921</v>
      </c>
      <c r="Z21" s="2">
        <v>-57.84</v>
      </c>
      <c r="AA21" s="6">
        <v>43870000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37746964745</v>
      </c>
      <c r="D22" s="33">
        <f>SUM(D5:D21)</f>
        <v>0</v>
      </c>
      <c r="E22" s="34">
        <f t="shared" si="0"/>
        <v>39735877464</v>
      </c>
      <c r="F22" s="35">
        <f t="shared" si="0"/>
        <v>39990889126</v>
      </c>
      <c r="G22" s="35">
        <f t="shared" si="0"/>
        <v>4017959358</v>
      </c>
      <c r="H22" s="35">
        <f t="shared" si="0"/>
        <v>4134787098</v>
      </c>
      <c r="I22" s="35">
        <f t="shared" si="0"/>
        <v>3158944406</v>
      </c>
      <c r="J22" s="35">
        <f t="shared" si="0"/>
        <v>11311690862</v>
      </c>
      <c r="K22" s="35">
        <f t="shared" si="0"/>
        <v>3323145617</v>
      </c>
      <c r="L22" s="35">
        <f t="shared" si="0"/>
        <v>3187199867</v>
      </c>
      <c r="M22" s="35">
        <f t="shared" si="0"/>
        <v>4558538635</v>
      </c>
      <c r="N22" s="35">
        <f t="shared" si="0"/>
        <v>11068884119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22380574981</v>
      </c>
      <c r="X22" s="35">
        <f t="shared" si="0"/>
        <v>20005316587</v>
      </c>
      <c r="Y22" s="35">
        <f t="shared" si="0"/>
        <v>2375258394</v>
      </c>
      <c r="Z22" s="36">
        <f>+IF(X22&lt;&gt;0,+(Y22/X22)*100,0)</f>
        <v>11.873135742043232</v>
      </c>
      <c r="AA22" s="33">
        <f>SUM(AA5:AA21)</f>
        <v>39990889126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10948648960</v>
      </c>
      <c r="D25" s="6">
        <v>0</v>
      </c>
      <c r="E25" s="7">
        <v>13014073276</v>
      </c>
      <c r="F25" s="8">
        <v>13025044030</v>
      </c>
      <c r="G25" s="8">
        <v>788613118</v>
      </c>
      <c r="H25" s="8">
        <v>844949207</v>
      </c>
      <c r="I25" s="8">
        <v>997347750</v>
      </c>
      <c r="J25" s="8">
        <v>2630910075</v>
      </c>
      <c r="K25" s="8">
        <v>912334270</v>
      </c>
      <c r="L25" s="8">
        <v>1388522514</v>
      </c>
      <c r="M25" s="8">
        <v>947391874</v>
      </c>
      <c r="N25" s="8">
        <v>3248248658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5879158733</v>
      </c>
      <c r="X25" s="8">
        <v>6618727546</v>
      </c>
      <c r="Y25" s="8">
        <v>-739568813</v>
      </c>
      <c r="Z25" s="2">
        <v>-11.17</v>
      </c>
      <c r="AA25" s="6">
        <v>13025044030</v>
      </c>
    </row>
    <row r="26" spans="1:27" ht="13.5">
      <c r="A26" s="25" t="s">
        <v>52</v>
      </c>
      <c r="B26" s="24"/>
      <c r="C26" s="6">
        <v>155579125</v>
      </c>
      <c r="D26" s="6">
        <v>0</v>
      </c>
      <c r="E26" s="7">
        <v>169639701</v>
      </c>
      <c r="F26" s="8">
        <v>169639701</v>
      </c>
      <c r="G26" s="8">
        <v>13080634</v>
      </c>
      <c r="H26" s="8">
        <v>13080453</v>
      </c>
      <c r="I26" s="8">
        <v>13168902</v>
      </c>
      <c r="J26" s="8">
        <v>39329989</v>
      </c>
      <c r="K26" s="8">
        <v>13157812</v>
      </c>
      <c r="L26" s="8">
        <v>12706852</v>
      </c>
      <c r="M26" s="8">
        <v>12935333</v>
      </c>
      <c r="N26" s="8">
        <v>38799997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78129986</v>
      </c>
      <c r="X26" s="8">
        <v>84819850</v>
      </c>
      <c r="Y26" s="8">
        <v>-6689864</v>
      </c>
      <c r="Z26" s="2">
        <v>-7.89</v>
      </c>
      <c r="AA26" s="6">
        <v>169639701</v>
      </c>
    </row>
    <row r="27" spans="1:27" ht="13.5">
      <c r="A27" s="25" t="s">
        <v>53</v>
      </c>
      <c r="B27" s="24"/>
      <c r="C27" s="6">
        <v>1361635612</v>
      </c>
      <c r="D27" s="6">
        <v>0</v>
      </c>
      <c r="E27" s="7">
        <v>2989251015</v>
      </c>
      <c r="F27" s="8">
        <v>2989251015</v>
      </c>
      <c r="G27" s="8">
        <v>252135405</v>
      </c>
      <c r="H27" s="8">
        <v>246027794</v>
      </c>
      <c r="I27" s="8">
        <v>251741782</v>
      </c>
      <c r="J27" s="8">
        <v>749904981</v>
      </c>
      <c r="K27" s="8">
        <v>248546897</v>
      </c>
      <c r="L27" s="8">
        <v>248991712</v>
      </c>
      <c r="M27" s="8">
        <v>248408176</v>
      </c>
      <c r="N27" s="8">
        <v>745946785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1495851766</v>
      </c>
      <c r="X27" s="8">
        <v>67646370</v>
      </c>
      <c r="Y27" s="8">
        <v>1428205396</v>
      </c>
      <c r="Z27" s="2">
        <v>2111.28</v>
      </c>
      <c r="AA27" s="6">
        <v>2989251015</v>
      </c>
    </row>
    <row r="28" spans="1:27" ht="13.5">
      <c r="A28" s="25" t="s">
        <v>54</v>
      </c>
      <c r="B28" s="24"/>
      <c r="C28" s="6">
        <v>3088274724</v>
      </c>
      <c r="D28" s="6">
        <v>0</v>
      </c>
      <c r="E28" s="7">
        <v>2856987239</v>
      </c>
      <c r="F28" s="8">
        <v>2856987239</v>
      </c>
      <c r="G28" s="8">
        <v>229446603</v>
      </c>
      <c r="H28" s="8">
        <v>227080458</v>
      </c>
      <c r="I28" s="8">
        <v>227101205</v>
      </c>
      <c r="J28" s="8">
        <v>683628266</v>
      </c>
      <c r="K28" s="8">
        <v>227752777</v>
      </c>
      <c r="L28" s="8">
        <v>251098790</v>
      </c>
      <c r="M28" s="8">
        <v>228361808</v>
      </c>
      <c r="N28" s="8">
        <v>707213375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1390841641</v>
      </c>
      <c r="X28" s="8">
        <v>1395243624</v>
      </c>
      <c r="Y28" s="8">
        <v>-4401983</v>
      </c>
      <c r="Z28" s="2">
        <v>-0.32</v>
      </c>
      <c r="AA28" s="6">
        <v>2856987239</v>
      </c>
    </row>
    <row r="29" spans="1:27" ht="13.5">
      <c r="A29" s="25" t="s">
        <v>55</v>
      </c>
      <c r="B29" s="24"/>
      <c r="C29" s="6">
        <v>782904789</v>
      </c>
      <c r="D29" s="6">
        <v>0</v>
      </c>
      <c r="E29" s="7">
        <v>1089284756</v>
      </c>
      <c r="F29" s="8">
        <v>1089284756</v>
      </c>
      <c r="G29" s="8">
        <v>63355178</v>
      </c>
      <c r="H29" s="8">
        <v>59551646</v>
      </c>
      <c r="I29" s="8">
        <v>55317105</v>
      </c>
      <c r="J29" s="8">
        <v>178223929</v>
      </c>
      <c r="K29" s="8">
        <v>65664164</v>
      </c>
      <c r="L29" s="8">
        <v>79043072</v>
      </c>
      <c r="M29" s="8">
        <v>7122822</v>
      </c>
      <c r="N29" s="8">
        <v>151830058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330053987</v>
      </c>
      <c r="X29" s="8">
        <v>523529651</v>
      </c>
      <c r="Y29" s="8">
        <v>-193475664</v>
      </c>
      <c r="Z29" s="2">
        <v>-36.96</v>
      </c>
      <c r="AA29" s="6">
        <v>1089284756</v>
      </c>
    </row>
    <row r="30" spans="1:27" ht="13.5">
      <c r="A30" s="25" t="s">
        <v>56</v>
      </c>
      <c r="B30" s="24"/>
      <c r="C30" s="6">
        <v>8127377852</v>
      </c>
      <c r="D30" s="6">
        <v>0</v>
      </c>
      <c r="E30" s="7">
        <v>9487132017</v>
      </c>
      <c r="F30" s="8">
        <v>9487132017</v>
      </c>
      <c r="G30" s="8">
        <v>36800419</v>
      </c>
      <c r="H30" s="8">
        <v>1049957533</v>
      </c>
      <c r="I30" s="8">
        <v>1066763293</v>
      </c>
      <c r="J30" s="8">
        <v>2153521245</v>
      </c>
      <c r="K30" s="8">
        <v>633750912</v>
      </c>
      <c r="L30" s="8">
        <v>650440896</v>
      </c>
      <c r="M30" s="8">
        <v>612910912</v>
      </c>
      <c r="N30" s="8">
        <v>1897102720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4050623965</v>
      </c>
      <c r="X30" s="8">
        <v>4400836856</v>
      </c>
      <c r="Y30" s="8">
        <v>-350212891</v>
      </c>
      <c r="Z30" s="2">
        <v>-7.96</v>
      </c>
      <c r="AA30" s="6">
        <v>9487132017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1296601183</v>
      </c>
      <c r="F31" s="8">
        <v>1303405872</v>
      </c>
      <c r="G31" s="8">
        <v>68599122</v>
      </c>
      <c r="H31" s="8">
        <v>65294267</v>
      </c>
      <c r="I31" s="8">
        <v>113175057</v>
      </c>
      <c r="J31" s="8">
        <v>247068446</v>
      </c>
      <c r="K31" s="8">
        <v>120664464</v>
      </c>
      <c r="L31" s="8">
        <v>144446323</v>
      </c>
      <c r="M31" s="8">
        <v>86927144</v>
      </c>
      <c r="N31" s="8">
        <v>352037931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599106377</v>
      </c>
      <c r="X31" s="8">
        <v>609004693</v>
      </c>
      <c r="Y31" s="8">
        <v>-9898316</v>
      </c>
      <c r="Z31" s="2">
        <v>-1.63</v>
      </c>
      <c r="AA31" s="6">
        <v>1303405872</v>
      </c>
    </row>
    <row r="32" spans="1:27" ht="13.5">
      <c r="A32" s="25" t="s">
        <v>58</v>
      </c>
      <c r="B32" s="24"/>
      <c r="C32" s="6">
        <v>4492981515</v>
      </c>
      <c r="D32" s="6">
        <v>0</v>
      </c>
      <c r="E32" s="7">
        <v>6119111309</v>
      </c>
      <c r="F32" s="8">
        <v>6272488233</v>
      </c>
      <c r="G32" s="8">
        <v>55622715</v>
      </c>
      <c r="H32" s="8">
        <v>379417781</v>
      </c>
      <c r="I32" s="8">
        <v>396170689</v>
      </c>
      <c r="J32" s="8">
        <v>831211185</v>
      </c>
      <c r="K32" s="8">
        <v>528764854</v>
      </c>
      <c r="L32" s="8">
        <v>497871844</v>
      </c>
      <c r="M32" s="8">
        <v>457986785</v>
      </c>
      <c r="N32" s="8">
        <v>1484623483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2315834668</v>
      </c>
      <c r="X32" s="8">
        <v>2443838822</v>
      </c>
      <c r="Y32" s="8">
        <v>-128004154</v>
      </c>
      <c r="Z32" s="2">
        <v>-5.24</v>
      </c>
      <c r="AA32" s="6">
        <v>6272488233</v>
      </c>
    </row>
    <row r="33" spans="1:27" ht="13.5">
      <c r="A33" s="25" t="s">
        <v>59</v>
      </c>
      <c r="B33" s="24"/>
      <c r="C33" s="6">
        <v>141854819</v>
      </c>
      <c r="D33" s="6">
        <v>0</v>
      </c>
      <c r="E33" s="7">
        <v>263703906</v>
      </c>
      <c r="F33" s="8">
        <v>328755286</v>
      </c>
      <c r="G33" s="8">
        <v>8555415</v>
      </c>
      <c r="H33" s="8">
        <v>63021087</v>
      </c>
      <c r="I33" s="8">
        <v>18890593</v>
      </c>
      <c r="J33" s="8">
        <v>90467095</v>
      </c>
      <c r="K33" s="8">
        <v>14613268</v>
      </c>
      <c r="L33" s="8">
        <v>36891350</v>
      </c>
      <c r="M33" s="8">
        <v>6208556</v>
      </c>
      <c r="N33" s="8">
        <v>57713174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148180269</v>
      </c>
      <c r="X33" s="8">
        <v>71895972</v>
      </c>
      <c r="Y33" s="8">
        <v>76284297</v>
      </c>
      <c r="Z33" s="2">
        <v>106.1</v>
      </c>
      <c r="AA33" s="6">
        <v>328755286</v>
      </c>
    </row>
    <row r="34" spans="1:27" ht="13.5">
      <c r="A34" s="25" t="s">
        <v>60</v>
      </c>
      <c r="B34" s="24"/>
      <c r="C34" s="6">
        <v>5015685108</v>
      </c>
      <c r="D34" s="6">
        <v>0</v>
      </c>
      <c r="E34" s="7">
        <v>2318237048</v>
      </c>
      <c r="F34" s="8">
        <v>2335455434</v>
      </c>
      <c r="G34" s="8">
        <v>48213341</v>
      </c>
      <c r="H34" s="8">
        <v>192731016</v>
      </c>
      <c r="I34" s="8">
        <v>157425667</v>
      </c>
      <c r="J34" s="8">
        <v>398370024</v>
      </c>
      <c r="K34" s="8">
        <v>181151129</v>
      </c>
      <c r="L34" s="8">
        <v>151949183</v>
      </c>
      <c r="M34" s="8">
        <v>122122611</v>
      </c>
      <c r="N34" s="8">
        <v>455222923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853592947</v>
      </c>
      <c r="X34" s="8">
        <v>1087483669</v>
      </c>
      <c r="Y34" s="8">
        <v>-233890722</v>
      </c>
      <c r="Z34" s="2">
        <v>-21.51</v>
      </c>
      <c r="AA34" s="6">
        <v>2335455434</v>
      </c>
    </row>
    <row r="35" spans="1:27" ht="13.5">
      <c r="A35" s="23" t="s">
        <v>61</v>
      </c>
      <c r="B35" s="29"/>
      <c r="C35" s="6">
        <v>5667870</v>
      </c>
      <c r="D35" s="6">
        <v>0</v>
      </c>
      <c r="E35" s="7">
        <v>487837</v>
      </c>
      <c r="F35" s="8">
        <v>487837</v>
      </c>
      <c r="G35" s="8">
        <v>0</v>
      </c>
      <c r="H35" s="8">
        <v>261157</v>
      </c>
      <c r="I35" s="8">
        <v>2097</v>
      </c>
      <c r="J35" s="8">
        <v>263254</v>
      </c>
      <c r="K35" s="8">
        <v>175385231</v>
      </c>
      <c r="L35" s="8">
        <v>23724</v>
      </c>
      <c r="M35" s="8">
        <v>190</v>
      </c>
      <c r="N35" s="8">
        <v>175409145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175672399</v>
      </c>
      <c r="X35" s="8">
        <v>199643</v>
      </c>
      <c r="Y35" s="8">
        <v>175472756</v>
      </c>
      <c r="Z35" s="2">
        <v>87893.27</v>
      </c>
      <c r="AA35" s="6">
        <v>487837</v>
      </c>
    </row>
    <row r="36" spans="1:27" ht="12.75">
      <c r="A36" s="40" t="s">
        <v>62</v>
      </c>
      <c r="B36" s="32"/>
      <c r="C36" s="33">
        <f aca="true" t="shared" si="1" ref="C36:Y36">SUM(C25:C35)</f>
        <v>34120610374</v>
      </c>
      <c r="D36" s="33">
        <f>SUM(D25:D35)</f>
        <v>0</v>
      </c>
      <c r="E36" s="34">
        <f t="shared" si="1"/>
        <v>39604509287</v>
      </c>
      <c r="F36" s="35">
        <f t="shared" si="1"/>
        <v>39857931420</v>
      </c>
      <c r="G36" s="35">
        <f t="shared" si="1"/>
        <v>1564421950</v>
      </c>
      <c r="H36" s="35">
        <f t="shared" si="1"/>
        <v>3141372399</v>
      </c>
      <c r="I36" s="35">
        <f t="shared" si="1"/>
        <v>3297104140</v>
      </c>
      <c r="J36" s="35">
        <f t="shared" si="1"/>
        <v>8002898489</v>
      </c>
      <c r="K36" s="35">
        <f t="shared" si="1"/>
        <v>3121785778</v>
      </c>
      <c r="L36" s="35">
        <f t="shared" si="1"/>
        <v>3461986260</v>
      </c>
      <c r="M36" s="35">
        <f t="shared" si="1"/>
        <v>2730376211</v>
      </c>
      <c r="N36" s="35">
        <f t="shared" si="1"/>
        <v>9314148249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17317046738</v>
      </c>
      <c r="X36" s="35">
        <f t="shared" si="1"/>
        <v>17303226696</v>
      </c>
      <c r="Y36" s="35">
        <f t="shared" si="1"/>
        <v>13820042</v>
      </c>
      <c r="Z36" s="36">
        <f>+IF(X36&lt;&gt;0,+(Y36/X36)*100,0)</f>
        <v>0.07986973899610753</v>
      </c>
      <c r="AA36" s="33">
        <f>SUM(AA25:AA35)</f>
        <v>39857931420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3626354371</v>
      </c>
      <c r="D38" s="46">
        <f>+D22-D36</f>
        <v>0</v>
      </c>
      <c r="E38" s="47">
        <f t="shared" si="2"/>
        <v>131368177</v>
      </c>
      <c r="F38" s="48">
        <f t="shared" si="2"/>
        <v>132957706</v>
      </c>
      <c r="G38" s="48">
        <f t="shared" si="2"/>
        <v>2453537408</v>
      </c>
      <c r="H38" s="48">
        <f t="shared" si="2"/>
        <v>993414699</v>
      </c>
      <c r="I38" s="48">
        <f t="shared" si="2"/>
        <v>-138159734</v>
      </c>
      <c r="J38" s="48">
        <f t="shared" si="2"/>
        <v>3308792373</v>
      </c>
      <c r="K38" s="48">
        <f t="shared" si="2"/>
        <v>201359839</v>
      </c>
      <c r="L38" s="48">
        <f t="shared" si="2"/>
        <v>-274786393</v>
      </c>
      <c r="M38" s="48">
        <f t="shared" si="2"/>
        <v>1828162424</v>
      </c>
      <c r="N38" s="48">
        <f t="shared" si="2"/>
        <v>1754735870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5063528243</v>
      </c>
      <c r="X38" s="48">
        <f>IF(F22=F36,0,X22-X36)</f>
        <v>2702089891</v>
      </c>
      <c r="Y38" s="48">
        <f t="shared" si="2"/>
        <v>2361438352</v>
      </c>
      <c r="Z38" s="49">
        <f>+IF(X38&lt;&gt;0,+(Y38/X38)*100,0)</f>
        <v>87.39303454949345</v>
      </c>
      <c r="AA38" s="46">
        <f>+AA22-AA36</f>
        <v>132957706</v>
      </c>
    </row>
    <row r="39" spans="1:27" ht="13.5">
      <c r="A39" s="23" t="s">
        <v>64</v>
      </c>
      <c r="B39" s="29"/>
      <c r="C39" s="6">
        <v>1733466106</v>
      </c>
      <c r="D39" s="6">
        <v>0</v>
      </c>
      <c r="E39" s="7">
        <v>2067895986</v>
      </c>
      <c r="F39" s="8">
        <v>2749880259</v>
      </c>
      <c r="G39" s="8">
        <v>2201704</v>
      </c>
      <c r="H39" s="8">
        <v>84722630</v>
      </c>
      <c r="I39" s="8">
        <v>86507138</v>
      </c>
      <c r="J39" s="8">
        <v>173431472</v>
      </c>
      <c r="K39" s="8">
        <v>160544547</v>
      </c>
      <c r="L39" s="8">
        <v>135619639</v>
      </c>
      <c r="M39" s="8">
        <v>153370868</v>
      </c>
      <c r="N39" s="8">
        <v>449535054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622966526</v>
      </c>
      <c r="X39" s="8">
        <v>652901857</v>
      </c>
      <c r="Y39" s="8">
        <v>-29935331</v>
      </c>
      <c r="Z39" s="2">
        <v>-4.58</v>
      </c>
      <c r="AA39" s="6">
        <v>2749880259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24580000</v>
      </c>
      <c r="Y40" s="26">
        <v>-24580000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-97643</v>
      </c>
      <c r="L41" s="51">
        <v>0</v>
      </c>
      <c r="M41" s="8">
        <v>0</v>
      </c>
      <c r="N41" s="51">
        <v>-97643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-97643</v>
      </c>
      <c r="X41" s="8"/>
      <c r="Y41" s="51">
        <v>-97643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5359820477</v>
      </c>
      <c r="D42" s="55">
        <f>SUM(D38:D41)</f>
        <v>0</v>
      </c>
      <c r="E42" s="56">
        <f t="shared" si="3"/>
        <v>2199264163</v>
      </c>
      <c r="F42" s="57">
        <f t="shared" si="3"/>
        <v>2882837965</v>
      </c>
      <c r="G42" s="57">
        <f t="shared" si="3"/>
        <v>2455739112</v>
      </c>
      <c r="H42" s="57">
        <f t="shared" si="3"/>
        <v>1078137329</v>
      </c>
      <c r="I42" s="57">
        <f t="shared" si="3"/>
        <v>-51652596</v>
      </c>
      <c r="J42" s="57">
        <f t="shared" si="3"/>
        <v>3482223845</v>
      </c>
      <c r="K42" s="57">
        <f t="shared" si="3"/>
        <v>361806743</v>
      </c>
      <c r="L42" s="57">
        <f t="shared" si="3"/>
        <v>-139166754</v>
      </c>
      <c r="M42" s="57">
        <f t="shared" si="3"/>
        <v>1981533292</v>
      </c>
      <c r="N42" s="57">
        <f t="shared" si="3"/>
        <v>2204173281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5686397126</v>
      </c>
      <c r="X42" s="57">
        <f t="shared" si="3"/>
        <v>3379571748</v>
      </c>
      <c r="Y42" s="57">
        <f t="shared" si="3"/>
        <v>2306825378</v>
      </c>
      <c r="Z42" s="58">
        <f>+IF(X42&lt;&gt;0,+(Y42/X42)*100,0)</f>
        <v>68.25791993808559</v>
      </c>
      <c r="AA42" s="55">
        <f>SUM(AA38:AA41)</f>
        <v>2882837965</v>
      </c>
    </row>
    <row r="43" spans="1:27" ht="13.5">
      <c r="A43" s="23" t="s">
        <v>68</v>
      </c>
      <c r="B43" s="29"/>
      <c r="C43" s="50">
        <v>-118547952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5478368429</v>
      </c>
      <c r="D44" s="63">
        <f>+D42-D43</f>
        <v>0</v>
      </c>
      <c r="E44" s="64">
        <f t="shared" si="4"/>
        <v>2199264163</v>
      </c>
      <c r="F44" s="65">
        <f t="shared" si="4"/>
        <v>2882837965</v>
      </c>
      <c r="G44" s="65">
        <f t="shared" si="4"/>
        <v>2455739112</v>
      </c>
      <c r="H44" s="65">
        <f t="shared" si="4"/>
        <v>1078137329</v>
      </c>
      <c r="I44" s="65">
        <f t="shared" si="4"/>
        <v>-51652596</v>
      </c>
      <c r="J44" s="65">
        <f t="shared" si="4"/>
        <v>3482223845</v>
      </c>
      <c r="K44" s="65">
        <f t="shared" si="4"/>
        <v>361806743</v>
      </c>
      <c r="L44" s="65">
        <f t="shared" si="4"/>
        <v>-139166754</v>
      </c>
      <c r="M44" s="65">
        <f t="shared" si="4"/>
        <v>1981533292</v>
      </c>
      <c r="N44" s="65">
        <f t="shared" si="4"/>
        <v>2204173281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5686397126</v>
      </c>
      <c r="X44" s="65">
        <f t="shared" si="4"/>
        <v>3379571748</v>
      </c>
      <c r="Y44" s="65">
        <f t="shared" si="4"/>
        <v>2306825378</v>
      </c>
      <c r="Z44" s="66">
        <f>+IF(X44&lt;&gt;0,+(Y44/X44)*100,0)</f>
        <v>68.25791993808559</v>
      </c>
      <c r="AA44" s="63">
        <f>+AA42-AA43</f>
        <v>2882837965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-8783403</v>
      </c>
      <c r="F45" s="60">
        <v>8783403</v>
      </c>
      <c r="G45" s="60">
        <v>-852650</v>
      </c>
      <c r="H45" s="60">
        <v>1038142</v>
      </c>
      <c r="I45" s="60">
        <v>-434766</v>
      </c>
      <c r="J45" s="67">
        <v>-249274</v>
      </c>
      <c r="K45" s="60">
        <v>-3363610</v>
      </c>
      <c r="L45" s="60">
        <v>-2379690</v>
      </c>
      <c r="M45" s="60">
        <v>-918869</v>
      </c>
      <c r="N45" s="60">
        <v>-6662169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-6911443</v>
      </c>
      <c r="X45" s="67"/>
      <c r="Y45" s="60">
        <v>-6911443</v>
      </c>
      <c r="Z45" s="61">
        <v>0</v>
      </c>
      <c r="AA45" s="50">
        <v>8783403</v>
      </c>
    </row>
    <row r="46" spans="1:27" ht="13.5">
      <c r="A46" s="62" t="s">
        <v>71</v>
      </c>
      <c r="B46" s="29"/>
      <c r="C46" s="55">
        <f aca="true" t="shared" si="5" ref="C46:Y46">SUM(C44:C45)</f>
        <v>5478368429</v>
      </c>
      <c r="D46" s="55">
        <f>SUM(D44:D45)</f>
        <v>0</v>
      </c>
      <c r="E46" s="56">
        <f t="shared" si="5"/>
        <v>2190480760</v>
      </c>
      <c r="F46" s="57">
        <f t="shared" si="5"/>
        <v>2891621368</v>
      </c>
      <c r="G46" s="57">
        <f t="shared" si="5"/>
        <v>2454886462</v>
      </c>
      <c r="H46" s="57">
        <f t="shared" si="5"/>
        <v>1079175471</v>
      </c>
      <c r="I46" s="57">
        <f t="shared" si="5"/>
        <v>-52087362</v>
      </c>
      <c r="J46" s="57">
        <f t="shared" si="5"/>
        <v>3481974571</v>
      </c>
      <c r="K46" s="57">
        <f t="shared" si="5"/>
        <v>358443133</v>
      </c>
      <c r="L46" s="57">
        <f t="shared" si="5"/>
        <v>-141546444</v>
      </c>
      <c r="M46" s="57">
        <f t="shared" si="5"/>
        <v>1980614423</v>
      </c>
      <c r="N46" s="57">
        <f t="shared" si="5"/>
        <v>2197511112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5679485683</v>
      </c>
      <c r="X46" s="57">
        <f t="shared" si="5"/>
        <v>3379571748</v>
      </c>
      <c r="Y46" s="57">
        <f t="shared" si="5"/>
        <v>2299913935</v>
      </c>
      <c r="Z46" s="58">
        <f>+IF(X46&lt;&gt;0,+(Y46/X46)*100,0)</f>
        <v>68.05341346462221</v>
      </c>
      <c r="AA46" s="55">
        <f>SUM(AA44:AA45)</f>
        <v>2891621368</v>
      </c>
    </row>
    <row r="47" spans="1:27" ht="13.5">
      <c r="A47" s="68" t="s">
        <v>72</v>
      </c>
      <c r="B47" s="29"/>
      <c r="C47" s="50">
        <v>89824816</v>
      </c>
      <c r="D47" s="50">
        <v>0</v>
      </c>
      <c r="E47" s="59">
        <v>0</v>
      </c>
      <c r="F47" s="60">
        <v>0</v>
      </c>
      <c r="G47" s="8">
        <v>0</v>
      </c>
      <c r="H47" s="8">
        <v>-1</v>
      </c>
      <c r="I47" s="30">
        <v>0</v>
      </c>
      <c r="J47" s="8">
        <v>-1</v>
      </c>
      <c r="K47" s="8">
        <v>0</v>
      </c>
      <c r="L47" s="8">
        <v>-1</v>
      </c>
      <c r="M47" s="60">
        <v>0</v>
      </c>
      <c r="N47" s="8">
        <v>-1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-2</v>
      </c>
      <c r="X47" s="8"/>
      <c r="Y47" s="8">
        <v>-2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5568193245</v>
      </c>
      <c r="D48" s="71">
        <f>SUM(D46:D47)</f>
        <v>0</v>
      </c>
      <c r="E48" s="72">
        <f t="shared" si="6"/>
        <v>2190480760</v>
      </c>
      <c r="F48" s="73">
        <f t="shared" si="6"/>
        <v>2891621368</v>
      </c>
      <c r="G48" s="73">
        <f t="shared" si="6"/>
        <v>2454886462</v>
      </c>
      <c r="H48" s="74">
        <f t="shared" si="6"/>
        <v>1079175470</v>
      </c>
      <c r="I48" s="74">
        <f t="shared" si="6"/>
        <v>-52087362</v>
      </c>
      <c r="J48" s="74">
        <f t="shared" si="6"/>
        <v>3481974570</v>
      </c>
      <c r="K48" s="74">
        <f t="shared" si="6"/>
        <v>358443133</v>
      </c>
      <c r="L48" s="74">
        <f t="shared" si="6"/>
        <v>-141546445</v>
      </c>
      <c r="M48" s="73">
        <f t="shared" si="6"/>
        <v>1980614423</v>
      </c>
      <c r="N48" s="73">
        <f t="shared" si="6"/>
        <v>2197511111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5679485681</v>
      </c>
      <c r="X48" s="74">
        <f t="shared" si="6"/>
        <v>3379571748</v>
      </c>
      <c r="Y48" s="74">
        <f t="shared" si="6"/>
        <v>2299913933</v>
      </c>
      <c r="Z48" s="75">
        <f>+IF(X48&lt;&gt;0,+(Y48/X48)*100,0)</f>
        <v>68.05341340544311</v>
      </c>
      <c r="AA48" s="76">
        <f>SUM(AA46:AA47)</f>
        <v>2891621368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309988787</v>
      </c>
      <c r="D5" s="6">
        <v>0</v>
      </c>
      <c r="E5" s="7">
        <v>329306916</v>
      </c>
      <c r="F5" s="8">
        <v>329306916</v>
      </c>
      <c r="G5" s="8">
        <v>92425118</v>
      </c>
      <c r="H5" s="8">
        <v>22092318</v>
      </c>
      <c r="I5" s="8">
        <v>21031426</v>
      </c>
      <c r="J5" s="8">
        <v>135548862</v>
      </c>
      <c r="K5" s="8">
        <v>21721619</v>
      </c>
      <c r="L5" s="8">
        <v>22639399</v>
      </c>
      <c r="M5" s="8">
        <v>22221051</v>
      </c>
      <c r="N5" s="8">
        <v>66582069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202130931</v>
      </c>
      <c r="X5" s="8">
        <v>170278266</v>
      </c>
      <c r="Y5" s="8">
        <v>31852665</v>
      </c>
      <c r="Z5" s="2">
        <v>18.71</v>
      </c>
      <c r="AA5" s="6">
        <v>329306916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523067966</v>
      </c>
      <c r="D7" s="6">
        <v>0</v>
      </c>
      <c r="E7" s="7">
        <v>548984220</v>
      </c>
      <c r="F7" s="8">
        <v>548984220</v>
      </c>
      <c r="G7" s="8">
        <v>38182877</v>
      </c>
      <c r="H7" s="8">
        <v>60392119</v>
      </c>
      <c r="I7" s="8">
        <v>47855934</v>
      </c>
      <c r="J7" s="8">
        <v>146430930</v>
      </c>
      <c r="K7" s="8">
        <v>45762830</v>
      </c>
      <c r="L7" s="8">
        <v>55618510</v>
      </c>
      <c r="M7" s="8">
        <v>31556777</v>
      </c>
      <c r="N7" s="8">
        <v>132938117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279369047</v>
      </c>
      <c r="X7" s="8">
        <v>283869172</v>
      </c>
      <c r="Y7" s="8">
        <v>-4500125</v>
      </c>
      <c r="Z7" s="2">
        <v>-1.59</v>
      </c>
      <c r="AA7" s="6">
        <v>548984220</v>
      </c>
    </row>
    <row r="8" spans="1:27" ht="13.5">
      <c r="A8" s="25" t="s">
        <v>35</v>
      </c>
      <c r="B8" s="24"/>
      <c r="C8" s="6">
        <v>197306311</v>
      </c>
      <c r="D8" s="6">
        <v>0</v>
      </c>
      <c r="E8" s="7">
        <v>225542089</v>
      </c>
      <c r="F8" s="8">
        <v>225542089</v>
      </c>
      <c r="G8" s="8">
        <v>14642917</v>
      </c>
      <c r="H8" s="8">
        <v>16270130</v>
      </c>
      <c r="I8" s="8">
        <v>17678392</v>
      </c>
      <c r="J8" s="8">
        <v>48591439</v>
      </c>
      <c r="K8" s="8">
        <v>17748451</v>
      </c>
      <c r="L8" s="8">
        <v>10438055</v>
      </c>
      <c r="M8" s="8">
        <v>9630024</v>
      </c>
      <c r="N8" s="8">
        <v>37816530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86407969</v>
      </c>
      <c r="X8" s="8">
        <v>116623473</v>
      </c>
      <c r="Y8" s="8">
        <v>-30215504</v>
      </c>
      <c r="Z8" s="2">
        <v>-25.91</v>
      </c>
      <c r="AA8" s="6">
        <v>225542089</v>
      </c>
    </row>
    <row r="9" spans="1:27" ht="13.5">
      <c r="A9" s="25" t="s">
        <v>36</v>
      </c>
      <c r="B9" s="24"/>
      <c r="C9" s="6">
        <v>91619120</v>
      </c>
      <c r="D9" s="6">
        <v>0</v>
      </c>
      <c r="E9" s="7">
        <v>107078132</v>
      </c>
      <c r="F9" s="8">
        <v>107078132</v>
      </c>
      <c r="G9" s="8">
        <v>11893772</v>
      </c>
      <c r="H9" s="8">
        <v>6559712</v>
      </c>
      <c r="I9" s="8">
        <v>6744886</v>
      </c>
      <c r="J9" s="8">
        <v>25198370</v>
      </c>
      <c r="K9" s="8">
        <v>6449321</v>
      </c>
      <c r="L9" s="8">
        <v>6380874</v>
      </c>
      <c r="M9" s="8">
        <v>6491366</v>
      </c>
      <c r="N9" s="8">
        <v>19321561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44519931</v>
      </c>
      <c r="X9" s="8">
        <v>55368041</v>
      </c>
      <c r="Y9" s="8">
        <v>-10848110</v>
      </c>
      <c r="Z9" s="2">
        <v>-19.59</v>
      </c>
      <c r="AA9" s="6">
        <v>107078132</v>
      </c>
    </row>
    <row r="10" spans="1:27" ht="13.5">
      <c r="A10" s="25" t="s">
        <v>37</v>
      </c>
      <c r="B10" s="24"/>
      <c r="C10" s="6">
        <v>50008047</v>
      </c>
      <c r="D10" s="6">
        <v>0</v>
      </c>
      <c r="E10" s="7">
        <v>56167898</v>
      </c>
      <c r="F10" s="26">
        <v>56167898</v>
      </c>
      <c r="G10" s="26">
        <v>11572728</v>
      </c>
      <c r="H10" s="26">
        <v>3944999</v>
      </c>
      <c r="I10" s="26">
        <v>3975773</v>
      </c>
      <c r="J10" s="26">
        <v>19493500</v>
      </c>
      <c r="K10" s="26">
        <v>4315510</v>
      </c>
      <c r="L10" s="26">
        <v>4104765</v>
      </c>
      <c r="M10" s="26">
        <v>4139869</v>
      </c>
      <c r="N10" s="26">
        <v>12560144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32053644</v>
      </c>
      <c r="X10" s="26">
        <v>29043337</v>
      </c>
      <c r="Y10" s="26">
        <v>3010307</v>
      </c>
      <c r="Z10" s="27">
        <v>10.36</v>
      </c>
      <c r="AA10" s="28">
        <v>56167898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14992251</v>
      </c>
      <c r="D12" s="6">
        <v>0</v>
      </c>
      <c r="E12" s="7">
        <v>17765541</v>
      </c>
      <c r="F12" s="8">
        <v>17765541</v>
      </c>
      <c r="G12" s="8">
        <v>809282</v>
      </c>
      <c r="H12" s="8">
        <v>1043490</v>
      </c>
      <c r="I12" s="8">
        <v>940471</v>
      </c>
      <c r="J12" s="8">
        <v>2793243</v>
      </c>
      <c r="K12" s="8">
        <v>716792</v>
      </c>
      <c r="L12" s="8">
        <v>643946</v>
      </c>
      <c r="M12" s="8">
        <v>712984</v>
      </c>
      <c r="N12" s="8">
        <v>2073722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4866965</v>
      </c>
      <c r="X12" s="8">
        <v>9186219</v>
      </c>
      <c r="Y12" s="8">
        <v>-4319254</v>
      </c>
      <c r="Z12" s="2">
        <v>-47.02</v>
      </c>
      <c r="AA12" s="6">
        <v>17765541</v>
      </c>
    </row>
    <row r="13" spans="1:27" ht="13.5">
      <c r="A13" s="23" t="s">
        <v>40</v>
      </c>
      <c r="B13" s="29"/>
      <c r="C13" s="6">
        <v>54494537</v>
      </c>
      <c r="D13" s="6">
        <v>0</v>
      </c>
      <c r="E13" s="7">
        <v>45500783</v>
      </c>
      <c r="F13" s="8">
        <v>45500783</v>
      </c>
      <c r="G13" s="8">
        <v>335184</v>
      </c>
      <c r="H13" s="8">
        <v>3804320</v>
      </c>
      <c r="I13" s="8">
        <v>3629048</v>
      </c>
      <c r="J13" s="8">
        <v>7768552</v>
      </c>
      <c r="K13" s="8">
        <v>3855452</v>
      </c>
      <c r="L13" s="8">
        <v>4011618</v>
      </c>
      <c r="M13" s="8">
        <v>3789036</v>
      </c>
      <c r="N13" s="8">
        <v>11656106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19424658</v>
      </c>
      <c r="X13" s="8">
        <v>23034915</v>
      </c>
      <c r="Y13" s="8">
        <v>-3610257</v>
      </c>
      <c r="Z13" s="2">
        <v>-15.67</v>
      </c>
      <c r="AA13" s="6">
        <v>45500783</v>
      </c>
    </row>
    <row r="14" spans="1:27" ht="13.5">
      <c r="A14" s="23" t="s">
        <v>41</v>
      </c>
      <c r="B14" s="29"/>
      <c r="C14" s="6">
        <v>6848597</v>
      </c>
      <c r="D14" s="6">
        <v>0</v>
      </c>
      <c r="E14" s="7">
        <v>10576074</v>
      </c>
      <c r="F14" s="8">
        <v>10576074</v>
      </c>
      <c r="G14" s="8">
        <v>708258</v>
      </c>
      <c r="H14" s="8">
        <v>849842</v>
      </c>
      <c r="I14" s="8">
        <v>673791</v>
      </c>
      <c r="J14" s="8">
        <v>2231891</v>
      </c>
      <c r="K14" s="8">
        <v>890566</v>
      </c>
      <c r="L14" s="8">
        <v>927089</v>
      </c>
      <c r="M14" s="8">
        <v>856698</v>
      </c>
      <c r="N14" s="8">
        <v>2674353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4906244</v>
      </c>
      <c r="X14" s="8">
        <v>5468684</v>
      </c>
      <c r="Y14" s="8">
        <v>-562440</v>
      </c>
      <c r="Z14" s="2">
        <v>-10.28</v>
      </c>
      <c r="AA14" s="6">
        <v>10576074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111323422</v>
      </c>
      <c r="D16" s="6">
        <v>0</v>
      </c>
      <c r="E16" s="7">
        <v>102132446</v>
      </c>
      <c r="F16" s="8">
        <v>102132446</v>
      </c>
      <c r="G16" s="8">
        <v>40899</v>
      </c>
      <c r="H16" s="8">
        <v>1277536</v>
      </c>
      <c r="I16" s="8">
        <v>897734</v>
      </c>
      <c r="J16" s="8">
        <v>2216169</v>
      </c>
      <c r="K16" s="8">
        <v>2388924</v>
      </c>
      <c r="L16" s="8">
        <v>2907475</v>
      </c>
      <c r="M16" s="8">
        <v>585007</v>
      </c>
      <c r="N16" s="8">
        <v>5881406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8097575</v>
      </c>
      <c r="X16" s="8">
        <v>52810722</v>
      </c>
      <c r="Y16" s="8">
        <v>-44713147</v>
      </c>
      <c r="Z16" s="2">
        <v>-84.67</v>
      </c>
      <c r="AA16" s="6">
        <v>102132446</v>
      </c>
    </row>
    <row r="17" spans="1:27" ht="13.5">
      <c r="A17" s="23" t="s">
        <v>44</v>
      </c>
      <c r="B17" s="29"/>
      <c r="C17" s="6">
        <v>5096028</v>
      </c>
      <c r="D17" s="6">
        <v>0</v>
      </c>
      <c r="E17" s="7">
        <v>5092474</v>
      </c>
      <c r="F17" s="8">
        <v>5092474</v>
      </c>
      <c r="G17" s="8">
        <v>18682</v>
      </c>
      <c r="H17" s="8">
        <v>19689</v>
      </c>
      <c r="I17" s="8">
        <v>26438</v>
      </c>
      <c r="J17" s="8">
        <v>64809</v>
      </c>
      <c r="K17" s="8">
        <v>41846</v>
      </c>
      <c r="L17" s="8">
        <v>925522</v>
      </c>
      <c r="M17" s="8">
        <v>302917</v>
      </c>
      <c r="N17" s="8">
        <v>1270285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1335094</v>
      </c>
      <c r="X17" s="8">
        <v>2633220</v>
      </c>
      <c r="Y17" s="8">
        <v>-1298126</v>
      </c>
      <c r="Z17" s="2">
        <v>-49.3</v>
      </c>
      <c r="AA17" s="6">
        <v>5092474</v>
      </c>
    </row>
    <row r="18" spans="1:27" ht="13.5">
      <c r="A18" s="25" t="s">
        <v>45</v>
      </c>
      <c r="B18" s="24"/>
      <c r="C18" s="6">
        <v>2364609</v>
      </c>
      <c r="D18" s="6">
        <v>0</v>
      </c>
      <c r="E18" s="7">
        <v>2690098</v>
      </c>
      <c r="F18" s="8">
        <v>2690098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461613</v>
      </c>
      <c r="M18" s="8">
        <v>209030</v>
      </c>
      <c r="N18" s="8">
        <v>670643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670643</v>
      </c>
      <c r="X18" s="8">
        <v>1390998</v>
      </c>
      <c r="Y18" s="8">
        <v>-720355</v>
      </c>
      <c r="Z18" s="2">
        <v>-51.79</v>
      </c>
      <c r="AA18" s="6">
        <v>2690098</v>
      </c>
    </row>
    <row r="19" spans="1:27" ht="13.5">
      <c r="A19" s="23" t="s">
        <v>46</v>
      </c>
      <c r="B19" s="29"/>
      <c r="C19" s="6">
        <v>178789966</v>
      </c>
      <c r="D19" s="6">
        <v>0</v>
      </c>
      <c r="E19" s="7">
        <v>144700001</v>
      </c>
      <c r="F19" s="8">
        <v>162729625</v>
      </c>
      <c r="G19" s="8">
        <v>55810000</v>
      </c>
      <c r="H19" s="8">
        <v>2982000</v>
      </c>
      <c r="I19" s="8">
        <v>0</v>
      </c>
      <c r="J19" s="8">
        <v>58792000</v>
      </c>
      <c r="K19" s="8">
        <v>0</v>
      </c>
      <c r="L19" s="8">
        <v>6644000</v>
      </c>
      <c r="M19" s="8">
        <v>41752000</v>
      </c>
      <c r="N19" s="8">
        <v>48396000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107188000</v>
      </c>
      <c r="X19" s="8">
        <v>128714408</v>
      </c>
      <c r="Y19" s="8">
        <v>-21526408</v>
      </c>
      <c r="Z19" s="2">
        <v>-16.72</v>
      </c>
      <c r="AA19" s="6">
        <v>162729625</v>
      </c>
    </row>
    <row r="20" spans="1:27" ht="13.5">
      <c r="A20" s="23" t="s">
        <v>47</v>
      </c>
      <c r="B20" s="29"/>
      <c r="C20" s="6">
        <v>28209650</v>
      </c>
      <c r="D20" s="6">
        <v>0</v>
      </c>
      <c r="E20" s="7">
        <v>34009264</v>
      </c>
      <c r="F20" s="26">
        <v>34009264</v>
      </c>
      <c r="G20" s="26">
        <v>1123659</v>
      </c>
      <c r="H20" s="26">
        <v>2483546</v>
      </c>
      <c r="I20" s="26">
        <v>1997535</v>
      </c>
      <c r="J20" s="26">
        <v>5604740</v>
      </c>
      <c r="K20" s="26">
        <v>1761708</v>
      </c>
      <c r="L20" s="26">
        <v>1145497</v>
      </c>
      <c r="M20" s="26">
        <v>1439930</v>
      </c>
      <c r="N20" s="26">
        <v>4347135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9951875</v>
      </c>
      <c r="X20" s="26">
        <v>17585536</v>
      </c>
      <c r="Y20" s="26">
        <v>-7633661</v>
      </c>
      <c r="Z20" s="27">
        <v>-43.41</v>
      </c>
      <c r="AA20" s="28">
        <v>34009264</v>
      </c>
    </row>
    <row r="21" spans="1:27" ht="13.5">
      <c r="A21" s="23" t="s">
        <v>48</v>
      </c>
      <c r="B21" s="29"/>
      <c r="C21" s="6">
        <v>336268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1574445559</v>
      </c>
      <c r="D22" s="33">
        <f>SUM(D5:D21)</f>
        <v>0</v>
      </c>
      <c r="E22" s="34">
        <f t="shared" si="0"/>
        <v>1629545936</v>
      </c>
      <c r="F22" s="35">
        <f t="shared" si="0"/>
        <v>1647575560</v>
      </c>
      <c r="G22" s="35">
        <f t="shared" si="0"/>
        <v>227563376</v>
      </c>
      <c r="H22" s="35">
        <f t="shared" si="0"/>
        <v>121719701</v>
      </c>
      <c r="I22" s="35">
        <f t="shared" si="0"/>
        <v>105451428</v>
      </c>
      <c r="J22" s="35">
        <f t="shared" si="0"/>
        <v>454734505</v>
      </c>
      <c r="K22" s="35">
        <f t="shared" si="0"/>
        <v>105653019</v>
      </c>
      <c r="L22" s="35">
        <f t="shared" si="0"/>
        <v>116848363</v>
      </c>
      <c r="M22" s="35">
        <f t="shared" si="0"/>
        <v>123686689</v>
      </c>
      <c r="N22" s="35">
        <f t="shared" si="0"/>
        <v>346188071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800922576</v>
      </c>
      <c r="X22" s="35">
        <f t="shared" si="0"/>
        <v>896006991</v>
      </c>
      <c r="Y22" s="35">
        <f t="shared" si="0"/>
        <v>-95084415</v>
      </c>
      <c r="Z22" s="36">
        <f>+IF(X22&lt;&gt;0,+(Y22/X22)*100,0)</f>
        <v>-10.612017088603274</v>
      </c>
      <c r="AA22" s="33">
        <f>SUM(AA5:AA21)</f>
        <v>1647575560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444578876</v>
      </c>
      <c r="D25" s="6">
        <v>0</v>
      </c>
      <c r="E25" s="7">
        <v>566807500</v>
      </c>
      <c r="F25" s="8">
        <v>566807500</v>
      </c>
      <c r="G25" s="8">
        <v>34364596</v>
      </c>
      <c r="H25" s="8">
        <v>39632952</v>
      </c>
      <c r="I25" s="8">
        <v>38404165</v>
      </c>
      <c r="J25" s="8">
        <v>112401713</v>
      </c>
      <c r="K25" s="8">
        <v>37458317</v>
      </c>
      <c r="L25" s="8">
        <v>55530450</v>
      </c>
      <c r="M25" s="8">
        <v>39444939</v>
      </c>
      <c r="N25" s="8">
        <v>132433706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244835419</v>
      </c>
      <c r="X25" s="8">
        <v>230481365</v>
      </c>
      <c r="Y25" s="8">
        <v>14354054</v>
      </c>
      <c r="Z25" s="2">
        <v>6.23</v>
      </c>
      <c r="AA25" s="6">
        <v>566807500</v>
      </c>
    </row>
    <row r="26" spans="1:27" ht="13.5">
      <c r="A26" s="25" t="s">
        <v>52</v>
      </c>
      <c r="B26" s="24"/>
      <c r="C26" s="6">
        <v>17307557</v>
      </c>
      <c r="D26" s="6">
        <v>0</v>
      </c>
      <c r="E26" s="7">
        <v>18692740</v>
      </c>
      <c r="F26" s="8">
        <v>18692740</v>
      </c>
      <c r="G26" s="8">
        <v>1409293</v>
      </c>
      <c r="H26" s="8">
        <v>1375367</v>
      </c>
      <c r="I26" s="8">
        <v>1375242</v>
      </c>
      <c r="J26" s="8">
        <v>4159902</v>
      </c>
      <c r="K26" s="8">
        <v>1375242</v>
      </c>
      <c r="L26" s="8">
        <v>1342221</v>
      </c>
      <c r="M26" s="8">
        <v>1364623</v>
      </c>
      <c r="N26" s="8">
        <v>4082086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8241988</v>
      </c>
      <c r="X26" s="8">
        <v>7601043</v>
      </c>
      <c r="Y26" s="8">
        <v>640945</v>
      </c>
      <c r="Z26" s="2">
        <v>8.43</v>
      </c>
      <c r="AA26" s="6">
        <v>18692740</v>
      </c>
    </row>
    <row r="27" spans="1:27" ht="13.5">
      <c r="A27" s="25" t="s">
        <v>53</v>
      </c>
      <c r="B27" s="24"/>
      <c r="C27" s="6">
        <v>47970580</v>
      </c>
      <c r="D27" s="6">
        <v>0</v>
      </c>
      <c r="E27" s="7">
        <v>90629000</v>
      </c>
      <c r="F27" s="8">
        <v>90629000</v>
      </c>
      <c r="G27" s="8">
        <v>0</v>
      </c>
      <c r="H27" s="8">
        <v>0</v>
      </c>
      <c r="I27" s="8">
        <v>135108</v>
      </c>
      <c r="J27" s="8">
        <v>135108</v>
      </c>
      <c r="K27" s="8">
        <v>10977</v>
      </c>
      <c r="L27" s="8">
        <v>16064108</v>
      </c>
      <c r="M27" s="8">
        <v>0</v>
      </c>
      <c r="N27" s="8">
        <v>16075085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16210193</v>
      </c>
      <c r="X27" s="8">
        <v>36852540</v>
      </c>
      <c r="Y27" s="8">
        <v>-20642347</v>
      </c>
      <c r="Z27" s="2">
        <v>-56.01</v>
      </c>
      <c r="AA27" s="6">
        <v>90629000</v>
      </c>
    </row>
    <row r="28" spans="1:27" ht="13.5">
      <c r="A28" s="25" t="s">
        <v>54</v>
      </c>
      <c r="B28" s="24"/>
      <c r="C28" s="6">
        <v>163855631</v>
      </c>
      <c r="D28" s="6">
        <v>0</v>
      </c>
      <c r="E28" s="7">
        <v>198818727</v>
      </c>
      <c r="F28" s="8">
        <v>198818727</v>
      </c>
      <c r="G28" s="8">
        <v>0</v>
      </c>
      <c r="H28" s="8">
        <v>1489</v>
      </c>
      <c r="I28" s="8">
        <v>0</v>
      </c>
      <c r="J28" s="8">
        <v>1489</v>
      </c>
      <c r="K28" s="8">
        <v>-1489</v>
      </c>
      <c r="L28" s="8">
        <v>0</v>
      </c>
      <c r="M28" s="8">
        <v>85618977</v>
      </c>
      <c r="N28" s="8">
        <v>85617488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85618977</v>
      </c>
      <c r="X28" s="8">
        <v>99409364</v>
      </c>
      <c r="Y28" s="8">
        <v>-13790387</v>
      </c>
      <c r="Z28" s="2">
        <v>-13.87</v>
      </c>
      <c r="AA28" s="6">
        <v>198818727</v>
      </c>
    </row>
    <row r="29" spans="1:27" ht="13.5">
      <c r="A29" s="25" t="s">
        <v>55</v>
      </c>
      <c r="B29" s="24"/>
      <c r="C29" s="6">
        <v>18451262</v>
      </c>
      <c r="D29" s="6">
        <v>0</v>
      </c>
      <c r="E29" s="7">
        <v>26476730</v>
      </c>
      <c r="F29" s="8">
        <v>26476730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8730128</v>
      </c>
      <c r="N29" s="8">
        <v>8730128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8730128</v>
      </c>
      <c r="X29" s="8">
        <v>13238365</v>
      </c>
      <c r="Y29" s="8">
        <v>-4508237</v>
      </c>
      <c r="Z29" s="2">
        <v>-34.05</v>
      </c>
      <c r="AA29" s="6">
        <v>26476730</v>
      </c>
    </row>
    <row r="30" spans="1:27" ht="13.5">
      <c r="A30" s="25" t="s">
        <v>56</v>
      </c>
      <c r="B30" s="24"/>
      <c r="C30" s="6">
        <v>340010598</v>
      </c>
      <c r="D30" s="6">
        <v>0</v>
      </c>
      <c r="E30" s="7">
        <v>383281710</v>
      </c>
      <c r="F30" s="8">
        <v>383281710</v>
      </c>
      <c r="G30" s="8">
        <v>0</v>
      </c>
      <c r="H30" s="8">
        <v>40091260</v>
      </c>
      <c r="I30" s="8">
        <v>47871848</v>
      </c>
      <c r="J30" s="8">
        <v>87963108</v>
      </c>
      <c r="K30" s="8">
        <v>25884271</v>
      </c>
      <c r="L30" s="8">
        <v>31349833</v>
      </c>
      <c r="M30" s="8">
        <v>24082910</v>
      </c>
      <c r="N30" s="8">
        <v>81317014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169280122</v>
      </c>
      <c r="X30" s="8">
        <v>155854133</v>
      </c>
      <c r="Y30" s="8">
        <v>13425989</v>
      </c>
      <c r="Z30" s="2">
        <v>8.61</v>
      </c>
      <c r="AA30" s="6">
        <v>383281710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31908778</v>
      </c>
      <c r="F31" s="8">
        <v>31908778</v>
      </c>
      <c r="G31" s="8">
        <v>71790</v>
      </c>
      <c r="H31" s="8">
        <v>1529901</v>
      </c>
      <c r="I31" s="8">
        <v>2278895</v>
      </c>
      <c r="J31" s="8">
        <v>3880586</v>
      </c>
      <c r="K31" s="8">
        <v>1518383</v>
      </c>
      <c r="L31" s="8">
        <v>2119329</v>
      </c>
      <c r="M31" s="8">
        <v>2047597</v>
      </c>
      <c r="N31" s="8">
        <v>5685309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9565895</v>
      </c>
      <c r="X31" s="8">
        <v>12975091</v>
      </c>
      <c r="Y31" s="8">
        <v>-3409196</v>
      </c>
      <c r="Z31" s="2">
        <v>-26.27</v>
      </c>
      <c r="AA31" s="6">
        <v>31908778</v>
      </c>
    </row>
    <row r="32" spans="1:27" ht="13.5">
      <c r="A32" s="25" t="s">
        <v>58</v>
      </c>
      <c r="B32" s="24"/>
      <c r="C32" s="6">
        <v>123010470</v>
      </c>
      <c r="D32" s="6">
        <v>0</v>
      </c>
      <c r="E32" s="7">
        <v>220296787</v>
      </c>
      <c r="F32" s="8">
        <v>220296787</v>
      </c>
      <c r="G32" s="8">
        <v>730558</v>
      </c>
      <c r="H32" s="8">
        <v>3013444</v>
      </c>
      <c r="I32" s="8">
        <v>8038704</v>
      </c>
      <c r="J32" s="8">
        <v>11782706</v>
      </c>
      <c r="K32" s="8">
        <v>12741803</v>
      </c>
      <c r="L32" s="8">
        <v>16777740</v>
      </c>
      <c r="M32" s="8">
        <v>13739978</v>
      </c>
      <c r="N32" s="8">
        <v>43259521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55042227</v>
      </c>
      <c r="X32" s="8">
        <v>89579450</v>
      </c>
      <c r="Y32" s="8">
        <v>-34537223</v>
      </c>
      <c r="Z32" s="2">
        <v>-38.55</v>
      </c>
      <c r="AA32" s="6">
        <v>220296787</v>
      </c>
    </row>
    <row r="33" spans="1:27" ht="13.5">
      <c r="A33" s="25" t="s">
        <v>59</v>
      </c>
      <c r="B33" s="24"/>
      <c r="C33" s="6">
        <v>6261185</v>
      </c>
      <c r="D33" s="6">
        <v>0</v>
      </c>
      <c r="E33" s="7">
        <v>9102419</v>
      </c>
      <c r="F33" s="8">
        <v>9102419</v>
      </c>
      <c r="G33" s="8">
        <v>2944720</v>
      </c>
      <c r="H33" s="8">
        <v>5020278</v>
      </c>
      <c r="I33" s="8">
        <v>0</v>
      </c>
      <c r="J33" s="8">
        <v>7964998</v>
      </c>
      <c r="K33" s="8">
        <v>139471</v>
      </c>
      <c r="L33" s="8">
        <v>60964</v>
      </c>
      <c r="M33" s="8">
        <v>60888</v>
      </c>
      <c r="N33" s="8">
        <v>261323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8226321</v>
      </c>
      <c r="X33" s="8">
        <v>3232669</v>
      </c>
      <c r="Y33" s="8">
        <v>4993652</v>
      </c>
      <c r="Z33" s="2">
        <v>154.47</v>
      </c>
      <c r="AA33" s="6">
        <v>9102419</v>
      </c>
    </row>
    <row r="34" spans="1:27" ht="13.5">
      <c r="A34" s="25" t="s">
        <v>60</v>
      </c>
      <c r="B34" s="24"/>
      <c r="C34" s="6">
        <v>194959289</v>
      </c>
      <c r="D34" s="6">
        <v>0</v>
      </c>
      <c r="E34" s="7">
        <v>170315757</v>
      </c>
      <c r="F34" s="8">
        <v>170315756</v>
      </c>
      <c r="G34" s="8">
        <v>947297</v>
      </c>
      <c r="H34" s="8">
        <v>12170734</v>
      </c>
      <c r="I34" s="8">
        <v>9387659</v>
      </c>
      <c r="J34" s="8">
        <v>22505690</v>
      </c>
      <c r="K34" s="8">
        <v>13707018</v>
      </c>
      <c r="L34" s="8">
        <v>10597290</v>
      </c>
      <c r="M34" s="8">
        <v>9093916</v>
      </c>
      <c r="N34" s="8">
        <v>33398224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55903914</v>
      </c>
      <c r="X34" s="8">
        <v>68259379</v>
      </c>
      <c r="Y34" s="8">
        <v>-12355465</v>
      </c>
      <c r="Z34" s="2">
        <v>-18.1</v>
      </c>
      <c r="AA34" s="6">
        <v>170315756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137700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137700</v>
      </c>
    </row>
    <row r="36" spans="1:27" ht="12.75">
      <c r="A36" s="40" t="s">
        <v>62</v>
      </c>
      <c r="B36" s="32"/>
      <c r="C36" s="33">
        <f aca="true" t="shared" si="1" ref="C36:Y36">SUM(C25:C35)</f>
        <v>1356405448</v>
      </c>
      <c r="D36" s="33">
        <f>SUM(D25:D35)</f>
        <v>0</v>
      </c>
      <c r="E36" s="34">
        <f t="shared" si="1"/>
        <v>1716330148</v>
      </c>
      <c r="F36" s="35">
        <f t="shared" si="1"/>
        <v>1716467847</v>
      </c>
      <c r="G36" s="35">
        <f t="shared" si="1"/>
        <v>40468254</v>
      </c>
      <c r="H36" s="35">
        <f t="shared" si="1"/>
        <v>102835425</v>
      </c>
      <c r="I36" s="35">
        <f t="shared" si="1"/>
        <v>107491621</v>
      </c>
      <c r="J36" s="35">
        <f t="shared" si="1"/>
        <v>250795300</v>
      </c>
      <c r="K36" s="35">
        <f t="shared" si="1"/>
        <v>92833993</v>
      </c>
      <c r="L36" s="35">
        <f t="shared" si="1"/>
        <v>133841935</v>
      </c>
      <c r="M36" s="35">
        <f t="shared" si="1"/>
        <v>184183956</v>
      </c>
      <c r="N36" s="35">
        <f t="shared" si="1"/>
        <v>410859884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661655184</v>
      </c>
      <c r="X36" s="35">
        <f t="shared" si="1"/>
        <v>717483399</v>
      </c>
      <c r="Y36" s="35">
        <f t="shared" si="1"/>
        <v>-55828215</v>
      </c>
      <c r="Z36" s="36">
        <f>+IF(X36&lt;&gt;0,+(Y36/X36)*100,0)</f>
        <v>-7.781115922376902</v>
      </c>
      <c r="AA36" s="33">
        <f>SUM(AA25:AA35)</f>
        <v>1716467847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218040111</v>
      </c>
      <c r="D38" s="46">
        <f>+D22-D36</f>
        <v>0</v>
      </c>
      <c r="E38" s="47">
        <f t="shared" si="2"/>
        <v>-86784212</v>
      </c>
      <c r="F38" s="48">
        <f t="shared" si="2"/>
        <v>-68892287</v>
      </c>
      <c r="G38" s="48">
        <f t="shared" si="2"/>
        <v>187095122</v>
      </c>
      <c r="H38" s="48">
        <f t="shared" si="2"/>
        <v>18884276</v>
      </c>
      <c r="I38" s="48">
        <f t="shared" si="2"/>
        <v>-2040193</v>
      </c>
      <c r="J38" s="48">
        <f t="shared" si="2"/>
        <v>203939205</v>
      </c>
      <c r="K38" s="48">
        <f t="shared" si="2"/>
        <v>12819026</v>
      </c>
      <c r="L38" s="48">
        <f t="shared" si="2"/>
        <v>-16993572</v>
      </c>
      <c r="M38" s="48">
        <f t="shared" si="2"/>
        <v>-60497267</v>
      </c>
      <c r="N38" s="48">
        <f t="shared" si="2"/>
        <v>-64671813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139267392</v>
      </c>
      <c r="X38" s="48">
        <f>IF(F22=F36,0,X22-X36)</f>
        <v>178523592</v>
      </c>
      <c r="Y38" s="48">
        <f t="shared" si="2"/>
        <v>-39256200</v>
      </c>
      <c r="Z38" s="49">
        <f>+IF(X38&lt;&gt;0,+(Y38/X38)*100,0)</f>
        <v>-21.989362616006517</v>
      </c>
      <c r="AA38" s="46">
        <f>+AA22-AA36</f>
        <v>-68892287</v>
      </c>
    </row>
    <row r="39" spans="1:27" ht="13.5">
      <c r="A39" s="23" t="s">
        <v>64</v>
      </c>
      <c r="B39" s="29"/>
      <c r="C39" s="6">
        <v>31515010</v>
      </c>
      <c r="D39" s="6">
        <v>0</v>
      </c>
      <c r="E39" s="7">
        <v>91804000</v>
      </c>
      <c r="F39" s="8">
        <v>91804000</v>
      </c>
      <c r="G39" s="8">
        <v>5000000</v>
      </c>
      <c r="H39" s="8">
        <v>11003000</v>
      </c>
      <c r="I39" s="8">
        <v>0</v>
      </c>
      <c r="J39" s="8">
        <v>16003000</v>
      </c>
      <c r="K39" s="8">
        <v>0</v>
      </c>
      <c r="L39" s="8">
        <v>0</v>
      </c>
      <c r="M39" s="8">
        <v>15906544</v>
      </c>
      <c r="N39" s="8">
        <v>15906544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31909544</v>
      </c>
      <c r="X39" s="8">
        <v>47470082</v>
      </c>
      <c r="Y39" s="8">
        <v>-15560538</v>
      </c>
      <c r="Z39" s="2">
        <v>-32.78</v>
      </c>
      <c r="AA39" s="6">
        <v>91804000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-229596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249325525</v>
      </c>
      <c r="D42" s="55">
        <f>SUM(D38:D41)</f>
        <v>0</v>
      </c>
      <c r="E42" s="56">
        <f t="shared" si="3"/>
        <v>5019788</v>
      </c>
      <c r="F42" s="57">
        <f t="shared" si="3"/>
        <v>22911713</v>
      </c>
      <c r="G42" s="57">
        <f t="shared" si="3"/>
        <v>192095122</v>
      </c>
      <c r="H42" s="57">
        <f t="shared" si="3"/>
        <v>29887276</v>
      </c>
      <c r="I42" s="57">
        <f t="shared" si="3"/>
        <v>-2040193</v>
      </c>
      <c r="J42" s="57">
        <f t="shared" si="3"/>
        <v>219942205</v>
      </c>
      <c r="K42" s="57">
        <f t="shared" si="3"/>
        <v>12819026</v>
      </c>
      <c r="L42" s="57">
        <f t="shared" si="3"/>
        <v>-16993572</v>
      </c>
      <c r="M42" s="57">
        <f t="shared" si="3"/>
        <v>-44590723</v>
      </c>
      <c r="N42" s="57">
        <f t="shared" si="3"/>
        <v>-48765269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171176936</v>
      </c>
      <c r="X42" s="57">
        <f t="shared" si="3"/>
        <v>225993674</v>
      </c>
      <c r="Y42" s="57">
        <f t="shared" si="3"/>
        <v>-54816738</v>
      </c>
      <c r="Z42" s="58">
        <f>+IF(X42&lt;&gt;0,+(Y42/X42)*100,0)</f>
        <v>-24.255872755093137</v>
      </c>
      <c r="AA42" s="55">
        <f>SUM(AA38:AA41)</f>
        <v>22911713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249325525</v>
      </c>
      <c r="D44" s="63">
        <f>+D42-D43</f>
        <v>0</v>
      </c>
      <c r="E44" s="64">
        <f t="shared" si="4"/>
        <v>5019788</v>
      </c>
      <c r="F44" s="65">
        <f t="shared" si="4"/>
        <v>22911713</v>
      </c>
      <c r="G44" s="65">
        <f t="shared" si="4"/>
        <v>192095122</v>
      </c>
      <c r="H44" s="65">
        <f t="shared" si="4"/>
        <v>29887276</v>
      </c>
      <c r="I44" s="65">
        <f t="shared" si="4"/>
        <v>-2040193</v>
      </c>
      <c r="J44" s="65">
        <f t="shared" si="4"/>
        <v>219942205</v>
      </c>
      <c r="K44" s="65">
        <f t="shared" si="4"/>
        <v>12819026</v>
      </c>
      <c r="L44" s="65">
        <f t="shared" si="4"/>
        <v>-16993572</v>
      </c>
      <c r="M44" s="65">
        <f t="shared" si="4"/>
        <v>-44590723</v>
      </c>
      <c r="N44" s="65">
        <f t="shared" si="4"/>
        <v>-48765269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171176936</v>
      </c>
      <c r="X44" s="65">
        <f t="shared" si="4"/>
        <v>225993674</v>
      </c>
      <c r="Y44" s="65">
        <f t="shared" si="4"/>
        <v>-54816738</v>
      </c>
      <c r="Z44" s="66">
        <f>+IF(X44&lt;&gt;0,+(Y44/X44)*100,0)</f>
        <v>-24.255872755093137</v>
      </c>
      <c r="AA44" s="63">
        <f>+AA42-AA43</f>
        <v>22911713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249325525</v>
      </c>
      <c r="D46" s="55">
        <f>SUM(D44:D45)</f>
        <v>0</v>
      </c>
      <c r="E46" s="56">
        <f t="shared" si="5"/>
        <v>5019788</v>
      </c>
      <c r="F46" s="57">
        <f t="shared" si="5"/>
        <v>22911713</v>
      </c>
      <c r="G46" s="57">
        <f t="shared" si="5"/>
        <v>192095122</v>
      </c>
      <c r="H46" s="57">
        <f t="shared" si="5"/>
        <v>29887276</v>
      </c>
      <c r="I46" s="57">
        <f t="shared" si="5"/>
        <v>-2040193</v>
      </c>
      <c r="J46" s="57">
        <f t="shared" si="5"/>
        <v>219942205</v>
      </c>
      <c r="K46" s="57">
        <f t="shared" si="5"/>
        <v>12819026</v>
      </c>
      <c r="L46" s="57">
        <f t="shared" si="5"/>
        <v>-16993572</v>
      </c>
      <c r="M46" s="57">
        <f t="shared" si="5"/>
        <v>-44590723</v>
      </c>
      <c r="N46" s="57">
        <f t="shared" si="5"/>
        <v>-48765269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171176936</v>
      </c>
      <c r="X46" s="57">
        <f t="shared" si="5"/>
        <v>225993674</v>
      </c>
      <c r="Y46" s="57">
        <f t="shared" si="5"/>
        <v>-54816738</v>
      </c>
      <c r="Z46" s="58">
        <f>+IF(X46&lt;&gt;0,+(Y46/X46)*100,0)</f>
        <v>-24.255872755093137</v>
      </c>
      <c r="AA46" s="55">
        <f>SUM(AA44:AA45)</f>
        <v>22911713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249325525</v>
      </c>
      <c r="D48" s="71">
        <f>SUM(D46:D47)</f>
        <v>0</v>
      </c>
      <c r="E48" s="72">
        <f t="shared" si="6"/>
        <v>5019788</v>
      </c>
      <c r="F48" s="73">
        <f t="shared" si="6"/>
        <v>22911713</v>
      </c>
      <c r="G48" s="73">
        <f t="shared" si="6"/>
        <v>192095122</v>
      </c>
      <c r="H48" s="74">
        <f t="shared" si="6"/>
        <v>29887276</v>
      </c>
      <c r="I48" s="74">
        <f t="shared" si="6"/>
        <v>-2040193</v>
      </c>
      <c r="J48" s="74">
        <f t="shared" si="6"/>
        <v>219942205</v>
      </c>
      <c r="K48" s="74">
        <f t="shared" si="6"/>
        <v>12819026</v>
      </c>
      <c r="L48" s="74">
        <f t="shared" si="6"/>
        <v>-16993572</v>
      </c>
      <c r="M48" s="73">
        <f t="shared" si="6"/>
        <v>-44590723</v>
      </c>
      <c r="N48" s="73">
        <f t="shared" si="6"/>
        <v>-48765269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171176936</v>
      </c>
      <c r="X48" s="74">
        <f t="shared" si="6"/>
        <v>225993674</v>
      </c>
      <c r="Y48" s="74">
        <f t="shared" si="6"/>
        <v>-54816738</v>
      </c>
      <c r="Z48" s="75">
        <f>+IF(X48&lt;&gt;0,+(Y48/X48)*100,0)</f>
        <v>-24.255872755093137</v>
      </c>
      <c r="AA48" s="76">
        <f>SUM(AA46:AA47)</f>
        <v>22911713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125006333</v>
      </c>
      <c r="D5" s="6">
        <v>0</v>
      </c>
      <c r="E5" s="7">
        <v>145752800</v>
      </c>
      <c r="F5" s="8">
        <v>145752800</v>
      </c>
      <c r="G5" s="8">
        <v>40189669</v>
      </c>
      <c r="H5" s="8">
        <v>7696676</v>
      </c>
      <c r="I5" s="8">
        <v>8493719</v>
      </c>
      <c r="J5" s="8">
        <v>56380064</v>
      </c>
      <c r="K5" s="8">
        <v>8556505</v>
      </c>
      <c r="L5" s="8">
        <v>8767345</v>
      </c>
      <c r="M5" s="8">
        <v>8507961</v>
      </c>
      <c r="N5" s="8">
        <v>25831811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82211875</v>
      </c>
      <c r="X5" s="8">
        <v>78853219</v>
      </c>
      <c r="Y5" s="8">
        <v>3358656</v>
      </c>
      <c r="Z5" s="2">
        <v>4.26</v>
      </c>
      <c r="AA5" s="6">
        <v>145752800</v>
      </c>
    </row>
    <row r="6" spans="1:27" ht="13.5">
      <c r="A6" s="23" t="s">
        <v>33</v>
      </c>
      <c r="B6" s="24"/>
      <c r="C6" s="6">
        <v>1469544</v>
      </c>
      <c r="D6" s="6">
        <v>0</v>
      </c>
      <c r="E6" s="7">
        <v>0</v>
      </c>
      <c r="F6" s="8">
        <v>0</v>
      </c>
      <c r="G6" s="8">
        <v>153249</v>
      </c>
      <c r="H6" s="8">
        <v>149589</v>
      </c>
      <c r="I6" s="8">
        <v>136168</v>
      </c>
      <c r="J6" s="8">
        <v>439006</v>
      </c>
      <c r="K6" s="8">
        <v>129001</v>
      </c>
      <c r="L6" s="8">
        <v>145715</v>
      </c>
      <c r="M6" s="8">
        <v>153833</v>
      </c>
      <c r="N6" s="8">
        <v>428549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867555</v>
      </c>
      <c r="X6" s="8"/>
      <c r="Y6" s="8">
        <v>867555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351441971</v>
      </c>
      <c r="D7" s="6">
        <v>0</v>
      </c>
      <c r="E7" s="7">
        <v>395844900</v>
      </c>
      <c r="F7" s="8">
        <v>395844900</v>
      </c>
      <c r="G7" s="8">
        <v>30262720</v>
      </c>
      <c r="H7" s="8">
        <v>12520041</v>
      </c>
      <c r="I7" s="8">
        <v>35256544</v>
      </c>
      <c r="J7" s="8">
        <v>78039305</v>
      </c>
      <c r="K7" s="8">
        <v>31137673</v>
      </c>
      <c r="L7" s="8">
        <v>30380390</v>
      </c>
      <c r="M7" s="8">
        <v>29945714</v>
      </c>
      <c r="N7" s="8">
        <v>91463777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169503082</v>
      </c>
      <c r="X7" s="8">
        <v>207232700</v>
      </c>
      <c r="Y7" s="8">
        <v>-37729618</v>
      </c>
      <c r="Z7" s="2">
        <v>-18.21</v>
      </c>
      <c r="AA7" s="6">
        <v>395844900</v>
      </c>
    </row>
    <row r="8" spans="1:27" ht="13.5">
      <c r="A8" s="25" t="s">
        <v>35</v>
      </c>
      <c r="B8" s="24"/>
      <c r="C8" s="6">
        <v>56725238</v>
      </c>
      <c r="D8" s="6">
        <v>0</v>
      </c>
      <c r="E8" s="7">
        <v>77097100</v>
      </c>
      <c r="F8" s="8">
        <v>77097100</v>
      </c>
      <c r="G8" s="8">
        <v>4489075</v>
      </c>
      <c r="H8" s="8">
        <v>-130189</v>
      </c>
      <c r="I8" s="8">
        <v>4412684</v>
      </c>
      <c r="J8" s="8">
        <v>8771570</v>
      </c>
      <c r="K8" s="8">
        <v>4803207</v>
      </c>
      <c r="L8" s="8">
        <v>6063654</v>
      </c>
      <c r="M8" s="8">
        <v>6352511</v>
      </c>
      <c r="N8" s="8">
        <v>17219372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25990942</v>
      </c>
      <c r="X8" s="8">
        <v>32289576</v>
      </c>
      <c r="Y8" s="8">
        <v>-6298634</v>
      </c>
      <c r="Z8" s="2">
        <v>-19.51</v>
      </c>
      <c r="AA8" s="6">
        <v>77097100</v>
      </c>
    </row>
    <row r="9" spans="1:27" ht="13.5">
      <c r="A9" s="25" t="s">
        <v>36</v>
      </c>
      <c r="B9" s="24"/>
      <c r="C9" s="6">
        <v>65381487</v>
      </c>
      <c r="D9" s="6">
        <v>0</v>
      </c>
      <c r="E9" s="7">
        <v>67984300</v>
      </c>
      <c r="F9" s="8">
        <v>67984300</v>
      </c>
      <c r="G9" s="8">
        <v>7730039</v>
      </c>
      <c r="H9" s="8">
        <v>4979120</v>
      </c>
      <c r="I9" s="8">
        <v>5463768</v>
      </c>
      <c r="J9" s="8">
        <v>18172927</v>
      </c>
      <c r="K9" s="8">
        <v>5450129</v>
      </c>
      <c r="L9" s="8">
        <v>5427660</v>
      </c>
      <c r="M9" s="8">
        <v>5504760</v>
      </c>
      <c r="N9" s="8">
        <v>16382549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34555476</v>
      </c>
      <c r="X9" s="8">
        <v>34059872</v>
      </c>
      <c r="Y9" s="8">
        <v>495604</v>
      </c>
      <c r="Z9" s="2">
        <v>1.46</v>
      </c>
      <c r="AA9" s="6">
        <v>67984300</v>
      </c>
    </row>
    <row r="10" spans="1:27" ht="13.5">
      <c r="A10" s="25" t="s">
        <v>37</v>
      </c>
      <c r="B10" s="24"/>
      <c r="C10" s="6">
        <v>34887210</v>
      </c>
      <c r="D10" s="6">
        <v>0</v>
      </c>
      <c r="E10" s="7">
        <v>37961700</v>
      </c>
      <c r="F10" s="26">
        <v>37961700</v>
      </c>
      <c r="G10" s="26">
        <v>8215292</v>
      </c>
      <c r="H10" s="26">
        <v>-97995</v>
      </c>
      <c r="I10" s="26">
        <v>3088519</v>
      </c>
      <c r="J10" s="26">
        <v>11205816</v>
      </c>
      <c r="K10" s="26">
        <v>3053349</v>
      </c>
      <c r="L10" s="26">
        <v>3049789</v>
      </c>
      <c r="M10" s="26">
        <v>3074618</v>
      </c>
      <c r="N10" s="26">
        <v>9177756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20383572</v>
      </c>
      <c r="X10" s="26">
        <v>19130158</v>
      </c>
      <c r="Y10" s="26">
        <v>1253414</v>
      </c>
      <c r="Z10" s="27">
        <v>6.55</v>
      </c>
      <c r="AA10" s="28">
        <v>37961700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9052179</v>
      </c>
      <c r="D12" s="6">
        <v>0</v>
      </c>
      <c r="E12" s="7">
        <v>8841700</v>
      </c>
      <c r="F12" s="8">
        <v>8841700</v>
      </c>
      <c r="G12" s="8">
        <v>679592</v>
      </c>
      <c r="H12" s="8">
        <v>739753</v>
      </c>
      <c r="I12" s="8">
        <v>807310</v>
      </c>
      <c r="J12" s="8">
        <v>2226655</v>
      </c>
      <c r="K12" s="8">
        <v>775540</v>
      </c>
      <c r="L12" s="8">
        <v>644945</v>
      </c>
      <c r="M12" s="8">
        <v>553876</v>
      </c>
      <c r="N12" s="8">
        <v>1974361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4201016</v>
      </c>
      <c r="X12" s="8">
        <v>4524232</v>
      </c>
      <c r="Y12" s="8">
        <v>-323216</v>
      </c>
      <c r="Z12" s="2">
        <v>-7.14</v>
      </c>
      <c r="AA12" s="6">
        <v>8841700</v>
      </c>
    </row>
    <row r="13" spans="1:27" ht="13.5">
      <c r="A13" s="23" t="s">
        <v>40</v>
      </c>
      <c r="B13" s="29"/>
      <c r="C13" s="6">
        <v>16555890</v>
      </c>
      <c r="D13" s="6">
        <v>0</v>
      </c>
      <c r="E13" s="7">
        <v>13073900</v>
      </c>
      <c r="F13" s="8">
        <v>13073900</v>
      </c>
      <c r="G13" s="8">
        <v>937102</v>
      </c>
      <c r="H13" s="8">
        <v>678924</v>
      </c>
      <c r="I13" s="8">
        <v>902000</v>
      </c>
      <c r="J13" s="8">
        <v>2518026</v>
      </c>
      <c r="K13" s="8">
        <v>1006632</v>
      </c>
      <c r="L13" s="8">
        <v>928135</v>
      </c>
      <c r="M13" s="8">
        <v>701765</v>
      </c>
      <c r="N13" s="8">
        <v>2636532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5154558</v>
      </c>
      <c r="X13" s="8">
        <v>5500189</v>
      </c>
      <c r="Y13" s="8">
        <v>-345631</v>
      </c>
      <c r="Z13" s="2">
        <v>-6.28</v>
      </c>
      <c r="AA13" s="6">
        <v>13073900</v>
      </c>
    </row>
    <row r="14" spans="1:27" ht="13.5">
      <c r="A14" s="23" t="s">
        <v>41</v>
      </c>
      <c r="B14" s="29"/>
      <c r="C14" s="6">
        <v>6277987</v>
      </c>
      <c r="D14" s="6">
        <v>0</v>
      </c>
      <c r="E14" s="7">
        <v>3181200</v>
      </c>
      <c r="F14" s="8">
        <v>3181200</v>
      </c>
      <c r="G14" s="8">
        <v>397137</v>
      </c>
      <c r="H14" s="8">
        <v>346778</v>
      </c>
      <c r="I14" s="8">
        <v>340150</v>
      </c>
      <c r="J14" s="8">
        <v>1084065</v>
      </c>
      <c r="K14" s="8">
        <v>347429</v>
      </c>
      <c r="L14" s="8">
        <v>354417</v>
      </c>
      <c r="M14" s="8">
        <v>349808</v>
      </c>
      <c r="N14" s="8">
        <v>1051654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2135719</v>
      </c>
      <c r="X14" s="8">
        <v>1578478</v>
      </c>
      <c r="Y14" s="8">
        <v>557241</v>
      </c>
      <c r="Z14" s="2">
        <v>35.3</v>
      </c>
      <c r="AA14" s="6">
        <v>3181200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111977583</v>
      </c>
      <c r="D16" s="6">
        <v>0</v>
      </c>
      <c r="E16" s="7">
        <v>75258400</v>
      </c>
      <c r="F16" s="8">
        <v>75258400</v>
      </c>
      <c r="G16" s="8">
        <v>1469480</v>
      </c>
      <c r="H16" s="8">
        <v>1161427</v>
      </c>
      <c r="I16" s="8">
        <v>1060472</v>
      </c>
      <c r="J16" s="8">
        <v>3691379</v>
      </c>
      <c r="K16" s="8">
        <v>2013040</v>
      </c>
      <c r="L16" s="8">
        <v>1606107</v>
      </c>
      <c r="M16" s="8">
        <v>499889</v>
      </c>
      <c r="N16" s="8">
        <v>4119036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7810415</v>
      </c>
      <c r="X16" s="8">
        <v>17795516</v>
      </c>
      <c r="Y16" s="8">
        <v>-9985101</v>
      </c>
      <c r="Z16" s="2">
        <v>-56.11</v>
      </c>
      <c r="AA16" s="6">
        <v>75258400</v>
      </c>
    </row>
    <row r="17" spans="1:27" ht="13.5">
      <c r="A17" s="23" t="s">
        <v>44</v>
      </c>
      <c r="B17" s="29"/>
      <c r="C17" s="6">
        <v>3108414</v>
      </c>
      <c r="D17" s="6">
        <v>0</v>
      </c>
      <c r="E17" s="7">
        <v>3423800</v>
      </c>
      <c r="F17" s="8">
        <v>3423800</v>
      </c>
      <c r="G17" s="8">
        <v>173343</v>
      </c>
      <c r="H17" s="8">
        <v>260393</v>
      </c>
      <c r="I17" s="8">
        <v>210131</v>
      </c>
      <c r="J17" s="8">
        <v>643867</v>
      </c>
      <c r="K17" s="8">
        <v>332775</v>
      </c>
      <c r="L17" s="8">
        <v>247118</v>
      </c>
      <c r="M17" s="8">
        <v>196648</v>
      </c>
      <c r="N17" s="8">
        <v>776541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1420408</v>
      </c>
      <c r="X17" s="8">
        <v>1582508</v>
      </c>
      <c r="Y17" s="8">
        <v>-162100</v>
      </c>
      <c r="Z17" s="2">
        <v>-10.24</v>
      </c>
      <c r="AA17" s="6">
        <v>3423800</v>
      </c>
    </row>
    <row r="18" spans="1:27" ht="13.5">
      <c r="A18" s="25" t="s">
        <v>45</v>
      </c>
      <c r="B18" s="24"/>
      <c r="C18" s="6">
        <v>7630035</v>
      </c>
      <c r="D18" s="6">
        <v>0</v>
      </c>
      <c r="E18" s="7">
        <v>7793100</v>
      </c>
      <c r="F18" s="8">
        <v>7793100</v>
      </c>
      <c r="G18" s="8">
        <v>575942</v>
      </c>
      <c r="H18" s="8">
        <v>683367</v>
      </c>
      <c r="I18" s="8">
        <v>490157</v>
      </c>
      <c r="J18" s="8">
        <v>1749466</v>
      </c>
      <c r="K18" s="8">
        <v>873350</v>
      </c>
      <c r="L18" s="8">
        <v>310435</v>
      </c>
      <c r="M18" s="8">
        <v>1131098</v>
      </c>
      <c r="N18" s="8">
        <v>2314883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4064349</v>
      </c>
      <c r="X18" s="8">
        <v>3409712</v>
      </c>
      <c r="Y18" s="8">
        <v>654637</v>
      </c>
      <c r="Z18" s="2">
        <v>19.2</v>
      </c>
      <c r="AA18" s="6">
        <v>7793100</v>
      </c>
    </row>
    <row r="19" spans="1:27" ht="13.5">
      <c r="A19" s="23" t="s">
        <v>46</v>
      </c>
      <c r="B19" s="29"/>
      <c r="C19" s="6">
        <v>130203146</v>
      </c>
      <c r="D19" s="6">
        <v>0</v>
      </c>
      <c r="E19" s="7">
        <v>146455247</v>
      </c>
      <c r="F19" s="8">
        <v>154389698</v>
      </c>
      <c r="G19" s="8">
        <v>45407000</v>
      </c>
      <c r="H19" s="8">
        <v>4271839</v>
      </c>
      <c r="I19" s="8">
        <v>164113</v>
      </c>
      <c r="J19" s="8">
        <v>49842952</v>
      </c>
      <c r="K19" s="8">
        <v>604961</v>
      </c>
      <c r="L19" s="8">
        <v>3337881</v>
      </c>
      <c r="M19" s="8">
        <v>38354943</v>
      </c>
      <c r="N19" s="8">
        <v>42297785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92140737</v>
      </c>
      <c r="X19" s="8">
        <v>90638026</v>
      </c>
      <c r="Y19" s="8">
        <v>1502711</v>
      </c>
      <c r="Z19" s="2">
        <v>1.66</v>
      </c>
      <c r="AA19" s="6">
        <v>154389698</v>
      </c>
    </row>
    <row r="20" spans="1:27" ht="13.5">
      <c r="A20" s="23" t="s">
        <v>47</v>
      </c>
      <c r="B20" s="29"/>
      <c r="C20" s="6">
        <v>8246323</v>
      </c>
      <c r="D20" s="6">
        <v>0</v>
      </c>
      <c r="E20" s="7">
        <v>10271000</v>
      </c>
      <c r="F20" s="26">
        <v>10271000</v>
      </c>
      <c r="G20" s="26">
        <v>824621</v>
      </c>
      <c r="H20" s="26">
        <v>1313670</v>
      </c>
      <c r="I20" s="26">
        <v>248902</v>
      </c>
      <c r="J20" s="26">
        <v>2387193</v>
      </c>
      <c r="K20" s="26">
        <v>1178006</v>
      </c>
      <c r="L20" s="26">
        <v>1077743</v>
      </c>
      <c r="M20" s="26">
        <v>555358</v>
      </c>
      <c r="N20" s="26">
        <v>2811107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5198300</v>
      </c>
      <c r="X20" s="26">
        <v>3434033</v>
      </c>
      <c r="Y20" s="26">
        <v>1764267</v>
      </c>
      <c r="Z20" s="27">
        <v>51.38</v>
      </c>
      <c r="AA20" s="28">
        <v>10271000</v>
      </c>
    </row>
    <row r="21" spans="1:27" ht="13.5">
      <c r="A21" s="23" t="s">
        <v>48</v>
      </c>
      <c r="B21" s="29"/>
      <c r="C21" s="6">
        <v>-95086</v>
      </c>
      <c r="D21" s="6">
        <v>0</v>
      </c>
      <c r="E21" s="7">
        <v>1189900</v>
      </c>
      <c r="F21" s="8">
        <v>1189900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1189900</v>
      </c>
    </row>
    <row r="22" spans="1:27" ht="24.75" customHeight="1">
      <c r="A22" s="31" t="s">
        <v>49</v>
      </c>
      <c r="B22" s="32"/>
      <c r="C22" s="33">
        <f aca="true" t="shared" si="0" ref="C22:Y22">SUM(C5:C21)</f>
        <v>927868254</v>
      </c>
      <c r="D22" s="33">
        <f>SUM(D5:D21)</f>
        <v>0</v>
      </c>
      <c r="E22" s="34">
        <f t="shared" si="0"/>
        <v>994129047</v>
      </c>
      <c r="F22" s="35">
        <f t="shared" si="0"/>
        <v>1002063498</v>
      </c>
      <c r="G22" s="35">
        <f t="shared" si="0"/>
        <v>141504261</v>
      </c>
      <c r="H22" s="35">
        <f t="shared" si="0"/>
        <v>34573393</v>
      </c>
      <c r="I22" s="35">
        <f t="shared" si="0"/>
        <v>61074637</v>
      </c>
      <c r="J22" s="35">
        <f t="shared" si="0"/>
        <v>237152291</v>
      </c>
      <c r="K22" s="35">
        <f t="shared" si="0"/>
        <v>60261597</v>
      </c>
      <c r="L22" s="35">
        <f t="shared" si="0"/>
        <v>62341334</v>
      </c>
      <c r="M22" s="35">
        <f t="shared" si="0"/>
        <v>95882782</v>
      </c>
      <c r="N22" s="35">
        <f t="shared" si="0"/>
        <v>218485713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455638004</v>
      </c>
      <c r="X22" s="35">
        <f t="shared" si="0"/>
        <v>500028219</v>
      </c>
      <c r="Y22" s="35">
        <f t="shared" si="0"/>
        <v>-44390215</v>
      </c>
      <c r="Z22" s="36">
        <f>+IF(X22&lt;&gt;0,+(Y22/X22)*100,0)</f>
        <v>-8.877541969286337</v>
      </c>
      <c r="AA22" s="33">
        <f>SUM(AA5:AA21)</f>
        <v>1002063498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252675354</v>
      </c>
      <c r="D25" s="6">
        <v>0</v>
      </c>
      <c r="E25" s="7">
        <v>310636523</v>
      </c>
      <c r="F25" s="8">
        <v>310636523</v>
      </c>
      <c r="G25" s="8">
        <v>21193381</v>
      </c>
      <c r="H25" s="8">
        <v>20883768</v>
      </c>
      <c r="I25" s="8">
        <v>24486606</v>
      </c>
      <c r="J25" s="8">
        <v>66563755</v>
      </c>
      <c r="K25" s="8">
        <v>22540851</v>
      </c>
      <c r="L25" s="8">
        <v>23315484</v>
      </c>
      <c r="M25" s="8">
        <v>23816797</v>
      </c>
      <c r="N25" s="8">
        <v>69673132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136236887</v>
      </c>
      <c r="X25" s="8">
        <v>151196373</v>
      </c>
      <c r="Y25" s="8">
        <v>-14959486</v>
      </c>
      <c r="Z25" s="2">
        <v>-9.89</v>
      </c>
      <c r="AA25" s="6">
        <v>310636523</v>
      </c>
    </row>
    <row r="26" spans="1:27" ht="13.5">
      <c r="A26" s="25" t="s">
        <v>52</v>
      </c>
      <c r="B26" s="24"/>
      <c r="C26" s="6">
        <v>16890841</v>
      </c>
      <c r="D26" s="6">
        <v>0</v>
      </c>
      <c r="E26" s="7">
        <v>18128959</v>
      </c>
      <c r="F26" s="8">
        <v>18128959</v>
      </c>
      <c r="G26" s="8">
        <v>1403961</v>
      </c>
      <c r="H26" s="8">
        <v>1408323</v>
      </c>
      <c r="I26" s="8">
        <v>1408323</v>
      </c>
      <c r="J26" s="8">
        <v>4220607</v>
      </c>
      <c r="K26" s="8">
        <v>1408323</v>
      </c>
      <c r="L26" s="8">
        <v>1438970</v>
      </c>
      <c r="M26" s="8">
        <v>1432378</v>
      </c>
      <c r="N26" s="8">
        <v>4279671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8500278</v>
      </c>
      <c r="X26" s="8">
        <v>8395719</v>
      </c>
      <c r="Y26" s="8">
        <v>104559</v>
      </c>
      <c r="Z26" s="2">
        <v>1.25</v>
      </c>
      <c r="AA26" s="6">
        <v>18128959</v>
      </c>
    </row>
    <row r="27" spans="1:27" ht="13.5">
      <c r="A27" s="25" t="s">
        <v>53</v>
      </c>
      <c r="B27" s="24"/>
      <c r="C27" s="6">
        <v>112244877</v>
      </c>
      <c r="D27" s="6">
        <v>0</v>
      </c>
      <c r="E27" s="7">
        <v>59661770</v>
      </c>
      <c r="F27" s="8">
        <v>59661770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72176242</v>
      </c>
      <c r="Y27" s="8">
        <v>-72176242</v>
      </c>
      <c r="Z27" s="2">
        <v>-100</v>
      </c>
      <c r="AA27" s="6">
        <v>59661770</v>
      </c>
    </row>
    <row r="28" spans="1:27" ht="13.5">
      <c r="A28" s="25" t="s">
        <v>54</v>
      </c>
      <c r="B28" s="24"/>
      <c r="C28" s="6">
        <v>85049394</v>
      </c>
      <c r="D28" s="6">
        <v>0</v>
      </c>
      <c r="E28" s="7">
        <v>86305366</v>
      </c>
      <c r="F28" s="8">
        <v>86305366</v>
      </c>
      <c r="G28" s="8">
        <v>-387</v>
      </c>
      <c r="H28" s="8">
        <v>387</v>
      </c>
      <c r="I28" s="8">
        <v>0</v>
      </c>
      <c r="J28" s="8">
        <v>0</v>
      </c>
      <c r="K28" s="8">
        <v>0</v>
      </c>
      <c r="L28" s="8">
        <v>-28</v>
      </c>
      <c r="M28" s="8">
        <v>28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43088208</v>
      </c>
      <c r="Y28" s="8">
        <v>-43088208</v>
      </c>
      <c r="Z28" s="2">
        <v>-100</v>
      </c>
      <c r="AA28" s="6">
        <v>86305366</v>
      </c>
    </row>
    <row r="29" spans="1:27" ht="13.5">
      <c r="A29" s="25" t="s">
        <v>55</v>
      </c>
      <c r="B29" s="24"/>
      <c r="C29" s="6">
        <v>26038599</v>
      </c>
      <c r="D29" s="6">
        <v>0</v>
      </c>
      <c r="E29" s="7">
        <v>24505128</v>
      </c>
      <c r="F29" s="8">
        <v>24505128</v>
      </c>
      <c r="G29" s="8">
        <v>0</v>
      </c>
      <c r="H29" s="8">
        <v>5728358</v>
      </c>
      <c r="I29" s="8">
        <v>6588562</v>
      </c>
      <c r="J29" s="8">
        <v>12316920</v>
      </c>
      <c r="K29" s="8">
        <v>178520</v>
      </c>
      <c r="L29" s="8">
        <v>0</v>
      </c>
      <c r="M29" s="8">
        <v>6171776</v>
      </c>
      <c r="N29" s="8">
        <v>6350296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18667216</v>
      </c>
      <c r="X29" s="8">
        <v>12700284</v>
      </c>
      <c r="Y29" s="8">
        <v>5966932</v>
      </c>
      <c r="Z29" s="2">
        <v>46.98</v>
      </c>
      <c r="AA29" s="6">
        <v>24505128</v>
      </c>
    </row>
    <row r="30" spans="1:27" ht="13.5">
      <c r="A30" s="25" t="s">
        <v>56</v>
      </c>
      <c r="B30" s="24"/>
      <c r="C30" s="6">
        <v>264821073</v>
      </c>
      <c r="D30" s="6">
        <v>0</v>
      </c>
      <c r="E30" s="7">
        <v>281891913</v>
      </c>
      <c r="F30" s="8">
        <v>281891913</v>
      </c>
      <c r="G30" s="8">
        <v>63550</v>
      </c>
      <c r="H30" s="8">
        <v>34510113</v>
      </c>
      <c r="I30" s="8">
        <v>35153051</v>
      </c>
      <c r="J30" s="8">
        <v>69726714</v>
      </c>
      <c r="K30" s="8">
        <v>19999496</v>
      </c>
      <c r="L30" s="8">
        <v>21613794</v>
      </c>
      <c r="M30" s="8">
        <v>20663008</v>
      </c>
      <c r="N30" s="8">
        <v>62276298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132003012</v>
      </c>
      <c r="X30" s="8">
        <v>128170046</v>
      </c>
      <c r="Y30" s="8">
        <v>3832966</v>
      </c>
      <c r="Z30" s="2">
        <v>2.99</v>
      </c>
      <c r="AA30" s="6">
        <v>281891913</v>
      </c>
    </row>
    <row r="31" spans="1:27" ht="13.5">
      <c r="A31" s="25" t="s">
        <v>57</v>
      </c>
      <c r="B31" s="24"/>
      <c r="C31" s="6">
        <v>13348449</v>
      </c>
      <c r="D31" s="6">
        <v>0</v>
      </c>
      <c r="E31" s="7">
        <v>11612140</v>
      </c>
      <c r="F31" s="8">
        <v>11612140</v>
      </c>
      <c r="G31" s="8">
        <v>747325</v>
      </c>
      <c r="H31" s="8">
        <v>1298280</v>
      </c>
      <c r="I31" s="8">
        <v>1598858</v>
      </c>
      <c r="J31" s="8">
        <v>3644463</v>
      </c>
      <c r="K31" s="8">
        <v>1964292</v>
      </c>
      <c r="L31" s="8">
        <v>1663179</v>
      </c>
      <c r="M31" s="8">
        <v>3671705</v>
      </c>
      <c r="N31" s="8">
        <v>7299176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10943639</v>
      </c>
      <c r="X31" s="8">
        <v>3983944</v>
      </c>
      <c r="Y31" s="8">
        <v>6959695</v>
      </c>
      <c r="Z31" s="2">
        <v>174.69</v>
      </c>
      <c r="AA31" s="6">
        <v>11612140</v>
      </c>
    </row>
    <row r="32" spans="1:27" ht="13.5">
      <c r="A32" s="25" t="s">
        <v>58</v>
      </c>
      <c r="B32" s="24"/>
      <c r="C32" s="6">
        <v>97988277</v>
      </c>
      <c r="D32" s="6">
        <v>0</v>
      </c>
      <c r="E32" s="7">
        <v>117525507</v>
      </c>
      <c r="F32" s="8">
        <v>118525507</v>
      </c>
      <c r="G32" s="8">
        <v>297408</v>
      </c>
      <c r="H32" s="8">
        <v>3931606</v>
      </c>
      <c r="I32" s="8">
        <v>4255168</v>
      </c>
      <c r="J32" s="8">
        <v>8484182</v>
      </c>
      <c r="K32" s="8">
        <v>5954754</v>
      </c>
      <c r="L32" s="8">
        <v>6018563</v>
      </c>
      <c r="M32" s="8">
        <v>7092020</v>
      </c>
      <c r="N32" s="8">
        <v>19065337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27549519</v>
      </c>
      <c r="X32" s="8">
        <v>49432992</v>
      </c>
      <c r="Y32" s="8">
        <v>-21883473</v>
      </c>
      <c r="Z32" s="2">
        <v>-44.27</v>
      </c>
      <c r="AA32" s="6">
        <v>118525507</v>
      </c>
    </row>
    <row r="33" spans="1:27" ht="13.5">
      <c r="A33" s="25" t="s">
        <v>59</v>
      </c>
      <c r="B33" s="24"/>
      <c r="C33" s="6">
        <v>12806719</v>
      </c>
      <c r="D33" s="6">
        <v>0</v>
      </c>
      <c r="E33" s="7">
        <v>21598146</v>
      </c>
      <c r="F33" s="8">
        <v>28532597</v>
      </c>
      <c r="G33" s="8">
        <v>0</v>
      </c>
      <c r="H33" s="8">
        <v>281175</v>
      </c>
      <c r="I33" s="8">
        <v>468839</v>
      </c>
      <c r="J33" s="8">
        <v>750014</v>
      </c>
      <c r="K33" s="8">
        <v>304414</v>
      </c>
      <c r="L33" s="8">
        <v>234619</v>
      </c>
      <c r="M33" s="8">
        <v>630628</v>
      </c>
      <c r="N33" s="8">
        <v>1169661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1919675</v>
      </c>
      <c r="X33" s="8">
        <v>8421693</v>
      </c>
      <c r="Y33" s="8">
        <v>-6502018</v>
      </c>
      <c r="Z33" s="2">
        <v>-77.21</v>
      </c>
      <c r="AA33" s="6">
        <v>28532597</v>
      </c>
    </row>
    <row r="34" spans="1:27" ht="13.5">
      <c r="A34" s="25" t="s">
        <v>60</v>
      </c>
      <c r="B34" s="24"/>
      <c r="C34" s="6">
        <v>75234763</v>
      </c>
      <c r="D34" s="6">
        <v>0</v>
      </c>
      <c r="E34" s="7">
        <v>76178485</v>
      </c>
      <c r="F34" s="8">
        <v>76178485</v>
      </c>
      <c r="G34" s="8">
        <v>609132</v>
      </c>
      <c r="H34" s="8">
        <v>5231991</v>
      </c>
      <c r="I34" s="8">
        <v>4028390</v>
      </c>
      <c r="J34" s="8">
        <v>9869513</v>
      </c>
      <c r="K34" s="8">
        <v>9474171</v>
      </c>
      <c r="L34" s="8">
        <v>4159713</v>
      </c>
      <c r="M34" s="8">
        <v>4496299</v>
      </c>
      <c r="N34" s="8">
        <v>18130183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27999696</v>
      </c>
      <c r="X34" s="8">
        <v>38704010</v>
      </c>
      <c r="Y34" s="8">
        <v>-10704314</v>
      </c>
      <c r="Z34" s="2">
        <v>-27.66</v>
      </c>
      <c r="AA34" s="6">
        <v>76178485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3303581</v>
      </c>
      <c r="F35" s="8">
        <v>3303581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826602</v>
      </c>
      <c r="Y35" s="8">
        <v>-826602</v>
      </c>
      <c r="Z35" s="2">
        <v>-100</v>
      </c>
      <c r="AA35" s="6">
        <v>3303581</v>
      </c>
    </row>
    <row r="36" spans="1:27" ht="12.75">
      <c r="A36" s="40" t="s">
        <v>62</v>
      </c>
      <c r="B36" s="32"/>
      <c r="C36" s="33">
        <f aca="true" t="shared" si="1" ref="C36:Y36">SUM(C25:C35)</f>
        <v>957098346</v>
      </c>
      <c r="D36" s="33">
        <f>SUM(D25:D35)</f>
        <v>0</v>
      </c>
      <c r="E36" s="34">
        <f t="shared" si="1"/>
        <v>1011347518</v>
      </c>
      <c r="F36" s="35">
        <f t="shared" si="1"/>
        <v>1019281969</v>
      </c>
      <c r="G36" s="35">
        <f t="shared" si="1"/>
        <v>24314370</v>
      </c>
      <c r="H36" s="35">
        <f t="shared" si="1"/>
        <v>73274001</v>
      </c>
      <c r="I36" s="35">
        <f t="shared" si="1"/>
        <v>77987797</v>
      </c>
      <c r="J36" s="35">
        <f t="shared" si="1"/>
        <v>175576168</v>
      </c>
      <c r="K36" s="35">
        <f t="shared" si="1"/>
        <v>61824821</v>
      </c>
      <c r="L36" s="35">
        <f t="shared" si="1"/>
        <v>58444294</v>
      </c>
      <c r="M36" s="35">
        <f t="shared" si="1"/>
        <v>67974639</v>
      </c>
      <c r="N36" s="35">
        <f t="shared" si="1"/>
        <v>188243754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363819922</v>
      </c>
      <c r="X36" s="35">
        <f t="shared" si="1"/>
        <v>517096113</v>
      </c>
      <c r="Y36" s="35">
        <f t="shared" si="1"/>
        <v>-153276191</v>
      </c>
      <c r="Z36" s="36">
        <f>+IF(X36&lt;&gt;0,+(Y36/X36)*100,0)</f>
        <v>-29.641721750865297</v>
      </c>
      <c r="AA36" s="33">
        <f>SUM(AA25:AA35)</f>
        <v>1019281969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-29230092</v>
      </c>
      <c r="D38" s="46">
        <f>+D22-D36</f>
        <v>0</v>
      </c>
      <c r="E38" s="47">
        <f t="shared" si="2"/>
        <v>-17218471</v>
      </c>
      <c r="F38" s="48">
        <f t="shared" si="2"/>
        <v>-17218471</v>
      </c>
      <c r="G38" s="48">
        <f t="shared" si="2"/>
        <v>117189891</v>
      </c>
      <c r="H38" s="48">
        <f t="shared" si="2"/>
        <v>-38700608</v>
      </c>
      <c r="I38" s="48">
        <f t="shared" si="2"/>
        <v>-16913160</v>
      </c>
      <c r="J38" s="48">
        <f t="shared" si="2"/>
        <v>61576123</v>
      </c>
      <c r="K38" s="48">
        <f t="shared" si="2"/>
        <v>-1563224</v>
      </c>
      <c r="L38" s="48">
        <f t="shared" si="2"/>
        <v>3897040</v>
      </c>
      <c r="M38" s="48">
        <f t="shared" si="2"/>
        <v>27908143</v>
      </c>
      <c r="N38" s="48">
        <f t="shared" si="2"/>
        <v>30241959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91818082</v>
      </c>
      <c r="X38" s="48">
        <f>IF(F22=F36,0,X22-X36)</f>
        <v>-17067894</v>
      </c>
      <c r="Y38" s="48">
        <f t="shared" si="2"/>
        <v>108885976</v>
      </c>
      <c r="Z38" s="49">
        <f>+IF(X38&lt;&gt;0,+(Y38/X38)*100,0)</f>
        <v>-637.9578874816073</v>
      </c>
      <c r="AA38" s="46">
        <f>+AA22-AA36</f>
        <v>-17218471</v>
      </c>
    </row>
    <row r="39" spans="1:27" ht="13.5">
      <c r="A39" s="23" t="s">
        <v>64</v>
      </c>
      <c r="B39" s="29"/>
      <c r="C39" s="6">
        <v>131654447</v>
      </c>
      <c r="D39" s="6">
        <v>0</v>
      </c>
      <c r="E39" s="7">
        <v>141090000</v>
      </c>
      <c r="F39" s="8">
        <v>148883296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52706136</v>
      </c>
      <c r="Y39" s="8">
        <v>-52706136</v>
      </c>
      <c r="Z39" s="2">
        <v>-100</v>
      </c>
      <c r="AA39" s="6">
        <v>148883296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102424355</v>
      </c>
      <c r="D42" s="55">
        <f>SUM(D38:D41)</f>
        <v>0</v>
      </c>
      <c r="E42" s="56">
        <f t="shared" si="3"/>
        <v>123871529</v>
      </c>
      <c r="F42" s="57">
        <f t="shared" si="3"/>
        <v>131664825</v>
      </c>
      <c r="G42" s="57">
        <f t="shared" si="3"/>
        <v>117189891</v>
      </c>
      <c r="H42" s="57">
        <f t="shared" si="3"/>
        <v>-38700608</v>
      </c>
      <c r="I42" s="57">
        <f t="shared" si="3"/>
        <v>-16913160</v>
      </c>
      <c r="J42" s="57">
        <f t="shared" si="3"/>
        <v>61576123</v>
      </c>
      <c r="K42" s="57">
        <f t="shared" si="3"/>
        <v>-1563224</v>
      </c>
      <c r="L42" s="57">
        <f t="shared" si="3"/>
        <v>3897040</v>
      </c>
      <c r="M42" s="57">
        <f t="shared" si="3"/>
        <v>27908143</v>
      </c>
      <c r="N42" s="57">
        <f t="shared" si="3"/>
        <v>30241959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91818082</v>
      </c>
      <c r="X42" s="57">
        <f t="shared" si="3"/>
        <v>35638242</v>
      </c>
      <c r="Y42" s="57">
        <f t="shared" si="3"/>
        <v>56179840</v>
      </c>
      <c r="Z42" s="58">
        <f>+IF(X42&lt;&gt;0,+(Y42/X42)*100,0)</f>
        <v>157.639201170473</v>
      </c>
      <c r="AA42" s="55">
        <f>SUM(AA38:AA41)</f>
        <v>131664825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102424355</v>
      </c>
      <c r="D44" s="63">
        <f>+D42-D43</f>
        <v>0</v>
      </c>
      <c r="E44" s="64">
        <f t="shared" si="4"/>
        <v>123871529</v>
      </c>
      <c r="F44" s="65">
        <f t="shared" si="4"/>
        <v>131664825</v>
      </c>
      <c r="G44" s="65">
        <f t="shared" si="4"/>
        <v>117189891</v>
      </c>
      <c r="H44" s="65">
        <f t="shared" si="4"/>
        <v>-38700608</v>
      </c>
      <c r="I44" s="65">
        <f t="shared" si="4"/>
        <v>-16913160</v>
      </c>
      <c r="J44" s="65">
        <f t="shared" si="4"/>
        <v>61576123</v>
      </c>
      <c r="K44" s="65">
        <f t="shared" si="4"/>
        <v>-1563224</v>
      </c>
      <c r="L44" s="65">
        <f t="shared" si="4"/>
        <v>3897040</v>
      </c>
      <c r="M44" s="65">
        <f t="shared" si="4"/>
        <v>27908143</v>
      </c>
      <c r="N44" s="65">
        <f t="shared" si="4"/>
        <v>30241959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91818082</v>
      </c>
      <c r="X44" s="65">
        <f t="shared" si="4"/>
        <v>35638242</v>
      </c>
      <c r="Y44" s="65">
        <f t="shared" si="4"/>
        <v>56179840</v>
      </c>
      <c r="Z44" s="66">
        <f>+IF(X44&lt;&gt;0,+(Y44/X44)*100,0)</f>
        <v>157.639201170473</v>
      </c>
      <c r="AA44" s="63">
        <f>+AA42-AA43</f>
        <v>131664825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102424355</v>
      </c>
      <c r="D46" s="55">
        <f>SUM(D44:D45)</f>
        <v>0</v>
      </c>
      <c r="E46" s="56">
        <f t="shared" si="5"/>
        <v>123871529</v>
      </c>
      <c r="F46" s="57">
        <f t="shared" si="5"/>
        <v>131664825</v>
      </c>
      <c r="G46" s="57">
        <f t="shared" si="5"/>
        <v>117189891</v>
      </c>
      <c r="H46" s="57">
        <f t="shared" si="5"/>
        <v>-38700608</v>
      </c>
      <c r="I46" s="57">
        <f t="shared" si="5"/>
        <v>-16913160</v>
      </c>
      <c r="J46" s="57">
        <f t="shared" si="5"/>
        <v>61576123</v>
      </c>
      <c r="K46" s="57">
        <f t="shared" si="5"/>
        <v>-1563224</v>
      </c>
      <c r="L46" s="57">
        <f t="shared" si="5"/>
        <v>3897040</v>
      </c>
      <c r="M46" s="57">
        <f t="shared" si="5"/>
        <v>27908143</v>
      </c>
      <c r="N46" s="57">
        <f t="shared" si="5"/>
        <v>30241959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91818082</v>
      </c>
      <c r="X46" s="57">
        <f t="shared" si="5"/>
        <v>35638242</v>
      </c>
      <c r="Y46" s="57">
        <f t="shared" si="5"/>
        <v>56179840</v>
      </c>
      <c r="Z46" s="58">
        <f>+IF(X46&lt;&gt;0,+(Y46/X46)*100,0)</f>
        <v>157.639201170473</v>
      </c>
      <c r="AA46" s="55">
        <f>SUM(AA44:AA45)</f>
        <v>131664825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102424355</v>
      </c>
      <c r="D48" s="71">
        <f>SUM(D46:D47)</f>
        <v>0</v>
      </c>
      <c r="E48" s="72">
        <f t="shared" si="6"/>
        <v>123871529</v>
      </c>
      <c r="F48" s="73">
        <f t="shared" si="6"/>
        <v>131664825</v>
      </c>
      <c r="G48" s="73">
        <f t="shared" si="6"/>
        <v>117189891</v>
      </c>
      <c r="H48" s="74">
        <f t="shared" si="6"/>
        <v>-38700608</v>
      </c>
      <c r="I48" s="74">
        <f t="shared" si="6"/>
        <v>-16913160</v>
      </c>
      <c r="J48" s="74">
        <f t="shared" si="6"/>
        <v>61576123</v>
      </c>
      <c r="K48" s="74">
        <f t="shared" si="6"/>
        <v>-1563224</v>
      </c>
      <c r="L48" s="74">
        <f t="shared" si="6"/>
        <v>3897040</v>
      </c>
      <c r="M48" s="73">
        <f t="shared" si="6"/>
        <v>27908143</v>
      </c>
      <c r="N48" s="73">
        <f t="shared" si="6"/>
        <v>30241959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91818082</v>
      </c>
      <c r="X48" s="74">
        <f t="shared" si="6"/>
        <v>35638242</v>
      </c>
      <c r="Y48" s="74">
        <f t="shared" si="6"/>
        <v>56179840</v>
      </c>
      <c r="Z48" s="75">
        <f>+IF(X48&lt;&gt;0,+(Y48/X48)*100,0)</f>
        <v>157.639201170473</v>
      </c>
      <c r="AA48" s="76">
        <f>SUM(AA46:AA47)</f>
        <v>131664825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46521253</v>
      </c>
      <c r="D5" s="6">
        <v>0</v>
      </c>
      <c r="E5" s="7">
        <v>52862690</v>
      </c>
      <c r="F5" s="8">
        <v>52862690</v>
      </c>
      <c r="G5" s="8">
        <v>52894081</v>
      </c>
      <c r="H5" s="8">
        <v>-441241</v>
      </c>
      <c r="I5" s="8">
        <v>-14946</v>
      </c>
      <c r="J5" s="8">
        <v>52437894</v>
      </c>
      <c r="K5" s="8">
        <v>-6327</v>
      </c>
      <c r="L5" s="8">
        <v>-4606</v>
      </c>
      <c r="M5" s="8">
        <v>0</v>
      </c>
      <c r="N5" s="8">
        <v>-10933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52426961</v>
      </c>
      <c r="X5" s="8">
        <v>52862690</v>
      </c>
      <c r="Y5" s="8">
        <v>-435729</v>
      </c>
      <c r="Z5" s="2">
        <v>-0.82</v>
      </c>
      <c r="AA5" s="6">
        <v>52862690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341427081</v>
      </c>
      <c r="D7" s="6">
        <v>0</v>
      </c>
      <c r="E7" s="7">
        <v>371654170</v>
      </c>
      <c r="F7" s="8">
        <v>371654170</v>
      </c>
      <c r="G7" s="8">
        <v>27837004</v>
      </c>
      <c r="H7" s="8">
        <v>29872755</v>
      </c>
      <c r="I7" s="8">
        <v>29991511</v>
      </c>
      <c r="J7" s="8">
        <v>87701270</v>
      </c>
      <c r="K7" s="8">
        <v>27515180</v>
      </c>
      <c r="L7" s="8">
        <v>28617691</v>
      </c>
      <c r="M7" s="8">
        <v>30749889</v>
      </c>
      <c r="N7" s="8">
        <v>86882760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174584030</v>
      </c>
      <c r="X7" s="8">
        <v>144945120</v>
      </c>
      <c r="Y7" s="8">
        <v>29638910</v>
      </c>
      <c r="Z7" s="2">
        <v>20.45</v>
      </c>
      <c r="AA7" s="6">
        <v>371654170</v>
      </c>
    </row>
    <row r="8" spans="1:27" ht="13.5">
      <c r="A8" s="25" t="s">
        <v>35</v>
      </c>
      <c r="B8" s="24"/>
      <c r="C8" s="6">
        <v>27914407</v>
      </c>
      <c r="D8" s="6">
        <v>0</v>
      </c>
      <c r="E8" s="7">
        <v>45611950</v>
      </c>
      <c r="F8" s="8">
        <v>45611950</v>
      </c>
      <c r="G8" s="8">
        <v>3838493</v>
      </c>
      <c r="H8" s="8">
        <v>2810155</v>
      </c>
      <c r="I8" s="8">
        <v>2403043</v>
      </c>
      <c r="J8" s="8">
        <v>9051691</v>
      </c>
      <c r="K8" s="8">
        <v>2712308</v>
      </c>
      <c r="L8" s="8">
        <v>2899928</v>
      </c>
      <c r="M8" s="8">
        <v>3379380</v>
      </c>
      <c r="N8" s="8">
        <v>8991616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18043307</v>
      </c>
      <c r="X8" s="8">
        <v>15508070</v>
      </c>
      <c r="Y8" s="8">
        <v>2535237</v>
      </c>
      <c r="Z8" s="2">
        <v>16.35</v>
      </c>
      <c r="AA8" s="6">
        <v>45611950</v>
      </c>
    </row>
    <row r="9" spans="1:27" ht="13.5">
      <c r="A9" s="25" t="s">
        <v>36</v>
      </c>
      <c r="B9" s="24"/>
      <c r="C9" s="6">
        <v>21380955</v>
      </c>
      <c r="D9" s="6">
        <v>0</v>
      </c>
      <c r="E9" s="7">
        <v>23306830</v>
      </c>
      <c r="F9" s="8">
        <v>23306830</v>
      </c>
      <c r="G9" s="8">
        <v>3014417</v>
      </c>
      <c r="H9" s="8">
        <v>2573788</v>
      </c>
      <c r="I9" s="8">
        <v>2132597</v>
      </c>
      <c r="J9" s="8">
        <v>7720802</v>
      </c>
      <c r="K9" s="8">
        <v>2117072</v>
      </c>
      <c r="L9" s="8">
        <v>2155325</v>
      </c>
      <c r="M9" s="8">
        <v>2108829</v>
      </c>
      <c r="N9" s="8">
        <v>6381226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14102028</v>
      </c>
      <c r="X9" s="8">
        <v>11653380</v>
      </c>
      <c r="Y9" s="8">
        <v>2448648</v>
      </c>
      <c r="Z9" s="2">
        <v>21.01</v>
      </c>
      <c r="AA9" s="6">
        <v>23306830</v>
      </c>
    </row>
    <row r="10" spans="1:27" ht="13.5">
      <c r="A10" s="25" t="s">
        <v>37</v>
      </c>
      <c r="B10" s="24"/>
      <c r="C10" s="6">
        <v>15155399</v>
      </c>
      <c r="D10" s="6">
        <v>0</v>
      </c>
      <c r="E10" s="7">
        <v>20209600</v>
      </c>
      <c r="F10" s="26">
        <v>20209600</v>
      </c>
      <c r="G10" s="26">
        <v>2441130</v>
      </c>
      <c r="H10" s="26">
        <v>2092074</v>
      </c>
      <c r="I10" s="26">
        <v>1760375</v>
      </c>
      <c r="J10" s="26">
        <v>6293579</v>
      </c>
      <c r="K10" s="26">
        <v>1775722</v>
      </c>
      <c r="L10" s="26">
        <v>1740406</v>
      </c>
      <c r="M10" s="26">
        <v>1743585</v>
      </c>
      <c r="N10" s="26">
        <v>5259713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11553292</v>
      </c>
      <c r="X10" s="26">
        <v>10104780</v>
      </c>
      <c r="Y10" s="26">
        <v>1448512</v>
      </c>
      <c r="Z10" s="27">
        <v>14.33</v>
      </c>
      <c r="AA10" s="28">
        <v>20209600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2887898</v>
      </c>
      <c r="D12" s="6">
        <v>0</v>
      </c>
      <c r="E12" s="7">
        <v>4748100</v>
      </c>
      <c r="F12" s="8">
        <v>4748100</v>
      </c>
      <c r="G12" s="8">
        <v>219538</v>
      </c>
      <c r="H12" s="8">
        <v>213520</v>
      </c>
      <c r="I12" s="8">
        <v>225858</v>
      </c>
      <c r="J12" s="8">
        <v>658916</v>
      </c>
      <c r="K12" s="8">
        <v>320596</v>
      </c>
      <c r="L12" s="8">
        <v>239199</v>
      </c>
      <c r="M12" s="8">
        <v>191671</v>
      </c>
      <c r="N12" s="8">
        <v>751466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1410382</v>
      </c>
      <c r="X12" s="8">
        <v>2374080</v>
      </c>
      <c r="Y12" s="8">
        <v>-963698</v>
      </c>
      <c r="Z12" s="2">
        <v>-40.59</v>
      </c>
      <c r="AA12" s="6">
        <v>4748100</v>
      </c>
    </row>
    <row r="13" spans="1:27" ht="13.5">
      <c r="A13" s="23" t="s">
        <v>40</v>
      </c>
      <c r="B13" s="29"/>
      <c r="C13" s="6">
        <v>10773393</v>
      </c>
      <c r="D13" s="6">
        <v>0</v>
      </c>
      <c r="E13" s="7">
        <v>7712110</v>
      </c>
      <c r="F13" s="8">
        <v>7712110</v>
      </c>
      <c r="G13" s="8">
        <v>1109278</v>
      </c>
      <c r="H13" s="8">
        <v>1195452</v>
      </c>
      <c r="I13" s="8">
        <v>1113608</v>
      </c>
      <c r="J13" s="8">
        <v>3418338</v>
      </c>
      <c r="K13" s="8">
        <v>1081638</v>
      </c>
      <c r="L13" s="8">
        <v>960446</v>
      </c>
      <c r="M13" s="8">
        <v>1011884</v>
      </c>
      <c r="N13" s="8">
        <v>3053968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6472306</v>
      </c>
      <c r="X13" s="8">
        <v>3856020</v>
      </c>
      <c r="Y13" s="8">
        <v>2616286</v>
      </c>
      <c r="Z13" s="2">
        <v>67.85</v>
      </c>
      <c r="AA13" s="6">
        <v>7712110</v>
      </c>
    </row>
    <row r="14" spans="1:27" ht="13.5">
      <c r="A14" s="23" t="s">
        <v>41</v>
      </c>
      <c r="B14" s="29"/>
      <c r="C14" s="6">
        <v>2591804</v>
      </c>
      <c r="D14" s="6">
        <v>0</v>
      </c>
      <c r="E14" s="7">
        <v>2668120</v>
      </c>
      <c r="F14" s="8">
        <v>2668120</v>
      </c>
      <c r="G14" s="8">
        <v>202890</v>
      </c>
      <c r="H14" s="8">
        <v>221871</v>
      </c>
      <c r="I14" s="8">
        <v>175049</v>
      </c>
      <c r="J14" s="8">
        <v>599810</v>
      </c>
      <c r="K14" s="8">
        <v>222402</v>
      </c>
      <c r="L14" s="8">
        <v>222108</v>
      </c>
      <c r="M14" s="8">
        <v>240654</v>
      </c>
      <c r="N14" s="8">
        <v>685164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1284974</v>
      </c>
      <c r="X14" s="8">
        <v>1248460</v>
      </c>
      <c r="Y14" s="8">
        <v>36514</v>
      </c>
      <c r="Z14" s="2">
        <v>2.92</v>
      </c>
      <c r="AA14" s="6">
        <v>2668120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3252930</v>
      </c>
      <c r="D16" s="6">
        <v>0</v>
      </c>
      <c r="E16" s="7">
        <v>10317280</v>
      </c>
      <c r="F16" s="8">
        <v>10317280</v>
      </c>
      <c r="G16" s="8">
        <v>100076</v>
      </c>
      <c r="H16" s="8">
        <v>54500</v>
      </c>
      <c r="I16" s="8">
        <v>85626</v>
      </c>
      <c r="J16" s="8">
        <v>240202</v>
      </c>
      <c r="K16" s="8">
        <v>127106</v>
      </c>
      <c r="L16" s="8">
        <v>79549</v>
      </c>
      <c r="M16" s="8">
        <v>30904</v>
      </c>
      <c r="N16" s="8">
        <v>237559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477761</v>
      </c>
      <c r="X16" s="8">
        <v>5158680</v>
      </c>
      <c r="Y16" s="8">
        <v>-4680919</v>
      </c>
      <c r="Z16" s="2">
        <v>-90.74</v>
      </c>
      <c r="AA16" s="6">
        <v>10317280</v>
      </c>
    </row>
    <row r="17" spans="1:27" ht="13.5">
      <c r="A17" s="23" t="s">
        <v>44</v>
      </c>
      <c r="B17" s="29"/>
      <c r="C17" s="6">
        <v>1038901</v>
      </c>
      <c r="D17" s="6">
        <v>0</v>
      </c>
      <c r="E17" s="7">
        <v>1327530</v>
      </c>
      <c r="F17" s="8">
        <v>1327530</v>
      </c>
      <c r="G17" s="8">
        <v>98826</v>
      </c>
      <c r="H17" s="8">
        <v>89651</v>
      </c>
      <c r="I17" s="8">
        <v>81758</v>
      </c>
      <c r="J17" s="8">
        <v>270235</v>
      </c>
      <c r="K17" s="8">
        <v>71477</v>
      </c>
      <c r="L17" s="8">
        <v>68794</v>
      </c>
      <c r="M17" s="8">
        <v>32227</v>
      </c>
      <c r="N17" s="8">
        <v>172498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442733</v>
      </c>
      <c r="X17" s="8">
        <v>663840</v>
      </c>
      <c r="Y17" s="8">
        <v>-221107</v>
      </c>
      <c r="Z17" s="2">
        <v>-33.31</v>
      </c>
      <c r="AA17" s="6">
        <v>1327530</v>
      </c>
    </row>
    <row r="18" spans="1:27" ht="13.5">
      <c r="A18" s="25" t="s">
        <v>45</v>
      </c>
      <c r="B18" s="24"/>
      <c r="C18" s="6">
        <v>3929797</v>
      </c>
      <c r="D18" s="6">
        <v>0</v>
      </c>
      <c r="E18" s="7">
        <v>5680100</v>
      </c>
      <c r="F18" s="8">
        <v>5680100</v>
      </c>
      <c r="G18" s="8">
        <v>90803</v>
      </c>
      <c r="H18" s="8">
        <v>104992</v>
      </c>
      <c r="I18" s="8">
        <v>89665</v>
      </c>
      <c r="J18" s="8">
        <v>285460</v>
      </c>
      <c r="K18" s="8">
        <v>95334</v>
      </c>
      <c r="L18" s="8">
        <v>108589</v>
      </c>
      <c r="M18" s="8">
        <v>1879294</v>
      </c>
      <c r="N18" s="8">
        <v>2083217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2368677</v>
      </c>
      <c r="X18" s="8">
        <v>2840040</v>
      </c>
      <c r="Y18" s="8">
        <v>-471363</v>
      </c>
      <c r="Z18" s="2">
        <v>-16.6</v>
      </c>
      <c r="AA18" s="6">
        <v>5680100</v>
      </c>
    </row>
    <row r="19" spans="1:27" ht="13.5">
      <c r="A19" s="23" t="s">
        <v>46</v>
      </c>
      <c r="B19" s="29"/>
      <c r="C19" s="6">
        <v>100738900</v>
      </c>
      <c r="D19" s="6">
        <v>0</v>
      </c>
      <c r="E19" s="7">
        <v>102256000</v>
      </c>
      <c r="F19" s="8">
        <v>112373198</v>
      </c>
      <c r="G19" s="8">
        <v>31392500</v>
      </c>
      <c r="H19" s="8">
        <v>2713494</v>
      </c>
      <c r="I19" s="8">
        <v>2143628</v>
      </c>
      <c r="J19" s="8">
        <v>36249622</v>
      </c>
      <c r="K19" s="8">
        <v>1310278</v>
      </c>
      <c r="L19" s="8">
        <v>1749379</v>
      </c>
      <c r="M19" s="8">
        <v>25800205</v>
      </c>
      <c r="N19" s="8">
        <v>28859862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65109484</v>
      </c>
      <c r="X19" s="8">
        <v>63060100</v>
      </c>
      <c r="Y19" s="8">
        <v>2049384</v>
      </c>
      <c r="Z19" s="2">
        <v>3.25</v>
      </c>
      <c r="AA19" s="6">
        <v>112373198</v>
      </c>
    </row>
    <row r="20" spans="1:27" ht="13.5">
      <c r="A20" s="23" t="s">
        <v>47</v>
      </c>
      <c r="B20" s="29"/>
      <c r="C20" s="6">
        <v>11908508</v>
      </c>
      <c r="D20" s="6">
        <v>0</v>
      </c>
      <c r="E20" s="7">
        <v>13615910</v>
      </c>
      <c r="F20" s="26">
        <v>13615910</v>
      </c>
      <c r="G20" s="26">
        <v>476457</v>
      </c>
      <c r="H20" s="26">
        <v>1624611</v>
      </c>
      <c r="I20" s="26">
        <v>359358</v>
      </c>
      <c r="J20" s="26">
        <v>2460426</v>
      </c>
      <c r="K20" s="26">
        <v>639454</v>
      </c>
      <c r="L20" s="26">
        <v>590153</v>
      </c>
      <c r="M20" s="26">
        <v>415470</v>
      </c>
      <c r="N20" s="26">
        <v>1645077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4105503</v>
      </c>
      <c r="X20" s="26">
        <v>6808020</v>
      </c>
      <c r="Y20" s="26">
        <v>-2702517</v>
      </c>
      <c r="Z20" s="27">
        <v>-39.7</v>
      </c>
      <c r="AA20" s="28">
        <v>13615910</v>
      </c>
    </row>
    <row r="21" spans="1:27" ht="13.5">
      <c r="A21" s="23" t="s">
        <v>48</v>
      </c>
      <c r="B21" s="29"/>
      <c r="C21" s="6">
        <v>13512446</v>
      </c>
      <c r="D21" s="6">
        <v>0</v>
      </c>
      <c r="E21" s="7">
        <v>1394740</v>
      </c>
      <c r="F21" s="8">
        <v>1394740</v>
      </c>
      <c r="G21" s="8">
        <v>171137</v>
      </c>
      <c r="H21" s="8">
        <v>109351</v>
      </c>
      <c r="I21" s="30">
        <v>306763</v>
      </c>
      <c r="J21" s="8">
        <v>587251</v>
      </c>
      <c r="K21" s="8">
        <v>388043</v>
      </c>
      <c r="L21" s="8">
        <v>0</v>
      </c>
      <c r="M21" s="8">
        <v>0</v>
      </c>
      <c r="N21" s="8">
        <v>388043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975294</v>
      </c>
      <c r="X21" s="8">
        <v>697380</v>
      </c>
      <c r="Y21" s="8">
        <v>277914</v>
      </c>
      <c r="Z21" s="2">
        <v>39.85</v>
      </c>
      <c r="AA21" s="6">
        <v>1394740</v>
      </c>
    </row>
    <row r="22" spans="1:27" ht="24.75" customHeight="1">
      <c r="A22" s="31" t="s">
        <v>49</v>
      </c>
      <c r="B22" s="32"/>
      <c r="C22" s="33">
        <f aca="true" t="shared" si="0" ref="C22:Y22">SUM(C5:C21)</f>
        <v>603033672</v>
      </c>
      <c r="D22" s="33">
        <f>SUM(D5:D21)</f>
        <v>0</v>
      </c>
      <c r="E22" s="34">
        <f t="shared" si="0"/>
        <v>663365130</v>
      </c>
      <c r="F22" s="35">
        <f t="shared" si="0"/>
        <v>673482328</v>
      </c>
      <c r="G22" s="35">
        <f t="shared" si="0"/>
        <v>123886630</v>
      </c>
      <c r="H22" s="35">
        <f t="shared" si="0"/>
        <v>43234973</v>
      </c>
      <c r="I22" s="35">
        <f t="shared" si="0"/>
        <v>40853893</v>
      </c>
      <c r="J22" s="35">
        <f t="shared" si="0"/>
        <v>207975496</v>
      </c>
      <c r="K22" s="35">
        <f t="shared" si="0"/>
        <v>38370283</v>
      </c>
      <c r="L22" s="35">
        <f t="shared" si="0"/>
        <v>39426961</v>
      </c>
      <c r="M22" s="35">
        <f t="shared" si="0"/>
        <v>67583992</v>
      </c>
      <c r="N22" s="35">
        <f t="shared" si="0"/>
        <v>145381236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353356732</v>
      </c>
      <c r="X22" s="35">
        <f t="shared" si="0"/>
        <v>321780660</v>
      </c>
      <c r="Y22" s="35">
        <f t="shared" si="0"/>
        <v>31576072</v>
      </c>
      <c r="Z22" s="36">
        <f>+IF(X22&lt;&gt;0,+(Y22/X22)*100,0)</f>
        <v>9.812917905010202</v>
      </c>
      <c r="AA22" s="33">
        <f>SUM(AA5:AA21)</f>
        <v>673482328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169953255</v>
      </c>
      <c r="D25" s="6">
        <v>0</v>
      </c>
      <c r="E25" s="7">
        <v>201198530</v>
      </c>
      <c r="F25" s="8">
        <v>201198530</v>
      </c>
      <c r="G25" s="8">
        <v>11659136</v>
      </c>
      <c r="H25" s="8">
        <v>12722294</v>
      </c>
      <c r="I25" s="8">
        <v>21792966</v>
      </c>
      <c r="J25" s="8">
        <v>46174396</v>
      </c>
      <c r="K25" s="8">
        <v>13343616</v>
      </c>
      <c r="L25" s="8">
        <v>20094507</v>
      </c>
      <c r="M25" s="8">
        <v>12296993</v>
      </c>
      <c r="N25" s="8">
        <v>45735116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91909512</v>
      </c>
      <c r="X25" s="8">
        <v>100600500</v>
      </c>
      <c r="Y25" s="8">
        <v>-8690988</v>
      </c>
      <c r="Z25" s="2">
        <v>-8.64</v>
      </c>
      <c r="AA25" s="6">
        <v>201198530</v>
      </c>
    </row>
    <row r="26" spans="1:27" ht="13.5">
      <c r="A26" s="25" t="s">
        <v>52</v>
      </c>
      <c r="B26" s="24"/>
      <c r="C26" s="6">
        <v>10202437</v>
      </c>
      <c r="D26" s="6">
        <v>0</v>
      </c>
      <c r="E26" s="7">
        <v>10871240</v>
      </c>
      <c r="F26" s="8">
        <v>10871240</v>
      </c>
      <c r="G26" s="8">
        <v>850340</v>
      </c>
      <c r="H26" s="8">
        <v>850340</v>
      </c>
      <c r="I26" s="8">
        <v>850340</v>
      </c>
      <c r="J26" s="8">
        <v>2551020</v>
      </c>
      <c r="K26" s="8">
        <v>808670</v>
      </c>
      <c r="L26" s="8">
        <v>818671</v>
      </c>
      <c r="M26" s="8">
        <v>818671</v>
      </c>
      <c r="N26" s="8">
        <v>2446012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4997032</v>
      </c>
      <c r="X26" s="8">
        <v>5435760</v>
      </c>
      <c r="Y26" s="8">
        <v>-438728</v>
      </c>
      <c r="Z26" s="2">
        <v>-8.07</v>
      </c>
      <c r="AA26" s="6">
        <v>10871240</v>
      </c>
    </row>
    <row r="27" spans="1:27" ht="13.5">
      <c r="A27" s="25" t="s">
        <v>53</v>
      </c>
      <c r="B27" s="24"/>
      <c r="C27" s="6">
        <v>3359565</v>
      </c>
      <c r="D27" s="6">
        <v>0</v>
      </c>
      <c r="E27" s="7">
        <v>14425630</v>
      </c>
      <c r="F27" s="8">
        <v>14425630</v>
      </c>
      <c r="G27" s="8">
        <v>0</v>
      </c>
      <c r="H27" s="8">
        <v>0</v>
      </c>
      <c r="I27" s="8">
        <v>0</v>
      </c>
      <c r="J27" s="8">
        <v>0</v>
      </c>
      <c r="K27" s="8">
        <v>1088</v>
      </c>
      <c r="L27" s="8">
        <v>0</v>
      </c>
      <c r="M27" s="8">
        <v>2956335</v>
      </c>
      <c r="N27" s="8">
        <v>2957423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2957423</v>
      </c>
      <c r="X27" s="8">
        <v>7212840</v>
      </c>
      <c r="Y27" s="8">
        <v>-4255417</v>
      </c>
      <c r="Z27" s="2">
        <v>-59</v>
      </c>
      <c r="AA27" s="6">
        <v>14425630</v>
      </c>
    </row>
    <row r="28" spans="1:27" ht="13.5">
      <c r="A28" s="25" t="s">
        <v>54</v>
      </c>
      <c r="B28" s="24"/>
      <c r="C28" s="6">
        <v>25657513</v>
      </c>
      <c r="D28" s="6">
        <v>0</v>
      </c>
      <c r="E28" s="7">
        <v>29194390</v>
      </c>
      <c r="F28" s="8">
        <v>29194390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-28744</v>
      </c>
      <c r="M28" s="8">
        <v>13770915</v>
      </c>
      <c r="N28" s="8">
        <v>13742171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13742171</v>
      </c>
      <c r="X28" s="8">
        <v>14597460</v>
      </c>
      <c r="Y28" s="8">
        <v>-855289</v>
      </c>
      <c r="Z28" s="2">
        <v>-5.86</v>
      </c>
      <c r="AA28" s="6">
        <v>29194390</v>
      </c>
    </row>
    <row r="29" spans="1:27" ht="13.5">
      <c r="A29" s="25" t="s">
        <v>55</v>
      </c>
      <c r="B29" s="24"/>
      <c r="C29" s="6">
        <v>7285852</v>
      </c>
      <c r="D29" s="6">
        <v>0</v>
      </c>
      <c r="E29" s="7">
        <v>13227600</v>
      </c>
      <c r="F29" s="8">
        <v>13227600</v>
      </c>
      <c r="G29" s="8">
        <v>120567</v>
      </c>
      <c r="H29" s="8">
        <v>179502</v>
      </c>
      <c r="I29" s="8">
        <v>1948978</v>
      </c>
      <c r="J29" s="8">
        <v>2249047</v>
      </c>
      <c r="K29" s="8">
        <v>565109</v>
      </c>
      <c r="L29" s="8">
        <v>561046</v>
      </c>
      <c r="M29" s="8">
        <v>777132</v>
      </c>
      <c r="N29" s="8">
        <v>1903287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4152334</v>
      </c>
      <c r="X29" s="8">
        <v>6614100</v>
      </c>
      <c r="Y29" s="8">
        <v>-2461766</v>
      </c>
      <c r="Z29" s="2">
        <v>-37.22</v>
      </c>
      <c r="AA29" s="6">
        <v>13227600</v>
      </c>
    </row>
    <row r="30" spans="1:27" ht="13.5">
      <c r="A30" s="25" t="s">
        <v>56</v>
      </c>
      <c r="B30" s="24"/>
      <c r="C30" s="6">
        <v>266195417</v>
      </c>
      <c r="D30" s="6">
        <v>0</v>
      </c>
      <c r="E30" s="7">
        <v>289862540</v>
      </c>
      <c r="F30" s="8">
        <v>289862540</v>
      </c>
      <c r="G30" s="8">
        <v>29677608</v>
      </c>
      <c r="H30" s="8">
        <v>29321652</v>
      </c>
      <c r="I30" s="8">
        <v>19286010</v>
      </c>
      <c r="J30" s="8">
        <v>78285270</v>
      </c>
      <c r="K30" s="8">
        <v>20687531</v>
      </c>
      <c r="L30" s="8">
        <v>22052809</v>
      </c>
      <c r="M30" s="8">
        <v>23000095</v>
      </c>
      <c r="N30" s="8">
        <v>65740435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144025705</v>
      </c>
      <c r="X30" s="8">
        <v>144931260</v>
      </c>
      <c r="Y30" s="8">
        <v>-905555</v>
      </c>
      <c r="Z30" s="2">
        <v>-0.62</v>
      </c>
      <c r="AA30" s="6">
        <v>289862540</v>
      </c>
    </row>
    <row r="31" spans="1:27" ht="13.5">
      <c r="A31" s="25" t="s">
        <v>57</v>
      </c>
      <c r="B31" s="24"/>
      <c r="C31" s="6">
        <v>63907533</v>
      </c>
      <c r="D31" s="6">
        <v>0</v>
      </c>
      <c r="E31" s="7">
        <v>22638750</v>
      </c>
      <c r="F31" s="8">
        <v>22638750</v>
      </c>
      <c r="G31" s="8">
        <v>459587</v>
      </c>
      <c r="H31" s="8">
        <v>843477</v>
      </c>
      <c r="I31" s="8">
        <v>2051679</v>
      </c>
      <c r="J31" s="8">
        <v>3354743</v>
      </c>
      <c r="K31" s="8">
        <v>1119289</v>
      </c>
      <c r="L31" s="8">
        <v>1598763</v>
      </c>
      <c r="M31" s="8">
        <v>869206</v>
      </c>
      <c r="N31" s="8">
        <v>3587258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6942001</v>
      </c>
      <c r="X31" s="8">
        <v>11320440</v>
      </c>
      <c r="Y31" s="8">
        <v>-4378439</v>
      </c>
      <c r="Z31" s="2">
        <v>-38.68</v>
      </c>
      <c r="AA31" s="6">
        <v>22638750</v>
      </c>
    </row>
    <row r="32" spans="1:27" ht="13.5">
      <c r="A32" s="25" t="s">
        <v>58</v>
      </c>
      <c r="B32" s="24"/>
      <c r="C32" s="6">
        <v>24119940</v>
      </c>
      <c r="D32" s="6">
        <v>0</v>
      </c>
      <c r="E32" s="7">
        <v>41860670</v>
      </c>
      <c r="F32" s="8">
        <v>51558473</v>
      </c>
      <c r="G32" s="8">
        <v>554649</v>
      </c>
      <c r="H32" s="8">
        <v>2495918</v>
      </c>
      <c r="I32" s="8">
        <v>1779224</v>
      </c>
      <c r="J32" s="8">
        <v>4829791</v>
      </c>
      <c r="K32" s="8">
        <v>1311927</v>
      </c>
      <c r="L32" s="8">
        <v>2480157</v>
      </c>
      <c r="M32" s="8">
        <v>1949689</v>
      </c>
      <c r="N32" s="8">
        <v>5741773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10571564</v>
      </c>
      <c r="X32" s="8">
        <v>20930940</v>
      </c>
      <c r="Y32" s="8">
        <v>-10359376</v>
      </c>
      <c r="Z32" s="2">
        <v>-49.49</v>
      </c>
      <c r="AA32" s="6">
        <v>51558473</v>
      </c>
    </row>
    <row r="33" spans="1:27" ht="13.5">
      <c r="A33" s="25" t="s">
        <v>59</v>
      </c>
      <c r="B33" s="24"/>
      <c r="C33" s="6">
        <v>1709543</v>
      </c>
      <c r="D33" s="6">
        <v>0</v>
      </c>
      <c r="E33" s="7">
        <v>7983140</v>
      </c>
      <c r="F33" s="8">
        <v>8223140</v>
      </c>
      <c r="G33" s="8">
        <v>575000</v>
      </c>
      <c r="H33" s="8">
        <v>27500</v>
      </c>
      <c r="I33" s="8">
        <v>273424</v>
      </c>
      <c r="J33" s="8">
        <v>875924</v>
      </c>
      <c r="K33" s="8">
        <v>25950</v>
      </c>
      <c r="L33" s="8">
        <v>4980</v>
      </c>
      <c r="M33" s="8">
        <v>0</v>
      </c>
      <c r="N33" s="8">
        <v>30930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906854</v>
      </c>
      <c r="X33" s="8">
        <v>3991620</v>
      </c>
      <c r="Y33" s="8">
        <v>-3084766</v>
      </c>
      <c r="Z33" s="2">
        <v>-77.28</v>
      </c>
      <c r="AA33" s="6">
        <v>8223140</v>
      </c>
    </row>
    <row r="34" spans="1:27" ht="13.5">
      <c r="A34" s="25" t="s">
        <v>60</v>
      </c>
      <c r="B34" s="24"/>
      <c r="C34" s="6">
        <v>42314213</v>
      </c>
      <c r="D34" s="6">
        <v>0</v>
      </c>
      <c r="E34" s="7">
        <v>48182400</v>
      </c>
      <c r="F34" s="8">
        <v>48163400</v>
      </c>
      <c r="G34" s="8">
        <v>503757</v>
      </c>
      <c r="H34" s="8">
        <v>5243879</v>
      </c>
      <c r="I34" s="8">
        <v>3867620</v>
      </c>
      <c r="J34" s="8">
        <v>9615256</v>
      </c>
      <c r="K34" s="8">
        <v>12123934</v>
      </c>
      <c r="L34" s="8">
        <v>3539235</v>
      </c>
      <c r="M34" s="8">
        <v>5668664</v>
      </c>
      <c r="N34" s="8">
        <v>21331833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30947089</v>
      </c>
      <c r="X34" s="8">
        <v>24092760</v>
      </c>
      <c r="Y34" s="8">
        <v>6854329</v>
      </c>
      <c r="Z34" s="2">
        <v>28.45</v>
      </c>
      <c r="AA34" s="6">
        <v>48163400</v>
      </c>
    </row>
    <row r="35" spans="1:27" ht="13.5">
      <c r="A35" s="23" t="s">
        <v>61</v>
      </c>
      <c r="B35" s="29"/>
      <c r="C35" s="6">
        <v>298824</v>
      </c>
      <c r="D35" s="6">
        <v>0</v>
      </c>
      <c r="E35" s="7">
        <v>577980</v>
      </c>
      <c r="F35" s="8">
        <v>577980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289020</v>
      </c>
      <c r="Y35" s="8">
        <v>-289020</v>
      </c>
      <c r="Z35" s="2">
        <v>-100</v>
      </c>
      <c r="AA35" s="6">
        <v>577980</v>
      </c>
    </row>
    <row r="36" spans="1:27" ht="12.75">
      <c r="A36" s="40" t="s">
        <v>62</v>
      </c>
      <c r="B36" s="32"/>
      <c r="C36" s="33">
        <f aca="true" t="shared" si="1" ref="C36:Y36">SUM(C25:C35)</f>
        <v>615004092</v>
      </c>
      <c r="D36" s="33">
        <f>SUM(D25:D35)</f>
        <v>0</v>
      </c>
      <c r="E36" s="34">
        <f t="shared" si="1"/>
        <v>680022870</v>
      </c>
      <c r="F36" s="35">
        <f t="shared" si="1"/>
        <v>689941673</v>
      </c>
      <c r="G36" s="35">
        <f t="shared" si="1"/>
        <v>44400644</v>
      </c>
      <c r="H36" s="35">
        <f t="shared" si="1"/>
        <v>51684562</v>
      </c>
      <c r="I36" s="35">
        <f t="shared" si="1"/>
        <v>51850241</v>
      </c>
      <c r="J36" s="35">
        <f t="shared" si="1"/>
        <v>147935447</v>
      </c>
      <c r="K36" s="35">
        <f t="shared" si="1"/>
        <v>49987114</v>
      </c>
      <c r="L36" s="35">
        <f t="shared" si="1"/>
        <v>51121424</v>
      </c>
      <c r="M36" s="35">
        <f t="shared" si="1"/>
        <v>62107700</v>
      </c>
      <c r="N36" s="35">
        <f t="shared" si="1"/>
        <v>163216238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311151685</v>
      </c>
      <c r="X36" s="35">
        <f t="shared" si="1"/>
        <v>340016700</v>
      </c>
      <c r="Y36" s="35">
        <f t="shared" si="1"/>
        <v>-28865015</v>
      </c>
      <c r="Z36" s="36">
        <f>+IF(X36&lt;&gt;0,+(Y36/X36)*100,0)</f>
        <v>-8.489293320004576</v>
      </c>
      <c r="AA36" s="33">
        <f>SUM(AA25:AA35)</f>
        <v>689941673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-11970420</v>
      </c>
      <c r="D38" s="46">
        <f>+D22-D36</f>
        <v>0</v>
      </c>
      <c r="E38" s="47">
        <f t="shared" si="2"/>
        <v>-16657740</v>
      </c>
      <c r="F38" s="48">
        <f t="shared" si="2"/>
        <v>-16459345</v>
      </c>
      <c r="G38" s="48">
        <f t="shared" si="2"/>
        <v>79485986</v>
      </c>
      <c r="H38" s="48">
        <f t="shared" si="2"/>
        <v>-8449589</v>
      </c>
      <c r="I38" s="48">
        <f t="shared" si="2"/>
        <v>-10996348</v>
      </c>
      <c r="J38" s="48">
        <f t="shared" si="2"/>
        <v>60040049</v>
      </c>
      <c r="K38" s="48">
        <f t="shared" si="2"/>
        <v>-11616831</v>
      </c>
      <c r="L38" s="48">
        <f t="shared" si="2"/>
        <v>-11694463</v>
      </c>
      <c r="M38" s="48">
        <f t="shared" si="2"/>
        <v>5476292</v>
      </c>
      <c r="N38" s="48">
        <f t="shared" si="2"/>
        <v>-17835002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42205047</v>
      </c>
      <c r="X38" s="48">
        <f>IF(F22=F36,0,X22-X36)</f>
        <v>-18236040</v>
      </c>
      <c r="Y38" s="48">
        <f t="shared" si="2"/>
        <v>60441087</v>
      </c>
      <c r="Z38" s="49">
        <f>+IF(X38&lt;&gt;0,+(Y38/X38)*100,0)</f>
        <v>-331.43756539248653</v>
      </c>
      <c r="AA38" s="46">
        <f>+AA22-AA36</f>
        <v>-16459345</v>
      </c>
    </row>
    <row r="39" spans="1:27" ht="13.5">
      <c r="A39" s="23" t="s">
        <v>64</v>
      </c>
      <c r="B39" s="29"/>
      <c r="C39" s="6">
        <v>23267306</v>
      </c>
      <c r="D39" s="6">
        <v>0</v>
      </c>
      <c r="E39" s="7">
        <v>29743040</v>
      </c>
      <c r="F39" s="8">
        <v>56827821</v>
      </c>
      <c r="G39" s="8">
        <v>1032618</v>
      </c>
      <c r="H39" s="8">
        <v>1616586</v>
      </c>
      <c r="I39" s="8">
        <v>18345858</v>
      </c>
      <c r="J39" s="8">
        <v>20995062</v>
      </c>
      <c r="K39" s="8">
        <v>8041482</v>
      </c>
      <c r="L39" s="8">
        <v>8267971</v>
      </c>
      <c r="M39" s="8">
        <v>5881734</v>
      </c>
      <c r="N39" s="8">
        <v>22191187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43186249</v>
      </c>
      <c r="X39" s="8">
        <v>14871540</v>
      </c>
      <c r="Y39" s="8">
        <v>28314709</v>
      </c>
      <c r="Z39" s="2">
        <v>190.4</v>
      </c>
      <c r="AA39" s="6">
        <v>56827821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11296886</v>
      </c>
      <c r="D42" s="55">
        <f>SUM(D38:D41)</f>
        <v>0</v>
      </c>
      <c r="E42" s="56">
        <f t="shared" si="3"/>
        <v>13085300</v>
      </c>
      <c r="F42" s="57">
        <f t="shared" si="3"/>
        <v>40368476</v>
      </c>
      <c r="G42" s="57">
        <f t="shared" si="3"/>
        <v>80518604</v>
      </c>
      <c r="H42" s="57">
        <f t="shared" si="3"/>
        <v>-6833003</v>
      </c>
      <c r="I42" s="57">
        <f t="shared" si="3"/>
        <v>7349510</v>
      </c>
      <c r="J42" s="57">
        <f t="shared" si="3"/>
        <v>81035111</v>
      </c>
      <c r="K42" s="57">
        <f t="shared" si="3"/>
        <v>-3575349</v>
      </c>
      <c r="L42" s="57">
        <f t="shared" si="3"/>
        <v>-3426492</v>
      </c>
      <c r="M42" s="57">
        <f t="shared" si="3"/>
        <v>11358026</v>
      </c>
      <c r="N42" s="57">
        <f t="shared" si="3"/>
        <v>4356185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85391296</v>
      </c>
      <c r="X42" s="57">
        <f t="shared" si="3"/>
        <v>-3364500</v>
      </c>
      <c r="Y42" s="57">
        <f t="shared" si="3"/>
        <v>88755796</v>
      </c>
      <c r="Z42" s="58">
        <f>+IF(X42&lt;&gt;0,+(Y42/X42)*100,0)</f>
        <v>-2638.0085005201367</v>
      </c>
      <c r="AA42" s="55">
        <f>SUM(AA38:AA41)</f>
        <v>40368476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11296886</v>
      </c>
      <c r="D44" s="63">
        <f>+D42-D43</f>
        <v>0</v>
      </c>
      <c r="E44" s="64">
        <f t="shared" si="4"/>
        <v>13085300</v>
      </c>
      <c r="F44" s="65">
        <f t="shared" si="4"/>
        <v>40368476</v>
      </c>
      <c r="G44" s="65">
        <f t="shared" si="4"/>
        <v>80518604</v>
      </c>
      <c r="H44" s="65">
        <f t="shared" si="4"/>
        <v>-6833003</v>
      </c>
      <c r="I44" s="65">
        <f t="shared" si="4"/>
        <v>7349510</v>
      </c>
      <c r="J44" s="65">
        <f t="shared" si="4"/>
        <v>81035111</v>
      </c>
      <c r="K44" s="65">
        <f t="shared" si="4"/>
        <v>-3575349</v>
      </c>
      <c r="L44" s="65">
        <f t="shared" si="4"/>
        <v>-3426492</v>
      </c>
      <c r="M44" s="65">
        <f t="shared" si="4"/>
        <v>11358026</v>
      </c>
      <c r="N44" s="65">
        <f t="shared" si="4"/>
        <v>4356185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85391296</v>
      </c>
      <c r="X44" s="65">
        <f t="shared" si="4"/>
        <v>-3364500</v>
      </c>
      <c r="Y44" s="65">
        <f t="shared" si="4"/>
        <v>88755796</v>
      </c>
      <c r="Z44" s="66">
        <f>+IF(X44&lt;&gt;0,+(Y44/X44)*100,0)</f>
        <v>-2638.0085005201367</v>
      </c>
      <c r="AA44" s="63">
        <f>+AA42-AA43</f>
        <v>40368476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11296886</v>
      </c>
      <c r="D46" s="55">
        <f>SUM(D44:D45)</f>
        <v>0</v>
      </c>
      <c r="E46" s="56">
        <f t="shared" si="5"/>
        <v>13085300</v>
      </c>
      <c r="F46" s="57">
        <f t="shared" si="5"/>
        <v>40368476</v>
      </c>
      <c r="G46" s="57">
        <f t="shared" si="5"/>
        <v>80518604</v>
      </c>
      <c r="H46" s="57">
        <f t="shared" si="5"/>
        <v>-6833003</v>
      </c>
      <c r="I46" s="57">
        <f t="shared" si="5"/>
        <v>7349510</v>
      </c>
      <c r="J46" s="57">
        <f t="shared" si="5"/>
        <v>81035111</v>
      </c>
      <c r="K46" s="57">
        <f t="shared" si="5"/>
        <v>-3575349</v>
      </c>
      <c r="L46" s="57">
        <f t="shared" si="5"/>
        <v>-3426492</v>
      </c>
      <c r="M46" s="57">
        <f t="shared" si="5"/>
        <v>11358026</v>
      </c>
      <c r="N46" s="57">
        <f t="shared" si="5"/>
        <v>4356185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85391296</v>
      </c>
      <c r="X46" s="57">
        <f t="shared" si="5"/>
        <v>-3364500</v>
      </c>
      <c r="Y46" s="57">
        <f t="shared" si="5"/>
        <v>88755796</v>
      </c>
      <c r="Z46" s="58">
        <f>+IF(X46&lt;&gt;0,+(Y46/X46)*100,0)</f>
        <v>-2638.0085005201367</v>
      </c>
      <c r="AA46" s="55">
        <f>SUM(AA44:AA45)</f>
        <v>40368476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11296886</v>
      </c>
      <c r="D48" s="71">
        <f>SUM(D46:D47)</f>
        <v>0</v>
      </c>
      <c r="E48" s="72">
        <f t="shared" si="6"/>
        <v>13085300</v>
      </c>
      <c r="F48" s="73">
        <f t="shared" si="6"/>
        <v>40368476</v>
      </c>
      <c r="G48" s="73">
        <f t="shared" si="6"/>
        <v>80518604</v>
      </c>
      <c r="H48" s="74">
        <f t="shared" si="6"/>
        <v>-6833003</v>
      </c>
      <c r="I48" s="74">
        <f t="shared" si="6"/>
        <v>7349510</v>
      </c>
      <c r="J48" s="74">
        <f t="shared" si="6"/>
        <v>81035111</v>
      </c>
      <c r="K48" s="74">
        <f t="shared" si="6"/>
        <v>-3575349</v>
      </c>
      <c r="L48" s="74">
        <f t="shared" si="6"/>
        <v>-3426492</v>
      </c>
      <c r="M48" s="73">
        <f t="shared" si="6"/>
        <v>11358026</v>
      </c>
      <c r="N48" s="73">
        <f t="shared" si="6"/>
        <v>4356185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85391296</v>
      </c>
      <c r="X48" s="74">
        <f t="shared" si="6"/>
        <v>-3364500</v>
      </c>
      <c r="Y48" s="74">
        <f t="shared" si="6"/>
        <v>88755796</v>
      </c>
      <c r="Z48" s="75">
        <f>+IF(X48&lt;&gt;0,+(Y48/X48)*100,0)</f>
        <v>-2638.0085005201367</v>
      </c>
      <c r="AA48" s="76">
        <f>SUM(AA46:AA47)</f>
        <v>40368476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70756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123908</v>
      </c>
      <c r="D12" s="6">
        <v>0</v>
      </c>
      <c r="E12" s="7">
        <v>131000</v>
      </c>
      <c r="F12" s="8">
        <v>131000</v>
      </c>
      <c r="G12" s="8">
        <v>10383</v>
      </c>
      <c r="H12" s="8">
        <v>3457</v>
      </c>
      <c r="I12" s="8">
        <v>2926</v>
      </c>
      <c r="J12" s="8">
        <v>16766</v>
      </c>
      <c r="K12" s="8">
        <v>37710</v>
      </c>
      <c r="L12" s="8">
        <v>20671</v>
      </c>
      <c r="M12" s="8">
        <v>20318</v>
      </c>
      <c r="N12" s="8">
        <v>78699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95465</v>
      </c>
      <c r="X12" s="8">
        <v>61347</v>
      </c>
      <c r="Y12" s="8">
        <v>34118</v>
      </c>
      <c r="Z12" s="2">
        <v>55.61</v>
      </c>
      <c r="AA12" s="6">
        <v>131000</v>
      </c>
    </row>
    <row r="13" spans="1:27" ht="13.5">
      <c r="A13" s="23" t="s">
        <v>40</v>
      </c>
      <c r="B13" s="29"/>
      <c r="C13" s="6">
        <v>51928028</v>
      </c>
      <c r="D13" s="6">
        <v>0</v>
      </c>
      <c r="E13" s="7">
        <v>51850000</v>
      </c>
      <c r="F13" s="8">
        <v>51850000</v>
      </c>
      <c r="G13" s="8">
        <v>214652</v>
      </c>
      <c r="H13" s="8">
        <v>754923</v>
      </c>
      <c r="I13" s="8">
        <v>1467923</v>
      </c>
      <c r="J13" s="8">
        <v>2437498</v>
      </c>
      <c r="K13" s="8">
        <v>1601704</v>
      </c>
      <c r="L13" s="8">
        <v>1747727</v>
      </c>
      <c r="M13" s="8">
        <v>1080070</v>
      </c>
      <c r="N13" s="8">
        <v>4429501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6866999</v>
      </c>
      <c r="X13" s="8">
        <v>9634512</v>
      </c>
      <c r="Y13" s="8">
        <v>-2767513</v>
      </c>
      <c r="Z13" s="2">
        <v>-28.72</v>
      </c>
      <c r="AA13" s="6">
        <v>51850000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1850</v>
      </c>
      <c r="N14" s="8">
        <v>1850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1850</v>
      </c>
      <c r="X14" s="8"/>
      <c r="Y14" s="8">
        <v>1850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2000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578190</v>
      </c>
      <c r="D17" s="6">
        <v>0</v>
      </c>
      <c r="E17" s="7">
        <v>250000</v>
      </c>
      <c r="F17" s="8">
        <v>250000</v>
      </c>
      <c r="G17" s="8">
        <v>11711</v>
      </c>
      <c r="H17" s="8">
        <v>48744</v>
      </c>
      <c r="I17" s="8">
        <v>17092</v>
      </c>
      <c r="J17" s="8">
        <v>77547</v>
      </c>
      <c r="K17" s="8">
        <v>66786</v>
      </c>
      <c r="L17" s="8">
        <v>61722</v>
      </c>
      <c r="M17" s="8">
        <v>10428</v>
      </c>
      <c r="N17" s="8">
        <v>138936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216483</v>
      </c>
      <c r="X17" s="8">
        <v>157730</v>
      </c>
      <c r="Y17" s="8">
        <v>58753</v>
      </c>
      <c r="Z17" s="2">
        <v>37.25</v>
      </c>
      <c r="AA17" s="6">
        <v>250000</v>
      </c>
    </row>
    <row r="18" spans="1:27" ht="13.5">
      <c r="A18" s="25" t="s">
        <v>45</v>
      </c>
      <c r="B18" s="24"/>
      <c r="C18" s="6">
        <v>97720254</v>
      </c>
      <c r="D18" s="6">
        <v>0</v>
      </c>
      <c r="E18" s="7">
        <v>120767500</v>
      </c>
      <c r="F18" s="8">
        <v>131612500</v>
      </c>
      <c r="G18" s="8">
        <v>0</v>
      </c>
      <c r="H18" s="8">
        <v>9710100</v>
      </c>
      <c r="I18" s="8">
        <v>4093891</v>
      </c>
      <c r="J18" s="8">
        <v>13803991</v>
      </c>
      <c r="K18" s="8">
        <v>8422572</v>
      </c>
      <c r="L18" s="8">
        <v>7998659</v>
      </c>
      <c r="M18" s="8">
        <v>9102733</v>
      </c>
      <c r="N18" s="8">
        <v>25523964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39327955</v>
      </c>
      <c r="X18" s="8">
        <v>38163938</v>
      </c>
      <c r="Y18" s="8">
        <v>1164017</v>
      </c>
      <c r="Z18" s="2">
        <v>3.05</v>
      </c>
      <c r="AA18" s="6">
        <v>131612500</v>
      </c>
    </row>
    <row r="19" spans="1:27" ht="13.5">
      <c r="A19" s="23" t="s">
        <v>46</v>
      </c>
      <c r="B19" s="29"/>
      <c r="C19" s="6">
        <v>230433575</v>
      </c>
      <c r="D19" s="6">
        <v>0</v>
      </c>
      <c r="E19" s="7">
        <v>233097000</v>
      </c>
      <c r="F19" s="8">
        <v>234495000</v>
      </c>
      <c r="G19" s="8">
        <v>93839000</v>
      </c>
      <c r="H19" s="8">
        <v>3295700</v>
      </c>
      <c r="I19" s="8">
        <v>64700</v>
      </c>
      <c r="J19" s="8">
        <v>97199400</v>
      </c>
      <c r="K19" s="8">
        <v>218268</v>
      </c>
      <c r="L19" s="8">
        <v>1276466</v>
      </c>
      <c r="M19" s="8">
        <v>75415700</v>
      </c>
      <c r="N19" s="8">
        <v>76910434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174109834</v>
      </c>
      <c r="X19" s="8">
        <v>174426328</v>
      </c>
      <c r="Y19" s="8">
        <v>-316494</v>
      </c>
      <c r="Z19" s="2">
        <v>-0.18</v>
      </c>
      <c r="AA19" s="6">
        <v>234495000</v>
      </c>
    </row>
    <row r="20" spans="1:27" ht="13.5">
      <c r="A20" s="23" t="s">
        <v>47</v>
      </c>
      <c r="B20" s="29"/>
      <c r="C20" s="6">
        <v>947620</v>
      </c>
      <c r="D20" s="6">
        <v>0</v>
      </c>
      <c r="E20" s="7">
        <v>1329800</v>
      </c>
      <c r="F20" s="26">
        <v>1329800</v>
      </c>
      <c r="G20" s="26">
        <v>30681</v>
      </c>
      <c r="H20" s="26">
        <v>20116</v>
      </c>
      <c r="I20" s="26">
        <v>48225</v>
      </c>
      <c r="J20" s="26">
        <v>99022</v>
      </c>
      <c r="K20" s="26">
        <v>33476</v>
      </c>
      <c r="L20" s="26">
        <v>1268516</v>
      </c>
      <c r="M20" s="26">
        <v>13800</v>
      </c>
      <c r="N20" s="26">
        <v>1315792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1414814</v>
      </c>
      <c r="X20" s="26">
        <v>161267</v>
      </c>
      <c r="Y20" s="26">
        <v>1253547</v>
      </c>
      <c r="Z20" s="27">
        <v>777.31</v>
      </c>
      <c r="AA20" s="28">
        <v>1329800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381804331</v>
      </c>
      <c r="D22" s="33">
        <f>SUM(D5:D21)</f>
        <v>0</v>
      </c>
      <c r="E22" s="34">
        <f t="shared" si="0"/>
        <v>407425300</v>
      </c>
      <c r="F22" s="35">
        <f t="shared" si="0"/>
        <v>419668300</v>
      </c>
      <c r="G22" s="35">
        <f t="shared" si="0"/>
        <v>94106427</v>
      </c>
      <c r="H22" s="35">
        <f t="shared" si="0"/>
        <v>13833040</v>
      </c>
      <c r="I22" s="35">
        <f t="shared" si="0"/>
        <v>5694757</v>
      </c>
      <c r="J22" s="35">
        <f t="shared" si="0"/>
        <v>113634224</v>
      </c>
      <c r="K22" s="35">
        <f t="shared" si="0"/>
        <v>10380516</v>
      </c>
      <c r="L22" s="35">
        <f t="shared" si="0"/>
        <v>12373761</v>
      </c>
      <c r="M22" s="35">
        <f t="shared" si="0"/>
        <v>85644899</v>
      </c>
      <c r="N22" s="35">
        <f t="shared" si="0"/>
        <v>108399176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222033400</v>
      </c>
      <c r="X22" s="35">
        <f t="shared" si="0"/>
        <v>222605122</v>
      </c>
      <c r="Y22" s="35">
        <f t="shared" si="0"/>
        <v>-571722</v>
      </c>
      <c r="Z22" s="36">
        <f>+IF(X22&lt;&gt;0,+(Y22/X22)*100,0)</f>
        <v>-0.25683236524988856</v>
      </c>
      <c r="AA22" s="33">
        <f>SUM(AA5:AA21)</f>
        <v>419668300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185398000</v>
      </c>
      <c r="D25" s="6">
        <v>0</v>
      </c>
      <c r="E25" s="7">
        <v>212704856</v>
      </c>
      <c r="F25" s="8">
        <v>212704856</v>
      </c>
      <c r="G25" s="8">
        <v>12983270</v>
      </c>
      <c r="H25" s="8">
        <v>15653810</v>
      </c>
      <c r="I25" s="8">
        <v>14639973</v>
      </c>
      <c r="J25" s="8">
        <v>43277053</v>
      </c>
      <c r="K25" s="8">
        <v>14491896</v>
      </c>
      <c r="L25" s="8">
        <v>21677816</v>
      </c>
      <c r="M25" s="8">
        <v>15069725</v>
      </c>
      <c r="N25" s="8">
        <v>51239437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94516490</v>
      </c>
      <c r="X25" s="8">
        <v>106346217</v>
      </c>
      <c r="Y25" s="8">
        <v>-11829727</v>
      </c>
      <c r="Z25" s="2">
        <v>-11.12</v>
      </c>
      <c r="AA25" s="6">
        <v>212704856</v>
      </c>
    </row>
    <row r="26" spans="1:27" ht="13.5">
      <c r="A26" s="25" t="s">
        <v>52</v>
      </c>
      <c r="B26" s="24"/>
      <c r="C26" s="6">
        <v>11363025</v>
      </c>
      <c r="D26" s="6">
        <v>0</v>
      </c>
      <c r="E26" s="7">
        <v>11745588</v>
      </c>
      <c r="F26" s="8">
        <v>11745588</v>
      </c>
      <c r="G26" s="8">
        <v>945893</v>
      </c>
      <c r="H26" s="8">
        <v>987660</v>
      </c>
      <c r="I26" s="8">
        <v>979472</v>
      </c>
      <c r="J26" s="8">
        <v>2913025</v>
      </c>
      <c r="K26" s="8">
        <v>976785</v>
      </c>
      <c r="L26" s="8">
        <v>982905</v>
      </c>
      <c r="M26" s="8">
        <v>976918</v>
      </c>
      <c r="N26" s="8">
        <v>2936608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5849633</v>
      </c>
      <c r="X26" s="8">
        <v>5458736</v>
      </c>
      <c r="Y26" s="8">
        <v>390897</v>
      </c>
      <c r="Z26" s="2">
        <v>7.16</v>
      </c>
      <c r="AA26" s="6">
        <v>11745588</v>
      </c>
    </row>
    <row r="27" spans="1:27" ht="13.5">
      <c r="A27" s="25" t="s">
        <v>53</v>
      </c>
      <c r="B27" s="24"/>
      <c r="C27" s="6">
        <v>69691</v>
      </c>
      <c r="D27" s="6">
        <v>0</v>
      </c>
      <c r="E27" s="7">
        <v>5570510</v>
      </c>
      <c r="F27" s="8">
        <v>5570510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5570510</v>
      </c>
    </row>
    <row r="28" spans="1:27" ht="13.5">
      <c r="A28" s="25" t="s">
        <v>54</v>
      </c>
      <c r="B28" s="24"/>
      <c r="C28" s="6">
        <v>10320546</v>
      </c>
      <c r="D28" s="6">
        <v>0</v>
      </c>
      <c r="E28" s="7">
        <v>10000393</v>
      </c>
      <c r="F28" s="8">
        <v>10000393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5019977</v>
      </c>
      <c r="N28" s="8">
        <v>5019977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5019977</v>
      </c>
      <c r="X28" s="8">
        <v>18100</v>
      </c>
      <c r="Y28" s="8">
        <v>5001877</v>
      </c>
      <c r="Z28" s="2">
        <v>27634.68</v>
      </c>
      <c r="AA28" s="6">
        <v>10000393</v>
      </c>
    </row>
    <row r="29" spans="1:27" ht="13.5">
      <c r="A29" s="25" t="s">
        <v>55</v>
      </c>
      <c r="B29" s="24"/>
      <c r="C29" s="6">
        <v>91</v>
      </c>
      <c r="D29" s="6">
        <v>0</v>
      </c>
      <c r="E29" s="7">
        <v>8000</v>
      </c>
      <c r="F29" s="8">
        <v>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8000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20053947</v>
      </c>
      <c r="D31" s="6">
        <v>0</v>
      </c>
      <c r="E31" s="7">
        <v>17998805</v>
      </c>
      <c r="F31" s="8">
        <v>27336405</v>
      </c>
      <c r="G31" s="8">
        <v>472428</v>
      </c>
      <c r="H31" s="8">
        <v>735619</v>
      </c>
      <c r="I31" s="8">
        <v>1733372</v>
      </c>
      <c r="J31" s="8">
        <v>2941419</v>
      </c>
      <c r="K31" s="8">
        <v>2611706</v>
      </c>
      <c r="L31" s="8">
        <v>3831554</v>
      </c>
      <c r="M31" s="8">
        <v>1264000</v>
      </c>
      <c r="N31" s="8">
        <v>7707260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10648679</v>
      </c>
      <c r="X31" s="8">
        <v>9283512</v>
      </c>
      <c r="Y31" s="8">
        <v>1365167</v>
      </c>
      <c r="Z31" s="2">
        <v>14.71</v>
      </c>
      <c r="AA31" s="6">
        <v>27336405</v>
      </c>
    </row>
    <row r="32" spans="1:27" ht="13.5">
      <c r="A32" s="25" t="s">
        <v>58</v>
      </c>
      <c r="B32" s="24"/>
      <c r="C32" s="6">
        <v>50123795</v>
      </c>
      <c r="D32" s="6">
        <v>0</v>
      </c>
      <c r="E32" s="7">
        <v>67205978</v>
      </c>
      <c r="F32" s="8">
        <v>69699868</v>
      </c>
      <c r="G32" s="8">
        <v>454949</v>
      </c>
      <c r="H32" s="8">
        <v>1353608</v>
      </c>
      <c r="I32" s="8">
        <v>2495799</v>
      </c>
      <c r="J32" s="8">
        <v>4304356</v>
      </c>
      <c r="K32" s="8">
        <v>3084329</v>
      </c>
      <c r="L32" s="8">
        <v>4666019</v>
      </c>
      <c r="M32" s="8">
        <v>4832798</v>
      </c>
      <c r="N32" s="8">
        <v>12583146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16887502</v>
      </c>
      <c r="X32" s="8">
        <v>26669317</v>
      </c>
      <c r="Y32" s="8">
        <v>-9781815</v>
      </c>
      <c r="Z32" s="2">
        <v>-36.68</v>
      </c>
      <c r="AA32" s="6">
        <v>69699868</v>
      </c>
    </row>
    <row r="33" spans="1:27" ht="13.5">
      <c r="A33" s="25" t="s">
        <v>59</v>
      </c>
      <c r="B33" s="24"/>
      <c r="C33" s="6">
        <v>13495524</v>
      </c>
      <c r="D33" s="6">
        <v>0</v>
      </c>
      <c r="E33" s="7">
        <v>9271000</v>
      </c>
      <c r="F33" s="8">
        <v>9231000</v>
      </c>
      <c r="G33" s="8">
        <v>200000</v>
      </c>
      <c r="H33" s="8">
        <v>666100</v>
      </c>
      <c r="I33" s="8">
        <v>2403911</v>
      </c>
      <c r="J33" s="8">
        <v>3270011</v>
      </c>
      <c r="K33" s="8">
        <v>752501</v>
      </c>
      <c r="L33" s="8">
        <v>492166</v>
      </c>
      <c r="M33" s="8">
        <v>814193</v>
      </c>
      <c r="N33" s="8">
        <v>2058860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5328871</v>
      </c>
      <c r="X33" s="8">
        <v>2406850</v>
      </c>
      <c r="Y33" s="8">
        <v>2922021</v>
      </c>
      <c r="Z33" s="2">
        <v>121.4</v>
      </c>
      <c r="AA33" s="6">
        <v>9231000</v>
      </c>
    </row>
    <row r="34" spans="1:27" ht="13.5">
      <c r="A34" s="25" t="s">
        <v>60</v>
      </c>
      <c r="B34" s="24"/>
      <c r="C34" s="6">
        <v>62102431</v>
      </c>
      <c r="D34" s="6">
        <v>0</v>
      </c>
      <c r="E34" s="7">
        <v>70552070</v>
      </c>
      <c r="F34" s="8">
        <v>71077580</v>
      </c>
      <c r="G34" s="8">
        <v>1194605</v>
      </c>
      <c r="H34" s="8">
        <v>7843052</v>
      </c>
      <c r="I34" s="8">
        <v>3197020</v>
      </c>
      <c r="J34" s="8">
        <v>12234677</v>
      </c>
      <c r="K34" s="8">
        <v>4596135</v>
      </c>
      <c r="L34" s="8">
        <v>10060685</v>
      </c>
      <c r="M34" s="8">
        <v>3879042</v>
      </c>
      <c r="N34" s="8">
        <v>18535862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30770539</v>
      </c>
      <c r="X34" s="8">
        <v>30294647</v>
      </c>
      <c r="Y34" s="8">
        <v>475892</v>
      </c>
      <c r="Z34" s="2">
        <v>1.57</v>
      </c>
      <c r="AA34" s="6">
        <v>71077580</v>
      </c>
    </row>
    <row r="35" spans="1:27" ht="13.5">
      <c r="A35" s="23" t="s">
        <v>61</v>
      </c>
      <c r="B35" s="29"/>
      <c r="C35" s="6">
        <v>8881450</v>
      </c>
      <c r="D35" s="6">
        <v>0</v>
      </c>
      <c r="E35" s="7">
        <v>20000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20000</v>
      </c>
    </row>
    <row r="36" spans="1:27" ht="12.75">
      <c r="A36" s="40" t="s">
        <v>62</v>
      </c>
      <c r="B36" s="32"/>
      <c r="C36" s="33">
        <f aca="true" t="shared" si="1" ref="C36:Y36">SUM(C25:C35)</f>
        <v>361808500</v>
      </c>
      <c r="D36" s="33">
        <f>SUM(D25:D35)</f>
        <v>0</v>
      </c>
      <c r="E36" s="34">
        <f t="shared" si="1"/>
        <v>405077200</v>
      </c>
      <c r="F36" s="35">
        <f t="shared" si="1"/>
        <v>417394200</v>
      </c>
      <c r="G36" s="35">
        <f t="shared" si="1"/>
        <v>16251145</v>
      </c>
      <c r="H36" s="35">
        <f t="shared" si="1"/>
        <v>27239849</v>
      </c>
      <c r="I36" s="35">
        <f t="shared" si="1"/>
        <v>25449547</v>
      </c>
      <c r="J36" s="35">
        <f t="shared" si="1"/>
        <v>68940541</v>
      </c>
      <c r="K36" s="35">
        <f t="shared" si="1"/>
        <v>26513352</v>
      </c>
      <c r="L36" s="35">
        <f t="shared" si="1"/>
        <v>41711145</v>
      </c>
      <c r="M36" s="35">
        <f t="shared" si="1"/>
        <v>31856653</v>
      </c>
      <c r="N36" s="35">
        <f t="shared" si="1"/>
        <v>100081150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169021691</v>
      </c>
      <c r="X36" s="35">
        <f t="shared" si="1"/>
        <v>180477379</v>
      </c>
      <c r="Y36" s="35">
        <f t="shared" si="1"/>
        <v>-11455688</v>
      </c>
      <c r="Z36" s="36">
        <f>+IF(X36&lt;&gt;0,+(Y36/X36)*100,0)</f>
        <v>-6.347437038078883</v>
      </c>
      <c r="AA36" s="33">
        <f>SUM(AA25:AA35)</f>
        <v>417394200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19995831</v>
      </c>
      <c r="D38" s="46">
        <f>+D22-D36</f>
        <v>0</v>
      </c>
      <c r="E38" s="47">
        <f t="shared" si="2"/>
        <v>2348100</v>
      </c>
      <c r="F38" s="48">
        <f t="shared" si="2"/>
        <v>2274100</v>
      </c>
      <c r="G38" s="48">
        <f t="shared" si="2"/>
        <v>77855282</v>
      </c>
      <c r="H38" s="48">
        <f t="shared" si="2"/>
        <v>-13406809</v>
      </c>
      <c r="I38" s="48">
        <f t="shared" si="2"/>
        <v>-19754790</v>
      </c>
      <c r="J38" s="48">
        <f t="shared" si="2"/>
        <v>44693683</v>
      </c>
      <c r="K38" s="48">
        <f t="shared" si="2"/>
        <v>-16132836</v>
      </c>
      <c r="L38" s="48">
        <f t="shared" si="2"/>
        <v>-29337384</v>
      </c>
      <c r="M38" s="48">
        <f t="shared" si="2"/>
        <v>53788246</v>
      </c>
      <c r="N38" s="48">
        <f t="shared" si="2"/>
        <v>8318026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53011709</v>
      </c>
      <c r="X38" s="48">
        <f>IF(F22=F36,0,X22-X36)</f>
        <v>42127743</v>
      </c>
      <c r="Y38" s="48">
        <f t="shared" si="2"/>
        <v>10883966</v>
      </c>
      <c r="Z38" s="49">
        <f>+IF(X38&lt;&gt;0,+(Y38/X38)*100,0)</f>
        <v>25.835625706318993</v>
      </c>
      <c r="AA38" s="46">
        <f>+AA22-AA36</f>
        <v>2274100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-2348100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-67000</v>
      </c>
      <c r="Y39" s="8">
        <v>67000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19995831</v>
      </c>
      <c r="D42" s="55">
        <f>SUM(D38:D41)</f>
        <v>0</v>
      </c>
      <c r="E42" s="56">
        <f t="shared" si="3"/>
        <v>0</v>
      </c>
      <c r="F42" s="57">
        <f t="shared" si="3"/>
        <v>2274100</v>
      </c>
      <c r="G42" s="57">
        <f t="shared" si="3"/>
        <v>77855282</v>
      </c>
      <c r="H42" s="57">
        <f t="shared" si="3"/>
        <v>-13406809</v>
      </c>
      <c r="I42" s="57">
        <f t="shared" si="3"/>
        <v>-19754790</v>
      </c>
      <c r="J42" s="57">
        <f t="shared" si="3"/>
        <v>44693683</v>
      </c>
      <c r="K42" s="57">
        <f t="shared" si="3"/>
        <v>-16132836</v>
      </c>
      <c r="L42" s="57">
        <f t="shared" si="3"/>
        <v>-29337384</v>
      </c>
      <c r="M42" s="57">
        <f t="shared" si="3"/>
        <v>53788246</v>
      </c>
      <c r="N42" s="57">
        <f t="shared" si="3"/>
        <v>8318026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53011709</v>
      </c>
      <c r="X42" s="57">
        <f t="shared" si="3"/>
        <v>42060743</v>
      </c>
      <c r="Y42" s="57">
        <f t="shared" si="3"/>
        <v>10950966</v>
      </c>
      <c r="Z42" s="58">
        <f>+IF(X42&lt;&gt;0,+(Y42/X42)*100,0)</f>
        <v>26.03607359004571</v>
      </c>
      <c r="AA42" s="55">
        <f>SUM(AA38:AA41)</f>
        <v>2274100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19995831</v>
      </c>
      <c r="D44" s="63">
        <f>+D42-D43</f>
        <v>0</v>
      </c>
      <c r="E44" s="64">
        <f t="shared" si="4"/>
        <v>0</v>
      </c>
      <c r="F44" s="65">
        <f t="shared" si="4"/>
        <v>2274100</v>
      </c>
      <c r="G44" s="65">
        <f t="shared" si="4"/>
        <v>77855282</v>
      </c>
      <c r="H44" s="65">
        <f t="shared" si="4"/>
        <v>-13406809</v>
      </c>
      <c r="I44" s="65">
        <f t="shared" si="4"/>
        <v>-19754790</v>
      </c>
      <c r="J44" s="65">
        <f t="shared" si="4"/>
        <v>44693683</v>
      </c>
      <c r="K44" s="65">
        <f t="shared" si="4"/>
        <v>-16132836</v>
      </c>
      <c r="L44" s="65">
        <f t="shared" si="4"/>
        <v>-29337384</v>
      </c>
      <c r="M44" s="65">
        <f t="shared" si="4"/>
        <v>53788246</v>
      </c>
      <c r="N44" s="65">
        <f t="shared" si="4"/>
        <v>8318026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53011709</v>
      </c>
      <c r="X44" s="65">
        <f t="shared" si="4"/>
        <v>42060743</v>
      </c>
      <c r="Y44" s="65">
        <f t="shared" si="4"/>
        <v>10950966</v>
      </c>
      <c r="Z44" s="66">
        <f>+IF(X44&lt;&gt;0,+(Y44/X44)*100,0)</f>
        <v>26.03607359004571</v>
      </c>
      <c r="AA44" s="63">
        <f>+AA42-AA43</f>
        <v>2274100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19995831</v>
      </c>
      <c r="D46" s="55">
        <f>SUM(D44:D45)</f>
        <v>0</v>
      </c>
      <c r="E46" s="56">
        <f t="shared" si="5"/>
        <v>0</v>
      </c>
      <c r="F46" s="57">
        <f t="shared" si="5"/>
        <v>2274100</v>
      </c>
      <c r="G46" s="57">
        <f t="shared" si="5"/>
        <v>77855282</v>
      </c>
      <c r="H46" s="57">
        <f t="shared" si="5"/>
        <v>-13406809</v>
      </c>
      <c r="I46" s="57">
        <f t="shared" si="5"/>
        <v>-19754790</v>
      </c>
      <c r="J46" s="57">
        <f t="shared" si="5"/>
        <v>44693683</v>
      </c>
      <c r="K46" s="57">
        <f t="shared" si="5"/>
        <v>-16132836</v>
      </c>
      <c r="L46" s="57">
        <f t="shared" si="5"/>
        <v>-29337384</v>
      </c>
      <c r="M46" s="57">
        <f t="shared" si="5"/>
        <v>53788246</v>
      </c>
      <c r="N46" s="57">
        <f t="shared" si="5"/>
        <v>8318026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53011709</v>
      </c>
      <c r="X46" s="57">
        <f t="shared" si="5"/>
        <v>42060743</v>
      </c>
      <c r="Y46" s="57">
        <f t="shared" si="5"/>
        <v>10950966</v>
      </c>
      <c r="Z46" s="58">
        <f>+IF(X46&lt;&gt;0,+(Y46/X46)*100,0)</f>
        <v>26.03607359004571</v>
      </c>
      <c r="AA46" s="55">
        <f>SUM(AA44:AA45)</f>
        <v>2274100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19995831</v>
      </c>
      <c r="D48" s="71">
        <f>SUM(D46:D47)</f>
        <v>0</v>
      </c>
      <c r="E48" s="72">
        <f t="shared" si="6"/>
        <v>0</v>
      </c>
      <c r="F48" s="73">
        <f t="shared" si="6"/>
        <v>2274100</v>
      </c>
      <c r="G48" s="73">
        <f t="shared" si="6"/>
        <v>77855282</v>
      </c>
      <c r="H48" s="74">
        <f t="shared" si="6"/>
        <v>-13406809</v>
      </c>
      <c r="I48" s="74">
        <f t="shared" si="6"/>
        <v>-19754790</v>
      </c>
      <c r="J48" s="74">
        <f t="shared" si="6"/>
        <v>44693683</v>
      </c>
      <c r="K48" s="74">
        <f t="shared" si="6"/>
        <v>-16132836</v>
      </c>
      <c r="L48" s="74">
        <f t="shared" si="6"/>
        <v>-29337384</v>
      </c>
      <c r="M48" s="73">
        <f t="shared" si="6"/>
        <v>53788246</v>
      </c>
      <c r="N48" s="73">
        <f t="shared" si="6"/>
        <v>8318026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53011709</v>
      </c>
      <c r="X48" s="74">
        <f t="shared" si="6"/>
        <v>42060743</v>
      </c>
      <c r="Y48" s="74">
        <f t="shared" si="6"/>
        <v>10950966</v>
      </c>
      <c r="Z48" s="75">
        <f>+IF(X48&lt;&gt;0,+(Y48/X48)*100,0)</f>
        <v>26.03607359004571</v>
      </c>
      <c r="AA48" s="76">
        <f>SUM(AA46:AA47)</f>
        <v>2274100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98396554</v>
      </c>
      <c r="D5" s="6">
        <v>0</v>
      </c>
      <c r="E5" s="7">
        <v>100604061</v>
      </c>
      <c r="F5" s="8">
        <v>100604061</v>
      </c>
      <c r="G5" s="8">
        <v>39761452</v>
      </c>
      <c r="H5" s="8">
        <v>3781568</v>
      </c>
      <c r="I5" s="8">
        <v>6420851</v>
      </c>
      <c r="J5" s="8">
        <v>49963871</v>
      </c>
      <c r="K5" s="8">
        <v>4825969</v>
      </c>
      <c r="L5" s="8">
        <v>6215801</v>
      </c>
      <c r="M5" s="8">
        <v>6244280</v>
      </c>
      <c r="N5" s="8">
        <v>17286050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67249921</v>
      </c>
      <c r="X5" s="8">
        <v>70457126</v>
      </c>
      <c r="Y5" s="8">
        <v>-3207205</v>
      </c>
      <c r="Z5" s="2">
        <v>-4.55</v>
      </c>
      <c r="AA5" s="6">
        <v>100604061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80215711</v>
      </c>
      <c r="D7" s="6">
        <v>0</v>
      </c>
      <c r="E7" s="7">
        <v>85711895</v>
      </c>
      <c r="F7" s="8">
        <v>85711895</v>
      </c>
      <c r="G7" s="8">
        <v>8645688</v>
      </c>
      <c r="H7" s="8">
        <v>9817910</v>
      </c>
      <c r="I7" s="8">
        <v>7130113</v>
      </c>
      <c r="J7" s="8">
        <v>25593711</v>
      </c>
      <c r="K7" s="8">
        <v>6335715</v>
      </c>
      <c r="L7" s="8">
        <v>7318476</v>
      </c>
      <c r="M7" s="8">
        <v>6839775</v>
      </c>
      <c r="N7" s="8">
        <v>20493966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46087677</v>
      </c>
      <c r="X7" s="8">
        <v>43093940</v>
      </c>
      <c r="Y7" s="8">
        <v>2993737</v>
      </c>
      <c r="Z7" s="2">
        <v>6.95</v>
      </c>
      <c r="AA7" s="6">
        <v>85711895</v>
      </c>
    </row>
    <row r="8" spans="1:27" ht="13.5">
      <c r="A8" s="25" t="s">
        <v>35</v>
      </c>
      <c r="B8" s="24"/>
      <c r="C8" s="6">
        <v>64489543</v>
      </c>
      <c r="D8" s="6">
        <v>0</v>
      </c>
      <c r="E8" s="7">
        <v>72707942</v>
      </c>
      <c r="F8" s="8">
        <v>72707942</v>
      </c>
      <c r="G8" s="8">
        <v>5422344</v>
      </c>
      <c r="H8" s="8">
        <v>8579900</v>
      </c>
      <c r="I8" s="8">
        <v>5903543</v>
      </c>
      <c r="J8" s="8">
        <v>19905787</v>
      </c>
      <c r="K8" s="8">
        <v>4363048</v>
      </c>
      <c r="L8" s="8">
        <v>8753989</v>
      </c>
      <c r="M8" s="8">
        <v>7944480</v>
      </c>
      <c r="N8" s="8">
        <v>21061517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40967304</v>
      </c>
      <c r="X8" s="8">
        <v>34692268</v>
      </c>
      <c r="Y8" s="8">
        <v>6275036</v>
      </c>
      <c r="Z8" s="2">
        <v>18.09</v>
      </c>
      <c r="AA8" s="6">
        <v>72707942</v>
      </c>
    </row>
    <row r="9" spans="1:27" ht="13.5">
      <c r="A9" s="25" t="s">
        <v>36</v>
      </c>
      <c r="B9" s="24"/>
      <c r="C9" s="6">
        <v>27552963</v>
      </c>
      <c r="D9" s="6">
        <v>0</v>
      </c>
      <c r="E9" s="7">
        <v>32562027</v>
      </c>
      <c r="F9" s="8">
        <v>32562027</v>
      </c>
      <c r="G9" s="8">
        <v>3168714</v>
      </c>
      <c r="H9" s="8">
        <v>3350130</v>
      </c>
      <c r="I9" s="8">
        <v>3095396</v>
      </c>
      <c r="J9" s="8">
        <v>9614240</v>
      </c>
      <c r="K9" s="8">
        <v>4359797</v>
      </c>
      <c r="L9" s="8">
        <v>1892989</v>
      </c>
      <c r="M9" s="8">
        <v>3252751</v>
      </c>
      <c r="N9" s="8">
        <v>9505537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19119777</v>
      </c>
      <c r="X9" s="8">
        <v>15750520</v>
      </c>
      <c r="Y9" s="8">
        <v>3369257</v>
      </c>
      <c r="Z9" s="2">
        <v>21.39</v>
      </c>
      <c r="AA9" s="6">
        <v>32562027</v>
      </c>
    </row>
    <row r="10" spans="1:27" ht="13.5">
      <c r="A10" s="25" t="s">
        <v>37</v>
      </c>
      <c r="B10" s="24"/>
      <c r="C10" s="6">
        <v>29946711</v>
      </c>
      <c r="D10" s="6">
        <v>0</v>
      </c>
      <c r="E10" s="7">
        <v>34046544</v>
      </c>
      <c r="F10" s="26">
        <v>34046544</v>
      </c>
      <c r="G10" s="26">
        <v>3651391</v>
      </c>
      <c r="H10" s="26">
        <v>3656334</v>
      </c>
      <c r="I10" s="26">
        <v>3654466</v>
      </c>
      <c r="J10" s="26">
        <v>10962191</v>
      </c>
      <c r="K10" s="26">
        <v>3647697</v>
      </c>
      <c r="L10" s="26">
        <v>3669141</v>
      </c>
      <c r="M10" s="26">
        <v>2251450</v>
      </c>
      <c r="N10" s="26">
        <v>9568288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20530479</v>
      </c>
      <c r="X10" s="26">
        <v>17606336</v>
      </c>
      <c r="Y10" s="26">
        <v>2924143</v>
      </c>
      <c r="Z10" s="27">
        <v>16.61</v>
      </c>
      <c r="AA10" s="28">
        <v>34046544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1842854</v>
      </c>
      <c r="D12" s="6">
        <v>0</v>
      </c>
      <c r="E12" s="7">
        <v>2035200</v>
      </c>
      <c r="F12" s="8">
        <v>2035200</v>
      </c>
      <c r="G12" s="8">
        <v>110524</v>
      </c>
      <c r="H12" s="8">
        <v>128306</v>
      </c>
      <c r="I12" s="8">
        <v>166800</v>
      </c>
      <c r="J12" s="8">
        <v>405630</v>
      </c>
      <c r="K12" s="8">
        <v>105016</v>
      </c>
      <c r="L12" s="8">
        <v>130160</v>
      </c>
      <c r="M12" s="8">
        <v>107390</v>
      </c>
      <c r="N12" s="8">
        <v>342566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748196</v>
      </c>
      <c r="X12" s="8">
        <v>1069987</v>
      </c>
      <c r="Y12" s="8">
        <v>-321791</v>
      </c>
      <c r="Z12" s="2">
        <v>-30.07</v>
      </c>
      <c r="AA12" s="6">
        <v>2035200</v>
      </c>
    </row>
    <row r="13" spans="1:27" ht="13.5">
      <c r="A13" s="23" t="s">
        <v>40</v>
      </c>
      <c r="B13" s="29"/>
      <c r="C13" s="6">
        <v>8157487</v>
      </c>
      <c r="D13" s="6">
        <v>0</v>
      </c>
      <c r="E13" s="7">
        <v>6158600</v>
      </c>
      <c r="F13" s="8">
        <v>6158600</v>
      </c>
      <c r="G13" s="8">
        <v>316159</v>
      </c>
      <c r="H13" s="8">
        <v>147811</v>
      </c>
      <c r="I13" s="8">
        <v>146772</v>
      </c>
      <c r="J13" s="8">
        <v>610742</v>
      </c>
      <c r="K13" s="8">
        <v>1597974</v>
      </c>
      <c r="L13" s="8">
        <v>227849</v>
      </c>
      <c r="M13" s="8">
        <v>166431</v>
      </c>
      <c r="N13" s="8">
        <v>1992254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2602996</v>
      </c>
      <c r="X13" s="8">
        <v>2381800</v>
      </c>
      <c r="Y13" s="8">
        <v>221196</v>
      </c>
      <c r="Z13" s="2">
        <v>9.29</v>
      </c>
      <c r="AA13" s="6">
        <v>6158600</v>
      </c>
    </row>
    <row r="14" spans="1:27" ht="13.5">
      <c r="A14" s="23" t="s">
        <v>41</v>
      </c>
      <c r="B14" s="29"/>
      <c r="C14" s="6">
        <v>10339844</v>
      </c>
      <c r="D14" s="6">
        <v>0</v>
      </c>
      <c r="E14" s="7">
        <v>8000000</v>
      </c>
      <c r="F14" s="8">
        <v>8000000</v>
      </c>
      <c r="G14" s="8">
        <v>1389182</v>
      </c>
      <c r="H14" s="8">
        <v>1302650</v>
      </c>
      <c r="I14" s="8">
        <v>1219924</v>
      </c>
      <c r="J14" s="8">
        <v>3911756</v>
      </c>
      <c r="K14" s="8">
        <v>1349460</v>
      </c>
      <c r="L14" s="8">
        <v>1395521</v>
      </c>
      <c r="M14" s="8">
        <v>1404047</v>
      </c>
      <c r="N14" s="8">
        <v>4149028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8060784</v>
      </c>
      <c r="X14" s="8">
        <v>3494777</v>
      </c>
      <c r="Y14" s="8">
        <v>4566007</v>
      </c>
      <c r="Z14" s="2">
        <v>130.65</v>
      </c>
      <c r="AA14" s="6">
        <v>8000000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48988805</v>
      </c>
      <c r="D16" s="6">
        <v>0</v>
      </c>
      <c r="E16" s="7">
        <v>32119060</v>
      </c>
      <c r="F16" s="8">
        <v>32119060</v>
      </c>
      <c r="G16" s="8">
        <v>1391372</v>
      </c>
      <c r="H16" s="8">
        <v>438822</v>
      </c>
      <c r="I16" s="8">
        <v>138252</v>
      </c>
      <c r="J16" s="8">
        <v>1968446</v>
      </c>
      <c r="K16" s="8">
        <v>425262</v>
      </c>
      <c r="L16" s="8">
        <v>486105</v>
      </c>
      <c r="M16" s="8">
        <v>66294</v>
      </c>
      <c r="N16" s="8">
        <v>977661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2946107</v>
      </c>
      <c r="X16" s="8">
        <v>13962927</v>
      </c>
      <c r="Y16" s="8">
        <v>-11016820</v>
      </c>
      <c r="Z16" s="2">
        <v>-78.9</v>
      </c>
      <c r="AA16" s="6">
        <v>32119060</v>
      </c>
    </row>
    <row r="17" spans="1:27" ht="13.5">
      <c r="A17" s="23" t="s">
        <v>44</v>
      </c>
      <c r="B17" s="29"/>
      <c r="C17" s="6">
        <v>31176</v>
      </c>
      <c r="D17" s="6">
        <v>0</v>
      </c>
      <c r="E17" s="7">
        <v>58300</v>
      </c>
      <c r="F17" s="8">
        <v>58300</v>
      </c>
      <c r="G17" s="8">
        <v>3348</v>
      </c>
      <c r="H17" s="8">
        <v>2847</v>
      </c>
      <c r="I17" s="8">
        <v>2285</v>
      </c>
      <c r="J17" s="8">
        <v>8480</v>
      </c>
      <c r="K17" s="8">
        <v>1893</v>
      </c>
      <c r="L17" s="8">
        <v>3958</v>
      </c>
      <c r="M17" s="8">
        <v>1017</v>
      </c>
      <c r="N17" s="8">
        <v>6868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15348</v>
      </c>
      <c r="X17" s="8">
        <v>28959</v>
      </c>
      <c r="Y17" s="8">
        <v>-13611</v>
      </c>
      <c r="Z17" s="2">
        <v>-47</v>
      </c>
      <c r="AA17" s="6">
        <v>58300</v>
      </c>
    </row>
    <row r="18" spans="1:27" ht="13.5">
      <c r="A18" s="25" t="s">
        <v>45</v>
      </c>
      <c r="B18" s="24"/>
      <c r="C18" s="6">
        <v>5357963</v>
      </c>
      <c r="D18" s="6">
        <v>0</v>
      </c>
      <c r="E18" s="7">
        <v>6146389</v>
      </c>
      <c r="F18" s="8">
        <v>6146389</v>
      </c>
      <c r="G18" s="8">
        <v>540996</v>
      </c>
      <c r="H18" s="8">
        <v>612539</v>
      </c>
      <c r="I18" s="8">
        <v>513309</v>
      </c>
      <c r="J18" s="8">
        <v>1666844</v>
      </c>
      <c r="K18" s="8">
        <v>620240</v>
      </c>
      <c r="L18" s="8">
        <v>589357</v>
      </c>
      <c r="M18" s="8">
        <v>422508</v>
      </c>
      <c r="N18" s="8">
        <v>1632105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3298949</v>
      </c>
      <c r="X18" s="8">
        <v>2998729</v>
      </c>
      <c r="Y18" s="8">
        <v>300220</v>
      </c>
      <c r="Z18" s="2">
        <v>10.01</v>
      </c>
      <c r="AA18" s="6">
        <v>6146389</v>
      </c>
    </row>
    <row r="19" spans="1:27" ht="13.5">
      <c r="A19" s="23" t="s">
        <v>46</v>
      </c>
      <c r="B19" s="29"/>
      <c r="C19" s="6">
        <v>96988944</v>
      </c>
      <c r="D19" s="6">
        <v>0</v>
      </c>
      <c r="E19" s="7">
        <v>146043306</v>
      </c>
      <c r="F19" s="8">
        <v>146043306</v>
      </c>
      <c r="G19" s="8">
        <v>0</v>
      </c>
      <c r="H19" s="8">
        <v>3434713</v>
      </c>
      <c r="I19" s="8">
        <v>-1107048</v>
      </c>
      <c r="J19" s="8">
        <v>2327665</v>
      </c>
      <c r="K19" s="8">
        <v>1875901</v>
      </c>
      <c r="L19" s="8">
        <v>1498508</v>
      </c>
      <c r="M19" s="8">
        <v>1350014</v>
      </c>
      <c r="N19" s="8">
        <v>4724423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7052088</v>
      </c>
      <c r="X19" s="8">
        <v>97781187</v>
      </c>
      <c r="Y19" s="8">
        <v>-90729099</v>
      </c>
      <c r="Z19" s="2">
        <v>-92.79</v>
      </c>
      <c r="AA19" s="6">
        <v>146043306</v>
      </c>
    </row>
    <row r="20" spans="1:27" ht="13.5">
      <c r="A20" s="23" t="s">
        <v>47</v>
      </c>
      <c r="B20" s="29"/>
      <c r="C20" s="6">
        <v>11112477</v>
      </c>
      <c r="D20" s="6">
        <v>0</v>
      </c>
      <c r="E20" s="7">
        <v>6480994</v>
      </c>
      <c r="F20" s="26">
        <v>6480994</v>
      </c>
      <c r="G20" s="26">
        <v>487654</v>
      </c>
      <c r="H20" s="26">
        <v>296204</v>
      </c>
      <c r="I20" s="26">
        <v>293048</v>
      </c>
      <c r="J20" s="26">
        <v>1076906</v>
      </c>
      <c r="K20" s="26">
        <v>452885</v>
      </c>
      <c r="L20" s="26">
        <v>510049</v>
      </c>
      <c r="M20" s="26">
        <v>285207</v>
      </c>
      <c r="N20" s="26">
        <v>1248141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2325047</v>
      </c>
      <c r="X20" s="26">
        <v>3496626</v>
      </c>
      <c r="Y20" s="26">
        <v>-1171579</v>
      </c>
      <c r="Z20" s="27">
        <v>-33.51</v>
      </c>
      <c r="AA20" s="28">
        <v>6480994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483421032</v>
      </c>
      <c r="D22" s="33">
        <f>SUM(D5:D21)</f>
        <v>0</v>
      </c>
      <c r="E22" s="34">
        <f t="shared" si="0"/>
        <v>532674318</v>
      </c>
      <c r="F22" s="35">
        <f t="shared" si="0"/>
        <v>532674318</v>
      </c>
      <c r="G22" s="35">
        <f t="shared" si="0"/>
        <v>64888824</v>
      </c>
      <c r="H22" s="35">
        <f t="shared" si="0"/>
        <v>35549734</v>
      </c>
      <c r="I22" s="35">
        <f t="shared" si="0"/>
        <v>27577711</v>
      </c>
      <c r="J22" s="35">
        <f t="shared" si="0"/>
        <v>128016269</v>
      </c>
      <c r="K22" s="35">
        <f t="shared" si="0"/>
        <v>29960857</v>
      </c>
      <c r="L22" s="35">
        <f t="shared" si="0"/>
        <v>32691903</v>
      </c>
      <c r="M22" s="35">
        <f t="shared" si="0"/>
        <v>30335644</v>
      </c>
      <c r="N22" s="35">
        <f t="shared" si="0"/>
        <v>92988404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221004673</v>
      </c>
      <c r="X22" s="35">
        <f t="shared" si="0"/>
        <v>306815182</v>
      </c>
      <c r="Y22" s="35">
        <f t="shared" si="0"/>
        <v>-85810509</v>
      </c>
      <c r="Z22" s="36">
        <f>+IF(X22&lt;&gt;0,+(Y22/X22)*100,0)</f>
        <v>-27.968143049713884</v>
      </c>
      <c r="AA22" s="33">
        <f>SUM(AA5:AA21)</f>
        <v>532674318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181044062</v>
      </c>
      <c r="D25" s="6">
        <v>0</v>
      </c>
      <c r="E25" s="7">
        <v>201997624</v>
      </c>
      <c r="F25" s="8">
        <v>201997624</v>
      </c>
      <c r="G25" s="8">
        <v>15048170</v>
      </c>
      <c r="H25" s="8">
        <v>16466279</v>
      </c>
      <c r="I25" s="8">
        <v>15880249</v>
      </c>
      <c r="J25" s="8">
        <v>47394698</v>
      </c>
      <c r="K25" s="8">
        <v>15520782</v>
      </c>
      <c r="L25" s="8">
        <v>16715711</v>
      </c>
      <c r="M25" s="8">
        <v>15830303</v>
      </c>
      <c r="N25" s="8">
        <v>48066796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95461494</v>
      </c>
      <c r="X25" s="8">
        <v>100100664</v>
      </c>
      <c r="Y25" s="8">
        <v>-4639170</v>
      </c>
      <c r="Z25" s="2">
        <v>-4.63</v>
      </c>
      <c r="AA25" s="6">
        <v>201997624</v>
      </c>
    </row>
    <row r="26" spans="1:27" ht="13.5">
      <c r="A26" s="25" t="s">
        <v>52</v>
      </c>
      <c r="B26" s="24"/>
      <c r="C26" s="6">
        <v>11538787</v>
      </c>
      <c r="D26" s="6">
        <v>0</v>
      </c>
      <c r="E26" s="7">
        <v>12179060</v>
      </c>
      <c r="F26" s="8">
        <v>12179060</v>
      </c>
      <c r="G26" s="8">
        <v>947118</v>
      </c>
      <c r="H26" s="8">
        <v>947118</v>
      </c>
      <c r="I26" s="8">
        <v>947118</v>
      </c>
      <c r="J26" s="8">
        <v>2841354</v>
      </c>
      <c r="K26" s="8">
        <v>921835</v>
      </c>
      <c r="L26" s="8">
        <v>960579</v>
      </c>
      <c r="M26" s="8">
        <v>946858</v>
      </c>
      <c r="N26" s="8">
        <v>2829272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5670626</v>
      </c>
      <c r="X26" s="8">
        <v>5740863</v>
      </c>
      <c r="Y26" s="8">
        <v>-70237</v>
      </c>
      <c r="Z26" s="2">
        <v>-1.22</v>
      </c>
      <c r="AA26" s="6">
        <v>12179060</v>
      </c>
    </row>
    <row r="27" spans="1:27" ht="13.5">
      <c r="A27" s="25" t="s">
        <v>53</v>
      </c>
      <c r="B27" s="24"/>
      <c r="C27" s="6">
        <v>81973432</v>
      </c>
      <c r="D27" s="6">
        <v>0</v>
      </c>
      <c r="E27" s="7">
        <v>57890471</v>
      </c>
      <c r="F27" s="8">
        <v>57890471</v>
      </c>
      <c r="G27" s="8">
        <v>0</v>
      </c>
      <c r="H27" s="8">
        <v>9648411</v>
      </c>
      <c r="I27" s="8">
        <v>4824206</v>
      </c>
      <c r="J27" s="8">
        <v>14472617</v>
      </c>
      <c r="K27" s="8">
        <v>4824206</v>
      </c>
      <c r="L27" s="8">
        <v>4824206</v>
      </c>
      <c r="M27" s="8">
        <v>4824206</v>
      </c>
      <c r="N27" s="8">
        <v>14472618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28945235</v>
      </c>
      <c r="X27" s="8">
        <v>21619378</v>
      </c>
      <c r="Y27" s="8">
        <v>7325857</v>
      </c>
      <c r="Z27" s="2">
        <v>33.89</v>
      </c>
      <c r="AA27" s="6">
        <v>57890471</v>
      </c>
    </row>
    <row r="28" spans="1:27" ht="13.5">
      <c r="A28" s="25" t="s">
        <v>54</v>
      </c>
      <c r="B28" s="24"/>
      <c r="C28" s="6">
        <v>24121702</v>
      </c>
      <c r="D28" s="6">
        <v>0</v>
      </c>
      <c r="E28" s="7">
        <v>31304798</v>
      </c>
      <c r="F28" s="8">
        <v>31304798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15652398</v>
      </c>
      <c r="Y28" s="8">
        <v>-15652398</v>
      </c>
      <c r="Z28" s="2">
        <v>-100</v>
      </c>
      <c r="AA28" s="6">
        <v>31304798</v>
      </c>
    </row>
    <row r="29" spans="1:27" ht="13.5">
      <c r="A29" s="25" t="s">
        <v>55</v>
      </c>
      <c r="B29" s="24"/>
      <c r="C29" s="6">
        <v>19009686</v>
      </c>
      <c r="D29" s="6">
        <v>0</v>
      </c>
      <c r="E29" s="7">
        <v>22361693</v>
      </c>
      <c r="F29" s="8">
        <v>22361693</v>
      </c>
      <c r="G29" s="8">
        <v>-619189</v>
      </c>
      <c r="H29" s="8">
        <v>682961</v>
      </c>
      <c r="I29" s="8">
        <v>1945061</v>
      </c>
      <c r="J29" s="8">
        <v>2008833</v>
      </c>
      <c r="K29" s="8">
        <v>0</v>
      </c>
      <c r="L29" s="8">
        <v>0</v>
      </c>
      <c r="M29" s="8">
        <v>2530095</v>
      </c>
      <c r="N29" s="8">
        <v>2530095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4538928</v>
      </c>
      <c r="X29" s="8">
        <v>11386486</v>
      </c>
      <c r="Y29" s="8">
        <v>-6847558</v>
      </c>
      <c r="Z29" s="2">
        <v>-60.14</v>
      </c>
      <c r="AA29" s="6">
        <v>22361693</v>
      </c>
    </row>
    <row r="30" spans="1:27" ht="13.5">
      <c r="A30" s="25" t="s">
        <v>56</v>
      </c>
      <c r="B30" s="24"/>
      <c r="C30" s="6">
        <v>67091482</v>
      </c>
      <c r="D30" s="6">
        <v>0</v>
      </c>
      <c r="E30" s="7">
        <v>75374025</v>
      </c>
      <c r="F30" s="8">
        <v>75374025</v>
      </c>
      <c r="G30" s="8">
        <v>675465</v>
      </c>
      <c r="H30" s="8">
        <v>8413756</v>
      </c>
      <c r="I30" s="8">
        <v>8634066</v>
      </c>
      <c r="J30" s="8">
        <v>17723287</v>
      </c>
      <c r="K30" s="8">
        <v>5687519</v>
      </c>
      <c r="L30" s="8">
        <v>5566614</v>
      </c>
      <c r="M30" s="8">
        <v>9237702</v>
      </c>
      <c r="N30" s="8">
        <v>20491835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38215122</v>
      </c>
      <c r="X30" s="8">
        <v>37556554</v>
      </c>
      <c r="Y30" s="8">
        <v>658568</v>
      </c>
      <c r="Z30" s="2">
        <v>1.75</v>
      </c>
      <c r="AA30" s="6">
        <v>75374025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61849008</v>
      </c>
      <c r="F31" s="8">
        <v>61849008</v>
      </c>
      <c r="G31" s="8">
        <v>2652753</v>
      </c>
      <c r="H31" s="8">
        <v>2119426</v>
      </c>
      <c r="I31" s="8">
        <v>-1093661</v>
      </c>
      <c r="J31" s="8">
        <v>3678518</v>
      </c>
      <c r="K31" s="8">
        <v>1590244</v>
      </c>
      <c r="L31" s="8">
        <v>1902004</v>
      </c>
      <c r="M31" s="8">
        <v>1603308</v>
      </c>
      <c r="N31" s="8">
        <v>5095556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8774074</v>
      </c>
      <c r="X31" s="8">
        <v>34878965</v>
      </c>
      <c r="Y31" s="8">
        <v>-26104891</v>
      </c>
      <c r="Z31" s="2">
        <v>-74.84</v>
      </c>
      <c r="AA31" s="6">
        <v>61849008</v>
      </c>
    </row>
    <row r="32" spans="1:27" ht="13.5">
      <c r="A32" s="25" t="s">
        <v>58</v>
      </c>
      <c r="B32" s="24"/>
      <c r="C32" s="6">
        <v>23686753</v>
      </c>
      <c r="D32" s="6">
        <v>0</v>
      </c>
      <c r="E32" s="7">
        <v>44695262</v>
      </c>
      <c r="F32" s="8">
        <v>44695262</v>
      </c>
      <c r="G32" s="8">
        <v>730489</v>
      </c>
      <c r="H32" s="8">
        <v>1284880</v>
      </c>
      <c r="I32" s="8">
        <v>2129640</v>
      </c>
      <c r="J32" s="8">
        <v>4145009</v>
      </c>
      <c r="K32" s="8">
        <v>2873322</v>
      </c>
      <c r="L32" s="8">
        <v>3050752</v>
      </c>
      <c r="M32" s="8">
        <v>3125781</v>
      </c>
      <c r="N32" s="8">
        <v>9049855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13194864</v>
      </c>
      <c r="X32" s="8">
        <v>17696687</v>
      </c>
      <c r="Y32" s="8">
        <v>-4501823</v>
      </c>
      <c r="Z32" s="2">
        <v>-25.44</v>
      </c>
      <c r="AA32" s="6">
        <v>44695262</v>
      </c>
    </row>
    <row r="33" spans="1:27" ht="13.5">
      <c r="A33" s="25" t="s">
        <v>59</v>
      </c>
      <c r="B33" s="24"/>
      <c r="C33" s="6">
        <v>2377804</v>
      </c>
      <c r="D33" s="6">
        <v>0</v>
      </c>
      <c r="E33" s="7">
        <v>232260</v>
      </c>
      <c r="F33" s="8">
        <v>232260</v>
      </c>
      <c r="G33" s="8">
        <v>0</v>
      </c>
      <c r="H33" s="8">
        <v>0</v>
      </c>
      <c r="I33" s="8">
        <v>0</v>
      </c>
      <c r="J33" s="8">
        <v>0</v>
      </c>
      <c r="K33" s="8">
        <v>67258</v>
      </c>
      <c r="L33" s="8">
        <v>49986</v>
      </c>
      <c r="M33" s="8">
        <v>0</v>
      </c>
      <c r="N33" s="8">
        <v>117244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117244</v>
      </c>
      <c r="X33" s="8">
        <v>143005</v>
      </c>
      <c r="Y33" s="8">
        <v>-25761</v>
      </c>
      <c r="Z33" s="2">
        <v>-18.01</v>
      </c>
      <c r="AA33" s="6">
        <v>232260</v>
      </c>
    </row>
    <row r="34" spans="1:27" ht="13.5">
      <c r="A34" s="25" t="s">
        <v>60</v>
      </c>
      <c r="B34" s="24"/>
      <c r="C34" s="6">
        <v>51370270</v>
      </c>
      <c r="D34" s="6">
        <v>0</v>
      </c>
      <c r="E34" s="7">
        <v>43298199</v>
      </c>
      <c r="F34" s="8">
        <v>43298199</v>
      </c>
      <c r="G34" s="8">
        <v>5724408</v>
      </c>
      <c r="H34" s="8">
        <v>2118312</v>
      </c>
      <c r="I34" s="8">
        <v>6588850</v>
      </c>
      <c r="J34" s="8">
        <v>14431570</v>
      </c>
      <c r="K34" s="8">
        <v>2413048</v>
      </c>
      <c r="L34" s="8">
        <v>4713480</v>
      </c>
      <c r="M34" s="8">
        <v>5776385</v>
      </c>
      <c r="N34" s="8">
        <v>12902913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27334483</v>
      </c>
      <c r="X34" s="8">
        <v>24383223</v>
      </c>
      <c r="Y34" s="8">
        <v>2951260</v>
      </c>
      <c r="Z34" s="2">
        <v>12.1</v>
      </c>
      <c r="AA34" s="6">
        <v>43298199</v>
      </c>
    </row>
    <row r="35" spans="1:27" ht="13.5">
      <c r="A35" s="23" t="s">
        <v>61</v>
      </c>
      <c r="B35" s="29"/>
      <c r="C35" s="6">
        <v>2358924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464572902</v>
      </c>
      <c r="D36" s="33">
        <f>SUM(D25:D35)</f>
        <v>0</v>
      </c>
      <c r="E36" s="34">
        <f t="shared" si="1"/>
        <v>551182400</v>
      </c>
      <c r="F36" s="35">
        <f t="shared" si="1"/>
        <v>551182400</v>
      </c>
      <c r="G36" s="35">
        <f t="shared" si="1"/>
        <v>25159214</v>
      </c>
      <c r="H36" s="35">
        <f t="shared" si="1"/>
        <v>41681143</v>
      </c>
      <c r="I36" s="35">
        <f t="shared" si="1"/>
        <v>39855529</v>
      </c>
      <c r="J36" s="35">
        <f t="shared" si="1"/>
        <v>106695886</v>
      </c>
      <c r="K36" s="35">
        <f t="shared" si="1"/>
        <v>33898214</v>
      </c>
      <c r="L36" s="35">
        <f t="shared" si="1"/>
        <v>37783332</v>
      </c>
      <c r="M36" s="35">
        <f t="shared" si="1"/>
        <v>43874638</v>
      </c>
      <c r="N36" s="35">
        <f t="shared" si="1"/>
        <v>115556184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222252070</v>
      </c>
      <c r="X36" s="35">
        <f t="shared" si="1"/>
        <v>269158223</v>
      </c>
      <c r="Y36" s="35">
        <f t="shared" si="1"/>
        <v>-46906153</v>
      </c>
      <c r="Z36" s="36">
        <f>+IF(X36&lt;&gt;0,+(Y36/X36)*100,0)</f>
        <v>-17.426981229549877</v>
      </c>
      <c r="AA36" s="33">
        <f>SUM(AA25:AA35)</f>
        <v>551182400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18848130</v>
      </c>
      <c r="D38" s="46">
        <f>+D22-D36</f>
        <v>0</v>
      </c>
      <c r="E38" s="47">
        <f t="shared" si="2"/>
        <v>-18508082</v>
      </c>
      <c r="F38" s="48">
        <f t="shared" si="2"/>
        <v>-18508082</v>
      </c>
      <c r="G38" s="48">
        <f t="shared" si="2"/>
        <v>39729610</v>
      </c>
      <c r="H38" s="48">
        <f t="shared" si="2"/>
        <v>-6131409</v>
      </c>
      <c r="I38" s="48">
        <f t="shared" si="2"/>
        <v>-12277818</v>
      </c>
      <c r="J38" s="48">
        <f t="shared" si="2"/>
        <v>21320383</v>
      </c>
      <c r="K38" s="48">
        <f t="shared" si="2"/>
        <v>-3937357</v>
      </c>
      <c r="L38" s="48">
        <f t="shared" si="2"/>
        <v>-5091429</v>
      </c>
      <c r="M38" s="48">
        <f t="shared" si="2"/>
        <v>-13538994</v>
      </c>
      <c r="N38" s="48">
        <f t="shared" si="2"/>
        <v>-22567780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-1247397</v>
      </c>
      <c r="X38" s="48">
        <f>IF(F22=F36,0,X22-X36)</f>
        <v>37656959</v>
      </c>
      <c r="Y38" s="48">
        <f t="shared" si="2"/>
        <v>-38904356</v>
      </c>
      <c r="Z38" s="49">
        <f>+IF(X38&lt;&gt;0,+(Y38/X38)*100,0)</f>
        <v>-103.31252717459209</v>
      </c>
      <c r="AA38" s="46">
        <f>+AA22-AA36</f>
        <v>-18508082</v>
      </c>
    </row>
    <row r="39" spans="1:27" ht="13.5">
      <c r="A39" s="23" t="s">
        <v>64</v>
      </c>
      <c r="B39" s="29"/>
      <c r="C39" s="6">
        <v>50145492</v>
      </c>
      <c r="D39" s="6">
        <v>0</v>
      </c>
      <c r="E39" s="7">
        <v>47347694</v>
      </c>
      <c r="F39" s="8">
        <v>47347694</v>
      </c>
      <c r="G39" s="8">
        <v>0</v>
      </c>
      <c r="H39" s="8">
        <v>571162</v>
      </c>
      <c r="I39" s="8">
        <v>2275445</v>
      </c>
      <c r="J39" s="8">
        <v>2846607</v>
      </c>
      <c r="K39" s="8">
        <v>2046591</v>
      </c>
      <c r="L39" s="8">
        <v>2775396</v>
      </c>
      <c r="M39" s="8">
        <v>1893917</v>
      </c>
      <c r="N39" s="8">
        <v>6715904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9562511</v>
      </c>
      <c r="X39" s="8">
        <v>24516609</v>
      </c>
      <c r="Y39" s="8">
        <v>-14954098</v>
      </c>
      <c r="Z39" s="2">
        <v>-61</v>
      </c>
      <c r="AA39" s="6">
        <v>47347694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-271756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68721866</v>
      </c>
      <c r="D42" s="55">
        <f>SUM(D38:D41)</f>
        <v>0</v>
      </c>
      <c r="E42" s="56">
        <f t="shared" si="3"/>
        <v>28839612</v>
      </c>
      <c r="F42" s="57">
        <f t="shared" si="3"/>
        <v>28839612</v>
      </c>
      <c r="G42" s="57">
        <f t="shared" si="3"/>
        <v>39729610</v>
      </c>
      <c r="H42" s="57">
        <f t="shared" si="3"/>
        <v>-5560247</v>
      </c>
      <c r="I42" s="57">
        <f t="shared" si="3"/>
        <v>-10002373</v>
      </c>
      <c r="J42" s="57">
        <f t="shared" si="3"/>
        <v>24166990</v>
      </c>
      <c r="K42" s="57">
        <f t="shared" si="3"/>
        <v>-1890766</v>
      </c>
      <c r="L42" s="57">
        <f t="shared" si="3"/>
        <v>-2316033</v>
      </c>
      <c r="M42" s="57">
        <f t="shared" si="3"/>
        <v>-11645077</v>
      </c>
      <c r="N42" s="57">
        <f t="shared" si="3"/>
        <v>-15851876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8315114</v>
      </c>
      <c r="X42" s="57">
        <f t="shared" si="3"/>
        <v>62173568</v>
      </c>
      <c r="Y42" s="57">
        <f t="shared" si="3"/>
        <v>-53858454</v>
      </c>
      <c r="Z42" s="58">
        <f>+IF(X42&lt;&gt;0,+(Y42/X42)*100,0)</f>
        <v>-86.62596619836906</v>
      </c>
      <c r="AA42" s="55">
        <f>SUM(AA38:AA41)</f>
        <v>28839612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68721866</v>
      </c>
      <c r="D44" s="63">
        <f>+D42-D43</f>
        <v>0</v>
      </c>
      <c r="E44" s="64">
        <f t="shared" si="4"/>
        <v>28839612</v>
      </c>
      <c r="F44" s="65">
        <f t="shared" si="4"/>
        <v>28839612</v>
      </c>
      <c r="G44" s="65">
        <f t="shared" si="4"/>
        <v>39729610</v>
      </c>
      <c r="H44" s="65">
        <f t="shared" si="4"/>
        <v>-5560247</v>
      </c>
      <c r="I44" s="65">
        <f t="shared" si="4"/>
        <v>-10002373</v>
      </c>
      <c r="J44" s="65">
        <f t="shared" si="4"/>
        <v>24166990</v>
      </c>
      <c r="K44" s="65">
        <f t="shared" si="4"/>
        <v>-1890766</v>
      </c>
      <c r="L44" s="65">
        <f t="shared" si="4"/>
        <v>-2316033</v>
      </c>
      <c r="M44" s="65">
        <f t="shared" si="4"/>
        <v>-11645077</v>
      </c>
      <c r="N44" s="65">
        <f t="shared" si="4"/>
        <v>-15851876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8315114</v>
      </c>
      <c r="X44" s="65">
        <f t="shared" si="4"/>
        <v>62173568</v>
      </c>
      <c r="Y44" s="65">
        <f t="shared" si="4"/>
        <v>-53858454</v>
      </c>
      <c r="Z44" s="66">
        <f>+IF(X44&lt;&gt;0,+(Y44/X44)*100,0)</f>
        <v>-86.62596619836906</v>
      </c>
      <c r="AA44" s="63">
        <f>+AA42-AA43</f>
        <v>28839612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68721866</v>
      </c>
      <c r="D46" s="55">
        <f>SUM(D44:D45)</f>
        <v>0</v>
      </c>
      <c r="E46" s="56">
        <f t="shared" si="5"/>
        <v>28839612</v>
      </c>
      <c r="F46" s="57">
        <f t="shared" si="5"/>
        <v>28839612</v>
      </c>
      <c r="G46" s="57">
        <f t="shared" si="5"/>
        <v>39729610</v>
      </c>
      <c r="H46" s="57">
        <f t="shared" si="5"/>
        <v>-5560247</v>
      </c>
      <c r="I46" s="57">
        <f t="shared" si="5"/>
        <v>-10002373</v>
      </c>
      <c r="J46" s="57">
        <f t="shared" si="5"/>
        <v>24166990</v>
      </c>
      <c r="K46" s="57">
        <f t="shared" si="5"/>
        <v>-1890766</v>
      </c>
      <c r="L46" s="57">
        <f t="shared" si="5"/>
        <v>-2316033</v>
      </c>
      <c r="M46" s="57">
        <f t="shared" si="5"/>
        <v>-11645077</v>
      </c>
      <c r="N46" s="57">
        <f t="shared" si="5"/>
        <v>-15851876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8315114</v>
      </c>
      <c r="X46" s="57">
        <f t="shared" si="5"/>
        <v>62173568</v>
      </c>
      <c r="Y46" s="57">
        <f t="shared" si="5"/>
        <v>-53858454</v>
      </c>
      <c r="Z46" s="58">
        <f>+IF(X46&lt;&gt;0,+(Y46/X46)*100,0)</f>
        <v>-86.62596619836906</v>
      </c>
      <c r="AA46" s="55">
        <f>SUM(AA44:AA45)</f>
        <v>28839612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68721866</v>
      </c>
      <c r="D48" s="71">
        <f>SUM(D46:D47)</f>
        <v>0</v>
      </c>
      <c r="E48" s="72">
        <f t="shared" si="6"/>
        <v>28839612</v>
      </c>
      <c r="F48" s="73">
        <f t="shared" si="6"/>
        <v>28839612</v>
      </c>
      <c r="G48" s="73">
        <f t="shared" si="6"/>
        <v>39729610</v>
      </c>
      <c r="H48" s="74">
        <f t="shared" si="6"/>
        <v>-5560247</v>
      </c>
      <c r="I48" s="74">
        <f t="shared" si="6"/>
        <v>-10002373</v>
      </c>
      <c r="J48" s="74">
        <f t="shared" si="6"/>
        <v>24166990</v>
      </c>
      <c r="K48" s="74">
        <f t="shared" si="6"/>
        <v>-1890766</v>
      </c>
      <c r="L48" s="74">
        <f t="shared" si="6"/>
        <v>-2316033</v>
      </c>
      <c r="M48" s="73">
        <f t="shared" si="6"/>
        <v>-11645077</v>
      </c>
      <c r="N48" s="73">
        <f t="shared" si="6"/>
        <v>-15851876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8315114</v>
      </c>
      <c r="X48" s="74">
        <f t="shared" si="6"/>
        <v>62173568</v>
      </c>
      <c r="Y48" s="74">
        <f t="shared" si="6"/>
        <v>-53858454</v>
      </c>
      <c r="Z48" s="75">
        <f>+IF(X48&lt;&gt;0,+(Y48/X48)*100,0)</f>
        <v>-86.62596619836906</v>
      </c>
      <c r="AA48" s="76">
        <f>SUM(AA46:AA47)</f>
        <v>28839612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214845385</v>
      </c>
      <c r="D5" s="6">
        <v>0</v>
      </c>
      <c r="E5" s="7">
        <v>234998400</v>
      </c>
      <c r="F5" s="8">
        <v>234998400</v>
      </c>
      <c r="G5" s="8">
        <v>22460868</v>
      </c>
      <c r="H5" s="8">
        <v>18559403</v>
      </c>
      <c r="I5" s="8">
        <v>19120174</v>
      </c>
      <c r="J5" s="8">
        <v>60140445</v>
      </c>
      <c r="K5" s="8">
        <v>19284986</v>
      </c>
      <c r="L5" s="8">
        <v>19158919</v>
      </c>
      <c r="M5" s="8">
        <v>19168544</v>
      </c>
      <c r="N5" s="8">
        <v>57612449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117752894</v>
      </c>
      <c r="X5" s="8">
        <v>117499186</v>
      </c>
      <c r="Y5" s="8">
        <v>253708</v>
      </c>
      <c r="Z5" s="2">
        <v>0.22</v>
      </c>
      <c r="AA5" s="6">
        <v>234998400</v>
      </c>
    </row>
    <row r="6" spans="1:27" ht="13.5">
      <c r="A6" s="23" t="s">
        <v>33</v>
      </c>
      <c r="B6" s="24"/>
      <c r="C6" s="6">
        <v>866642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349380185</v>
      </c>
      <c r="D7" s="6">
        <v>0</v>
      </c>
      <c r="E7" s="7">
        <v>362783800</v>
      </c>
      <c r="F7" s="8">
        <v>362723800</v>
      </c>
      <c r="G7" s="8">
        <v>30878633</v>
      </c>
      <c r="H7" s="8">
        <v>31521385</v>
      </c>
      <c r="I7" s="8">
        <v>32670856</v>
      </c>
      <c r="J7" s="8">
        <v>95070874</v>
      </c>
      <c r="K7" s="8">
        <v>31072758</v>
      </c>
      <c r="L7" s="8">
        <v>31028236</v>
      </c>
      <c r="M7" s="8">
        <v>31248850</v>
      </c>
      <c r="N7" s="8">
        <v>93349844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188420718</v>
      </c>
      <c r="X7" s="8">
        <v>182860676</v>
      </c>
      <c r="Y7" s="8">
        <v>5560042</v>
      </c>
      <c r="Z7" s="2">
        <v>3.04</v>
      </c>
      <c r="AA7" s="6">
        <v>362723800</v>
      </c>
    </row>
    <row r="8" spans="1:27" ht="13.5">
      <c r="A8" s="25" t="s">
        <v>35</v>
      </c>
      <c r="B8" s="24"/>
      <c r="C8" s="6">
        <v>111009577</v>
      </c>
      <c r="D8" s="6">
        <v>0</v>
      </c>
      <c r="E8" s="7">
        <v>116780600</v>
      </c>
      <c r="F8" s="8">
        <v>116230600</v>
      </c>
      <c r="G8" s="8">
        <v>8733731</v>
      </c>
      <c r="H8" s="8">
        <v>9261867</v>
      </c>
      <c r="I8" s="8">
        <v>9870203</v>
      </c>
      <c r="J8" s="8">
        <v>27865801</v>
      </c>
      <c r="K8" s="8">
        <v>10037774</v>
      </c>
      <c r="L8" s="8">
        <v>10819703</v>
      </c>
      <c r="M8" s="8">
        <v>11046075</v>
      </c>
      <c r="N8" s="8">
        <v>31903552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59769353</v>
      </c>
      <c r="X8" s="8">
        <v>58390290</v>
      </c>
      <c r="Y8" s="8">
        <v>1379063</v>
      </c>
      <c r="Z8" s="2">
        <v>2.36</v>
      </c>
      <c r="AA8" s="6">
        <v>116230600</v>
      </c>
    </row>
    <row r="9" spans="1:27" ht="13.5">
      <c r="A9" s="25" t="s">
        <v>36</v>
      </c>
      <c r="B9" s="24"/>
      <c r="C9" s="6">
        <v>72064166</v>
      </c>
      <c r="D9" s="6">
        <v>0</v>
      </c>
      <c r="E9" s="7">
        <v>73164100</v>
      </c>
      <c r="F9" s="8">
        <v>73164000</v>
      </c>
      <c r="G9" s="8">
        <v>5645476</v>
      </c>
      <c r="H9" s="8">
        <v>6014590</v>
      </c>
      <c r="I9" s="8">
        <v>6115036</v>
      </c>
      <c r="J9" s="8">
        <v>17775102</v>
      </c>
      <c r="K9" s="8">
        <v>6166734</v>
      </c>
      <c r="L9" s="8">
        <v>6685158</v>
      </c>
      <c r="M9" s="8">
        <v>6592246</v>
      </c>
      <c r="N9" s="8">
        <v>19444138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37219240</v>
      </c>
      <c r="X9" s="8">
        <v>36582050</v>
      </c>
      <c r="Y9" s="8">
        <v>637190</v>
      </c>
      <c r="Z9" s="2">
        <v>1.74</v>
      </c>
      <c r="AA9" s="6">
        <v>73164000</v>
      </c>
    </row>
    <row r="10" spans="1:27" ht="13.5">
      <c r="A10" s="25" t="s">
        <v>37</v>
      </c>
      <c r="B10" s="24"/>
      <c r="C10" s="6">
        <v>57740545</v>
      </c>
      <c r="D10" s="6">
        <v>0</v>
      </c>
      <c r="E10" s="7">
        <v>60989600</v>
      </c>
      <c r="F10" s="26">
        <v>60989500</v>
      </c>
      <c r="G10" s="26">
        <v>5189549</v>
      </c>
      <c r="H10" s="26">
        <v>5159711</v>
      </c>
      <c r="I10" s="26">
        <v>5185875</v>
      </c>
      <c r="J10" s="26">
        <v>15535135</v>
      </c>
      <c r="K10" s="26">
        <v>5157990</v>
      </c>
      <c r="L10" s="26">
        <v>5158882</v>
      </c>
      <c r="M10" s="26">
        <v>5149055</v>
      </c>
      <c r="N10" s="26">
        <v>15465927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31001062</v>
      </c>
      <c r="X10" s="26">
        <v>30494796</v>
      </c>
      <c r="Y10" s="26">
        <v>506266</v>
      </c>
      <c r="Z10" s="27">
        <v>1.66</v>
      </c>
      <c r="AA10" s="28">
        <v>60989500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610200</v>
      </c>
      <c r="G11" s="8">
        <v>0</v>
      </c>
      <c r="H11" s="8">
        <v>64876</v>
      </c>
      <c r="I11" s="8">
        <v>55512</v>
      </c>
      <c r="J11" s="8">
        <v>120388</v>
      </c>
      <c r="K11" s="8">
        <v>73706</v>
      </c>
      <c r="L11" s="8">
        <v>58676</v>
      </c>
      <c r="M11" s="8">
        <v>37024</v>
      </c>
      <c r="N11" s="8">
        <v>169406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289794</v>
      </c>
      <c r="X11" s="8"/>
      <c r="Y11" s="8">
        <v>289794</v>
      </c>
      <c r="Z11" s="2">
        <v>0</v>
      </c>
      <c r="AA11" s="6">
        <v>610200</v>
      </c>
    </row>
    <row r="12" spans="1:27" ht="13.5">
      <c r="A12" s="25" t="s">
        <v>39</v>
      </c>
      <c r="B12" s="29"/>
      <c r="C12" s="6">
        <v>12324088</v>
      </c>
      <c r="D12" s="6">
        <v>0</v>
      </c>
      <c r="E12" s="7">
        <v>3679400</v>
      </c>
      <c r="F12" s="8">
        <v>3679400</v>
      </c>
      <c r="G12" s="8">
        <v>366859</v>
      </c>
      <c r="H12" s="8">
        <v>299464</v>
      </c>
      <c r="I12" s="8">
        <v>633488</v>
      </c>
      <c r="J12" s="8">
        <v>1299811</v>
      </c>
      <c r="K12" s="8">
        <v>281202</v>
      </c>
      <c r="L12" s="8">
        <v>273157</v>
      </c>
      <c r="M12" s="8">
        <v>288837</v>
      </c>
      <c r="N12" s="8">
        <v>843196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2143007</v>
      </c>
      <c r="X12" s="8">
        <v>1839460</v>
      </c>
      <c r="Y12" s="8">
        <v>303547</v>
      </c>
      <c r="Z12" s="2">
        <v>16.5</v>
      </c>
      <c r="AA12" s="6">
        <v>3679400</v>
      </c>
    </row>
    <row r="13" spans="1:27" ht="13.5">
      <c r="A13" s="23" t="s">
        <v>40</v>
      </c>
      <c r="B13" s="29"/>
      <c r="C13" s="6">
        <v>30285425</v>
      </c>
      <c r="D13" s="6">
        <v>0</v>
      </c>
      <c r="E13" s="7">
        <v>21001000</v>
      </c>
      <c r="F13" s="8">
        <v>21001000</v>
      </c>
      <c r="G13" s="8">
        <v>487512</v>
      </c>
      <c r="H13" s="8">
        <v>1598766</v>
      </c>
      <c r="I13" s="8">
        <v>2721906</v>
      </c>
      <c r="J13" s="8">
        <v>4808184</v>
      </c>
      <c r="K13" s="8">
        <v>6911735</v>
      </c>
      <c r="L13" s="8">
        <v>2720981</v>
      </c>
      <c r="M13" s="8">
        <v>789918</v>
      </c>
      <c r="N13" s="8">
        <v>10422634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15230818</v>
      </c>
      <c r="X13" s="8">
        <v>8000492</v>
      </c>
      <c r="Y13" s="8">
        <v>7230326</v>
      </c>
      <c r="Z13" s="2">
        <v>90.37</v>
      </c>
      <c r="AA13" s="6">
        <v>21001000</v>
      </c>
    </row>
    <row r="14" spans="1:27" ht="13.5">
      <c r="A14" s="23" t="s">
        <v>41</v>
      </c>
      <c r="B14" s="29"/>
      <c r="C14" s="6">
        <v>3022088</v>
      </c>
      <c r="D14" s="6">
        <v>0</v>
      </c>
      <c r="E14" s="7">
        <v>3700000</v>
      </c>
      <c r="F14" s="8">
        <v>3700000</v>
      </c>
      <c r="G14" s="8">
        <v>321196</v>
      </c>
      <c r="H14" s="8">
        <v>302488</v>
      </c>
      <c r="I14" s="8">
        <v>321476</v>
      </c>
      <c r="J14" s="8">
        <v>945160</v>
      </c>
      <c r="K14" s="8">
        <v>325428</v>
      </c>
      <c r="L14" s="8">
        <v>334024</v>
      </c>
      <c r="M14" s="8">
        <v>348677</v>
      </c>
      <c r="N14" s="8">
        <v>1008129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1953289</v>
      </c>
      <c r="X14" s="8">
        <v>1849998</v>
      </c>
      <c r="Y14" s="8">
        <v>103291</v>
      </c>
      <c r="Z14" s="2">
        <v>5.58</v>
      </c>
      <c r="AA14" s="6">
        <v>3700000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31633677</v>
      </c>
      <c r="D16" s="6">
        <v>0</v>
      </c>
      <c r="E16" s="7">
        <v>34964900</v>
      </c>
      <c r="F16" s="8">
        <v>34964900</v>
      </c>
      <c r="G16" s="8">
        <v>2277371</v>
      </c>
      <c r="H16" s="8">
        <v>2521085</v>
      </c>
      <c r="I16" s="8">
        <v>2676426</v>
      </c>
      <c r="J16" s="8">
        <v>7474882</v>
      </c>
      <c r="K16" s="8">
        <v>2613649</v>
      </c>
      <c r="L16" s="8">
        <v>2733370</v>
      </c>
      <c r="M16" s="8">
        <v>2425369</v>
      </c>
      <c r="N16" s="8">
        <v>7772388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15247270</v>
      </c>
      <c r="X16" s="8">
        <v>17481930</v>
      </c>
      <c r="Y16" s="8">
        <v>-2234660</v>
      </c>
      <c r="Z16" s="2">
        <v>-12.78</v>
      </c>
      <c r="AA16" s="6">
        <v>34964900</v>
      </c>
    </row>
    <row r="17" spans="1:27" ht="13.5">
      <c r="A17" s="23" t="s">
        <v>44</v>
      </c>
      <c r="B17" s="29"/>
      <c r="C17" s="6">
        <v>2526908</v>
      </c>
      <c r="D17" s="6">
        <v>0</v>
      </c>
      <c r="E17" s="7">
        <v>2446700</v>
      </c>
      <c r="F17" s="8">
        <v>2446700</v>
      </c>
      <c r="G17" s="8">
        <v>199250</v>
      </c>
      <c r="H17" s="8">
        <v>214195</v>
      </c>
      <c r="I17" s="8">
        <v>219670</v>
      </c>
      <c r="J17" s="8">
        <v>633115</v>
      </c>
      <c r="K17" s="8">
        <v>200756</v>
      </c>
      <c r="L17" s="8">
        <v>217247</v>
      </c>
      <c r="M17" s="8">
        <v>192616</v>
      </c>
      <c r="N17" s="8">
        <v>610619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1243734</v>
      </c>
      <c r="X17" s="8">
        <v>1223340</v>
      </c>
      <c r="Y17" s="8">
        <v>20394</v>
      </c>
      <c r="Z17" s="2">
        <v>1.67</v>
      </c>
      <c r="AA17" s="6">
        <v>2446700</v>
      </c>
    </row>
    <row r="18" spans="1:27" ht="13.5">
      <c r="A18" s="25" t="s">
        <v>45</v>
      </c>
      <c r="B18" s="24"/>
      <c r="C18" s="6">
        <v>4148923</v>
      </c>
      <c r="D18" s="6">
        <v>0</v>
      </c>
      <c r="E18" s="7">
        <v>3726000</v>
      </c>
      <c r="F18" s="8">
        <v>3726000</v>
      </c>
      <c r="G18" s="8">
        <v>359312</v>
      </c>
      <c r="H18" s="8">
        <v>432483</v>
      </c>
      <c r="I18" s="8">
        <v>376107</v>
      </c>
      <c r="J18" s="8">
        <v>1167902</v>
      </c>
      <c r="K18" s="8">
        <v>432277</v>
      </c>
      <c r="L18" s="8">
        <v>462348</v>
      </c>
      <c r="M18" s="8">
        <v>349303</v>
      </c>
      <c r="N18" s="8">
        <v>1243928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2411830</v>
      </c>
      <c r="X18" s="8">
        <v>1862998</v>
      </c>
      <c r="Y18" s="8">
        <v>548832</v>
      </c>
      <c r="Z18" s="2">
        <v>29.46</v>
      </c>
      <c r="AA18" s="6">
        <v>3726000</v>
      </c>
    </row>
    <row r="19" spans="1:27" ht="13.5">
      <c r="A19" s="23" t="s">
        <v>46</v>
      </c>
      <c r="B19" s="29"/>
      <c r="C19" s="6">
        <v>116420944</v>
      </c>
      <c r="D19" s="6">
        <v>0</v>
      </c>
      <c r="E19" s="7">
        <v>130565953</v>
      </c>
      <c r="F19" s="8">
        <v>114217355</v>
      </c>
      <c r="G19" s="8">
        <v>40677681</v>
      </c>
      <c r="H19" s="8">
        <v>864377</v>
      </c>
      <c r="I19" s="8">
        <v>873184</v>
      </c>
      <c r="J19" s="8">
        <v>42415242</v>
      </c>
      <c r="K19" s="8">
        <v>1155255</v>
      </c>
      <c r="L19" s="8">
        <v>1353936</v>
      </c>
      <c r="M19" s="8">
        <v>34473010</v>
      </c>
      <c r="N19" s="8">
        <v>36982201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79397443</v>
      </c>
      <c r="X19" s="8">
        <v>60157408</v>
      </c>
      <c r="Y19" s="8">
        <v>19240035</v>
      </c>
      <c r="Z19" s="2">
        <v>31.98</v>
      </c>
      <c r="AA19" s="6">
        <v>114217355</v>
      </c>
    </row>
    <row r="20" spans="1:27" ht="13.5">
      <c r="A20" s="23" t="s">
        <v>47</v>
      </c>
      <c r="B20" s="29"/>
      <c r="C20" s="6">
        <v>38894941</v>
      </c>
      <c r="D20" s="6">
        <v>0</v>
      </c>
      <c r="E20" s="7">
        <v>31427300</v>
      </c>
      <c r="F20" s="26">
        <v>31427300</v>
      </c>
      <c r="G20" s="26">
        <v>1823165</v>
      </c>
      <c r="H20" s="26">
        <v>2283163</v>
      </c>
      <c r="I20" s="26">
        <v>2078649</v>
      </c>
      <c r="J20" s="26">
        <v>6184977</v>
      </c>
      <c r="K20" s="26">
        <v>2083448</v>
      </c>
      <c r="L20" s="26">
        <v>2567462</v>
      </c>
      <c r="M20" s="26">
        <v>3486948</v>
      </c>
      <c r="N20" s="26">
        <v>8137858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14322835</v>
      </c>
      <c r="X20" s="26">
        <v>14629206</v>
      </c>
      <c r="Y20" s="26">
        <v>-306371</v>
      </c>
      <c r="Z20" s="27">
        <v>-2.09</v>
      </c>
      <c r="AA20" s="28">
        <v>31427300</v>
      </c>
    </row>
    <row r="21" spans="1:27" ht="13.5">
      <c r="A21" s="23" t="s">
        <v>48</v>
      </c>
      <c r="B21" s="29"/>
      <c r="C21" s="6">
        <v>28077096</v>
      </c>
      <c r="D21" s="6">
        <v>0</v>
      </c>
      <c r="E21" s="7">
        <v>0</v>
      </c>
      <c r="F21" s="8">
        <v>0</v>
      </c>
      <c r="G21" s="8">
        <v>266537</v>
      </c>
      <c r="H21" s="8">
        <v>149672</v>
      </c>
      <c r="I21" s="30">
        <v>132740</v>
      </c>
      <c r="J21" s="8">
        <v>548949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548949</v>
      </c>
      <c r="X21" s="8"/>
      <c r="Y21" s="8">
        <v>548949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1073240590</v>
      </c>
      <c r="D22" s="33">
        <f>SUM(D5:D21)</f>
        <v>0</v>
      </c>
      <c r="E22" s="34">
        <f t="shared" si="0"/>
        <v>1080227753</v>
      </c>
      <c r="F22" s="35">
        <f t="shared" si="0"/>
        <v>1063879155</v>
      </c>
      <c r="G22" s="35">
        <f t="shared" si="0"/>
        <v>119687140</v>
      </c>
      <c r="H22" s="35">
        <f t="shared" si="0"/>
        <v>79247525</v>
      </c>
      <c r="I22" s="35">
        <f t="shared" si="0"/>
        <v>83051302</v>
      </c>
      <c r="J22" s="35">
        <f t="shared" si="0"/>
        <v>281985967</v>
      </c>
      <c r="K22" s="35">
        <f t="shared" si="0"/>
        <v>85797698</v>
      </c>
      <c r="L22" s="35">
        <f t="shared" si="0"/>
        <v>83572099</v>
      </c>
      <c r="M22" s="35">
        <f t="shared" si="0"/>
        <v>115596472</v>
      </c>
      <c r="N22" s="35">
        <f t="shared" si="0"/>
        <v>284966269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566952236</v>
      </c>
      <c r="X22" s="35">
        <f t="shared" si="0"/>
        <v>532871830</v>
      </c>
      <c r="Y22" s="35">
        <f t="shared" si="0"/>
        <v>34080406</v>
      </c>
      <c r="Z22" s="36">
        <f>+IF(X22&lt;&gt;0,+(Y22/X22)*100,0)</f>
        <v>6.395610366567886</v>
      </c>
      <c r="AA22" s="33">
        <f>SUM(AA5:AA21)</f>
        <v>1063879155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296535982</v>
      </c>
      <c r="D25" s="6">
        <v>0</v>
      </c>
      <c r="E25" s="7">
        <v>367024467</v>
      </c>
      <c r="F25" s="8">
        <v>367095419</v>
      </c>
      <c r="G25" s="8">
        <v>22778046</v>
      </c>
      <c r="H25" s="8">
        <v>29202746</v>
      </c>
      <c r="I25" s="8">
        <v>27474797</v>
      </c>
      <c r="J25" s="8">
        <v>79455589</v>
      </c>
      <c r="K25" s="8">
        <v>28012214</v>
      </c>
      <c r="L25" s="8">
        <v>43883802</v>
      </c>
      <c r="M25" s="8">
        <v>29549875</v>
      </c>
      <c r="N25" s="8">
        <v>101445891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180901480</v>
      </c>
      <c r="X25" s="8">
        <v>181044996</v>
      </c>
      <c r="Y25" s="8">
        <v>-143516</v>
      </c>
      <c r="Z25" s="2">
        <v>-0.08</v>
      </c>
      <c r="AA25" s="6">
        <v>367095419</v>
      </c>
    </row>
    <row r="26" spans="1:27" ht="13.5">
      <c r="A26" s="25" t="s">
        <v>52</v>
      </c>
      <c r="B26" s="24"/>
      <c r="C26" s="6">
        <v>10137691</v>
      </c>
      <c r="D26" s="6">
        <v>0</v>
      </c>
      <c r="E26" s="7">
        <v>10972260</v>
      </c>
      <c r="F26" s="8">
        <v>10972260</v>
      </c>
      <c r="G26" s="8">
        <v>847689</v>
      </c>
      <c r="H26" s="8">
        <v>847689</v>
      </c>
      <c r="I26" s="8">
        <v>847689</v>
      </c>
      <c r="J26" s="8">
        <v>2543067</v>
      </c>
      <c r="K26" s="8">
        <v>847689</v>
      </c>
      <c r="L26" s="8">
        <v>847689</v>
      </c>
      <c r="M26" s="8">
        <v>847689</v>
      </c>
      <c r="N26" s="8">
        <v>2543067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5086134</v>
      </c>
      <c r="X26" s="8">
        <v>5486130</v>
      </c>
      <c r="Y26" s="8">
        <v>-399996</v>
      </c>
      <c r="Z26" s="2">
        <v>-7.29</v>
      </c>
      <c r="AA26" s="6">
        <v>10972260</v>
      </c>
    </row>
    <row r="27" spans="1:27" ht="13.5">
      <c r="A27" s="25" t="s">
        <v>53</v>
      </c>
      <c r="B27" s="24"/>
      <c r="C27" s="6">
        <v>18012607</v>
      </c>
      <c r="D27" s="6">
        <v>0</v>
      </c>
      <c r="E27" s="7">
        <v>23492000</v>
      </c>
      <c r="F27" s="8">
        <v>23492000</v>
      </c>
      <c r="G27" s="8">
        <v>1957668</v>
      </c>
      <c r="H27" s="8">
        <v>1957668</v>
      </c>
      <c r="I27" s="8">
        <v>1957668</v>
      </c>
      <c r="J27" s="8">
        <v>5873004</v>
      </c>
      <c r="K27" s="8">
        <v>1957668</v>
      </c>
      <c r="L27" s="8">
        <v>1957668</v>
      </c>
      <c r="M27" s="8">
        <v>1957668</v>
      </c>
      <c r="N27" s="8">
        <v>5873004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11746008</v>
      </c>
      <c r="X27" s="8">
        <v>11395998</v>
      </c>
      <c r="Y27" s="8">
        <v>350010</v>
      </c>
      <c r="Z27" s="2">
        <v>3.07</v>
      </c>
      <c r="AA27" s="6">
        <v>23492000</v>
      </c>
    </row>
    <row r="28" spans="1:27" ht="13.5">
      <c r="A28" s="25" t="s">
        <v>54</v>
      </c>
      <c r="B28" s="24"/>
      <c r="C28" s="6">
        <v>134400072</v>
      </c>
      <c r="D28" s="6">
        <v>0</v>
      </c>
      <c r="E28" s="7">
        <v>130362238</v>
      </c>
      <c r="F28" s="8">
        <v>130362238</v>
      </c>
      <c r="G28" s="8">
        <v>10863520</v>
      </c>
      <c r="H28" s="8">
        <v>10863520</v>
      </c>
      <c r="I28" s="8">
        <v>10863520</v>
      </c>
      <c r="J28" s="8">
        <v>32590560</v>
      </c>
      <c r="K28" s="8">
        <v>10864078</v>
      </c>
      <c r="L28" s="8">
        <v>10863520</v>
      </c>
      <c r="M28" s="8">
        <v>10863550</v>
      </c>
      <c r="N28" s="8">
        <v>32591148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65181708</v>
      </c>
      <c r="X28" s="8">
        <v>59257110</v>
      </c>
      <c r="Y28" s="8">
        <v>5924598</v>
      </c>
      <c r="Z28" s="2">
        <v>10</v>
      </c>
      <c r="AA28" s="6">
        <v>130362238</v>
      </c>
    </row>
    <row r="29" spans="1:27" ht="13.5">
      <c r="A29" s="25" t="s">
        <v>55</v>
      </c>
      <c r="B29" s="24"/>
      <c r="C29" s="6">
        <v>46128610</v>
      </c>
      <c r="D29" s="6">
        <v>0</v>
      </c>
      <c r="E29" s="7">
        <v>47834480</v>
      </c>
      <c r="F29" s="8">
        <v>47834480</v>
      </c>
      <c r="G29" s="8">
        <v>93532</v>
      </c>
      <c r="H29" s="8">
        <v>581572</v>
      </c>
      <c r="I29" s="8">
        <v>969484</v>
      </c>
      <c r="J29" s="8">
        <v>1644588</v>
      </c>
      <c r="K29" s="8">
        <v>2846187</v>
      </c>
      <c r="L29" s="8">
        <v>1008713</v>
      </c>
      <c r="M29" s="8">
        <v>12355203</v>
      </c>
      <c r="N29" s="8">
        <v>16210103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17854691</v>
      </c>
      <c r="X29" s="8">
        <v>23917240</v>
      </c>
      <c r="Y29" s="8">
        <v>-6062549</v>
      </c>
      <c r="Z29" s="2">
        <v>-25.35</v>
      </c>
      <c r="AA29" s="6">
        <v>47834480</v>
      </c>
    </row>
    <row r="30" spans="1:27" ht="13.5">
      <c r="A30" s="25" t="s">
        <v>56</v>
      </c>
      <c r="B30" s="24"/>
      <c r="C30" s="6">
        <v>225843568</v>
      </c>
      <c r="D30" s="6">
        <v>0</v>
      </c>
      <c r="E30" s="7">
        <v>238588349</v>
      </c>
      <c r="F30" s="8">
        <v>238588349</v>
      </c>
      <c r="G30" s="8">
        <v>3892</v>
      </c>
      <c r="H30" s="8">
        <v>28766366</v>
      </c>
      <c r="I30" s="8">
        <v>29686830</v>
      </c>
      <c r="J30" s="8">
        <v>58457088</v>
      </c>
      <c r="K30" s="8">
        <v>17445117</v>
      </c>
      <c r="L30" s="8">
        <v>17984652</v>
      </c>
      <c r="M30" s="8">
        <v>17345793</v>
      </c>
      <c r="N30" s="8">
        <v>52775562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111232650</v>
      </c>
      <c r="X30" s="8">
        <v>116144160</v>
      </c>
      <c r="Y30" s="8">
        <v>-4911510</v>
      </c>
      <c r="Z30" s="2">
        <v>-4.23</v>
      </c>
      <c r="AA30" s="6">
        <v>238588349</v>
      </c>
    </row>
    <row r="31" spans="1:27" ht="13.5">
      <c r="A31" s="25" t="s">
        <v>57</v>
      </c>
      <c r="B31" s="24"/>
      <c r="C31" s="6">
        <v>38054295</v>
      </c>
      <c r="D31" s="6">
        <v>0</v>
      </c>
      <c r="E31" s="7">
        <v>57601747</v>
      </c>
      <c r="F31" s="8">
        <v>39849601</v>
      </c>
      <c r="G31" s="8">
        <v>705843</v>
      </c>
      <c r="H31" s="8">
        <v>2156540</v>
      </c>
      <c r="I31" s="8">
        <v>2858129</v>
      </c>
      <c r="J31" s="8">
        <v>5720512</v>
      </c>
      <c r="K31" s="8">
        <v>3160463</v>
      </c>
      <c r="L31" s="8">
        <v>4095206</v>
      </c>
      <c r="M31" s="8">
        <v>4563986</v>
      </c>
      <c r="N31" s="8">
        <v>11819655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17540167</v>
      </c>
      <c r="X31" s="8">
        <v>28615574</v>
      </c>
      <c r="Y31" s="8">
        <v>-11075407</v>
      </c>
      <c r="Z31" s="2">
        <v>-38.7</v>
      </c>
      <c r="AA31" s="6">
        <v>39849601</v>
      </c>
    </row>
    <row r="32" spans="1:27" ht="13.5">
      <c r="A32" s="25" t="s">
        <v>58</v>
      </c>
      <c r="B32" s="24"/>
      <c r="C32" s="6">
        <v>167065076</v>
      </c>
      <c r="D32" s="6">
        <v>0</v>
      </c>
      <c r="E32" s="7">
        <v>193636856</v>
      </c>
      <c r="F32" s="8">
        <v>195009552</v>
      </c>
      <c r="G32" s="8">
        <v>1392329</v>
      </c>
      <c r="H32" s="8">
        <v>8572036</v>
      </c>
      <c r="I32" s="8">
        <v>13176555</v>
      </c>
      <c r="J32" s="8">
        <v>23140920</v>
      </c>
      <c r="K32" s="8">
        <v>11755725</v>
      </c>
      <c r="L32" s="8">
        <v>15140035</v>
      </c>
      <c r="M32" s="8">
        <v>19010159</v>
      </c>
      <c r="N32" s="8">
        <v>45905919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69046839</v>
      </c>
      <c r="X32" s="8">
        <v>96989085</v>
      </c>
      <c r="Y32" s="8">
        <v>-27942246</v>
      </c>
      <c r="Z32" s="2">
        <v>-28.81</v>
      </c>
      <c r="AA32" s="6">
        <v>195009552</v>
      </c>
    </row>
    <row r="33" spans="1:27" ht="13.5">
      <c r="A33" s="25" t="s">
        <v>59</v>
      </c>
      <c r="B33" s="24"/>
      <c r="C33" s="6">
        <v>1800008</v>
      </c>
      <c r="D33" s="6">
        <v>0</v>
      </c>
      <c r="E33" s="7">
        <v>500000</v>
      </c>
      <c r="F33" s="8">
        <v>500000</v>
      </c>
      <c r="G33" s="8">
        <v>3235</v>
      </c>
      <c r="H33" s="8">
        <v>8235</v>
      </c>
      <c r="I33" s="8">
        <v>271235</v>
      </c>
      <c r="J33" s="8">
        <v>282705</v>
      </c>
      <c r="K33" s="8">
        <v>44735</v>
      </c>
      <c r="L33" s="8">
        <v>7971</v>
      </c>
      <c r="M33" s="8">
        <v>22771</v>
      </c>
      <c r="N33" s="8">
        <v>75477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358182</v>
      </c>
      <c r="X33" s="8">
        <v>249996</v>
      </c>
      <c r="Y33" s="8">
        <v>108186</v>
      </c>
      <c r="Z33" s="2">
        <v>43.28</v>
      </c>
      <c r="AA33" s="6">
        <v>500000</v>
      </c>
    </row>
    <row r="34" spans="1:27" ht="13.5">
      <c r="A34" s="25" t="s">
        <v>60</v>
      </c>
      <c r="B34" s="24"/>
      <c r="C34" s="6">
        <v>55474702</v>
      </c>
      <c r="D34" s="6">
        <v>0</v>
      </c>
      <c r="E34" s="7">
        <v>64232315</v>
      </c>
      <c r="F34" s="8">
        <v>64192215</v>
      </c>
      <c r="G34" s="8">
        <v>5057011</v>
      </c>
      <c r="H34" s="8">
        <v>6575333</v>
      </c>
      <c r="I34" s="8">
        <v>5416899</v>
      </c>
      <c r="J34" s="8">
        <v>17049243</v>
      </c>
      <c r="K34" s="8">
        <v>4955787</v>
      </c>
      <c r="L34" s="8">
        <v>4794628</v>
      </c>
      <c r="M34" s="8">
        <v>4264841</v>
      </c>
      <c r="N34" s="8">
        <v>14015256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31064499</v>
      </c>
      <c r="X34" s="8">
        <v>30598416</v>
      </c>
      <c r="Y34" s="8">
        <v>466083</v>
      </c>
      <c r="Z34" s="2">
        <v>1.52</v>
      </c>
      <c r="AA34" s="6">
        <v>64192215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993452611</v>
      </c>
      <c r="D36" s="33">
        <f>SUM(D25:D35)</f>
        <v>0</v>
      </c>
      <c r="E36" s="34">
        <f t="shared" si="1"/>
        <v>1134244712</v>
      </c>
      <c r="F36" s="35">
        <f t="shared" si="1"/>
        <v>1117896114</v>
      </c>
      <c r="G36" s="35">
        <f t="shared" si="1"/>
        <v>43702765</v>
      </c>
      <c r="H36" s="35">
        <f t="shared" si="1"/>
        <v>89531705</v>
      </c>
      <c r="I36" s="35">
        <f t="shared" si="1"/>
        <v>93522806</v>
      </c>
      <c r="J36" s="35">
        <f t="shared" si="1"/>
        <v>226757276</v>
      </c>
      <c r="K36" s="35">
        <f t="shared" si="1"/>
        <v>81889663</v>
      </c>
      <c r="L36" s="35">
        <f t="shared" si="1"/>
        <v>100583884</v>
      </c>
      <c r="M36" s="35">
        <f t="shared" si="1"/>
        <v>100781535</v>
      </c>
      <c r="N36" s="35">
        <f t="shared" si="1"/>
        <v>283255082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510012358</v>
      </c>
      <c r="X36" s="35">
        <f t="shared" si="1"/>
        <v>553698705</v>
      </c>
      <c r="Y36" s="35">
        <f t="shared" si="1"/>
        <v>-43686347</v>
      </c>
      <c r="Z36" s="36">
        <f>+IF(X36&lt;&gt;0,+(Y36/X36)*100,0)</f>
        <v>-7.889913161346477</v>
      </c>
      <c r="AA36" s="33">
        <f>SUM(AA25:AA35)</f>
        <v>1117896114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79787979</v>
      </c>
      <c r="D38" s="46">
        <f>+D22-D36</f>
        <v>0</v>
      </c>
      <c r="E38" s="47">
        <f t="shared" si="2"/>
        <v>-54016959</v>
      </c>
      <c r="F38" s="48">
        <f t="shared" si="2"/>
        <v>-54016959</v>
      </c>
      <c r="G38" s="48">
        <f t="shared" si="2"/>
        <v>75984375</v>
      </c>
      <c r="H38" s="48">
        <f t="shared" si="2"/>
        <v>-10284180</v>
      </c>
      <c r="I38" s="48">
        <f t="shared" si="2"/>
        <v>-10471504</v>
      </c>
      <c r="J38" s="48">
        <f t="shared" si="2"/>
        <v>55228691</v>
      </c>
      <c r="K38" s="48">
        <f t="shared" si="2"/>
        <v>3908035</v>
      </c>
      <c r="L38" s="48">
        <f t="shared" si="2"/>
        <v>-17011785</v>
      </c>
      <c r="M38" s="48">
        <f t="shared" si="2"/>
        <v>14814937</v>
      </c>
      <c r="N38" s="48">
        <f t="shared" si="2"/>
        <v>1711187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56939878</v>
      </c>
      <c r="X38" s="48">
        <f>IF(F22=F36,0,X22-X36)</f>
        <v>-20826875</v>
      </c>
      <c r="Y38" s="48">
        <f t="shared" si="2"/>
        <v>77766753</v>
      </c>
      <c r="Z38" s="49">
        <f>+IF(X38&lt;&gt;0,+(Y38/X38)*100,0)</f>
        <v>-373.3961672118357</v>
      </c>
      <c r="AA38" s="46">
        <f>+AA22-AA36</f>
        <v>-54016959</v>
      </c>
    </row>
    <row r="39" spans="1:27" ht="13.5">
      <c r="A39" s="23" t="s">
        <v>64</v>
      </c>
      <c r="B39" s="29"/>
      <c r="C39" s="6">
        <v>64247852</v>
      </c>
      <c r="D39" s="6">
        <v>0</v>
      </c>
      <c r="E39" s="7">
        <v>61968297</v>
      </c>
      <c r="F39" s="8">
        <v>73841134</v>
      </c>
      <c r="G39" s="8">
        <v>0</v>
      </c>
      <c r="H39" s="8">
        <v>101051</v>
      </c>
      <c r="I39" s="8">
        <v>2942273</v>
      </c>
      <c r="J39" s="8">
        <v>3043324</v>
      </c>
      <c r="K39" s="8">
        <v>636774</v>
      </c>
      <c r="L39" s="8">
        <v>1017781</v>
      </c>
      <c r="M39" s="8">
        <v>7829853</v>
      </c>
      <c r="N39" s="8">
        <v>9484408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12527732</v>
      </c>
      <c r="X39" s="8">
        <v>22429582</v>
      </c>
      <c r="Y39" s="8">
        <v>-9901850</v>
      </c>
      <c r="Z39" s="2">
        <v>-44.15</v>
      </c>
      <c r="AA39" s="6">
        <v>73841134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144035831</v>
      </c>
      <c r="D42" s="55">
        <f>SUM(D38:D41)</f>
        <v>0</v>
      </c>
      <c r="E42" s="56">
        <f t="shared" si="3"/>
        <v>7951338</v>
      </c>
      <c r="F42" s="57">
        <f t="shared" si="3"/>
        <v>19824175</v>
      </c>
      <c r="G42" s="57">
        <f t="shared" si="3"/>
        <v>75984375</v>
      </c>
      <c r="H42" s="57">
        <f t="shared" si="3"/>
        <v>-10183129</v>
      </c>
      <c r="I42" s="57">
        <f t="shared" si="3"/>
        <v>-7529231</v>
      </c>
      <c r="J42" s="57">
        <f t="shared" si="3"/>
        <v>58272015</v>
      </c>
      <c r="K42" s="57">
        <f t="shared" si="3"/>
        <v>4544809</v>
      </c>
      <c r="L42" s="57">
        <f t="shared" si="3"/>
        <v>-15994004</v>
      </c>
      <c r="M42" s="57">
        <f t="shared" si="3"/>
        <v>22644790</v>
      </c>
      <c r="N42" s="57">
        <f t="shared" si="3"/>
        <v>11195595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69467610</v>
      </c>
      <c r="X42" s="57">
        <f t="shared" si="3"/>
        <v>1602707</v>
      </c>
      <c r="Y42" s="57">
        <f t="shared" si="3"/>
        <v>67864903</v>
      </c>
      <c r="Z42" s="58">
        <f>+IF(X42&lt;&gt;0,+(Y42/X42)*100,0)</f>
        <v>4234.3923749007145</v>
      </c>
      <c r="AA42" s="55">
        <f>SUM(AA38:AA41)</f>
        <v>19824175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144035831</v>
      </c>
      <c r="D44" s="63">
        <f>+D42-D43</f>
        <v>0</v>
      </c>
      <c r="E44" s="64">
        <f t="shared" si="4"/>
        <v>7951338</v>
      </c>
      <c r="F44" s="65">
        <f t="shared" si="4"/>
        <v>19824175</v>
      </c>
      <c r="G44" s="65">
        <f t="shared" si="4"/>
        <v>75984375</v>
      </c>
      <c r="H44" s="65">
        <f t="shared" si="4"/>
        <v>-10183129</v>
      </c>
      <c r="I44" s="65">
        <f t="shared" si="4"/>
        <v>-7529231</v>
      </c>
      <c r="J44" s="65">
        <f t="shared" si="4"/>
        <v>58272015</v>
      </c>
      <c r="K44" s="65">
        <f t="shared" si="4"/>
        <v>4544809</v>
      </c>
      <c r="L44" s="65">
        <f t="shared" si="4"/>
        <v>-15994004</v>
      </c>
      <c r="M44" s="65">
        <f t="shared" si="4"/>
        <v>22644790</v>
      </c>
      <c r="N44" s="65">
        <f t="shared" si="4"/>
        <v>11195595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69467610</v>
      </c>
      <c r="X44" s="65">
        <f t="shared" si="4"/>
        <v>1602707</v>
      </c>
      <c r="Y44" s="65">
        <f t="shared" si="4"/>
        <v>67864903</v>
      </c>
      <c r="Z44" s="66">
        <f>+IF(X44&lt;&gt;0,+(Y44/X44)*100,0)</f>
        <v>4234.3923749007145</v>
      </c>
      <c r="AA44" s="63">
        <f>+AA42-AA43</f>
        <v>19824175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144035831</v>
      </c>
      <c r="D46" s="55">
        <f>SUM(D44:D45)</f>
        <v>0</v>
      </c>
      <c r="E46" s="56">
        <f t="shared" si="5"/>
        <v>7951338</v>
      </c>
      <c r="F46" s="57">
        <f t="shared" si="5"/>
        <v>19824175</v>
      </c>
      <c r="G46" s="57">
        <f t="shared" si="5"/>
        <v>75984375</v>
      </c>
      <c r="H46" s="57">
        <f t="shared" si="5"/>
        <v>-10183129</v>
      </c>
      <c r="I46" s="57">
        <f t="shared" si="5"/>
        <v>-7529231</v>
      </c>
      <c r="J46" s="57">
        <f t="shared" si="5"/>
        <v>58272015</v>
      </c>
      <c r="K46" s="57">
        <f t="shared" si="5"/>
        <v>4544809</v>
      </c>
      <c r="L46" s="57">
        <f t="shared" si="5"/>
        <v>-15994004</v>
      </c>
      <c r="M46" s="57">
        <f t="shared" si="5"/>
        <v>22644790</v>
      </c>
      <c r="N46" s="57">
        <f t="shared" si="5"/>
        <v>11195595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69467610</v>
      </c>
      <c r="X46" s="57">
        <f t="shared" si="5"/>
        <v>1602707</v>
      </c>
      <c r="Y46" s="57">
        <f t="shared" si="5"/>
        <v>67864903</v>
      </c>
      <c r="Z46" s="58">
        <f>+IF(X46&lt;&gt;0,+(Y46/X46)*100,0)</f>
        <v>4234.3923749007145</v>
      </c>
      <c r="AA46" s="55">
        <f>SUM(AA44:AA45)</f>
        <v>19824175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144035831</v>
      </c>
      <c r="D48" s="71">
        <f>SUM(D46:D47)</f>
        <v>0</v>
      </c>
      <c r="E48" s="72">
        <f t="shared" si="6"/>
        <v>7951338</v>
      </c>
      <c r="F48" s="73">
        <f t="shared" si="6"/>
        <v>19824175</v>
      </c>
      <c r="G48" s="73">
        <f t="shared" si="6"/>
        <v>75984375</v>
      </c>
      <c r="H48" s="74">
        <f t="shared" si="6"/>
        <v>-10183129</v>
      </c>
      <c r="I48" s="74">
        <f t="shared" si="6"/>
        <v>-7529231</v>
      </c>
      <c r="J48" s="74">
        <f t="shared" si="6"/>
        <v>58272015</v>
      </c>
      <c r="K48" s="74">
        <f t="shared" si="6"/>
        <v>4544809</v>
      </c>
      <c r="L48" s="74">
        <f t="shared" si="6"/>
        <v>-15994004</v>
      </c>
      <c r="M48" s="73">
        <f t="shared" si="6"/>
        <v>22644790</v>
      </c>
      <c r="N48" s="73">
        <f t="shared" si="6"/>
        <v>11195595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69467610</v>
      </c>
      <c r="X48" s="74">
        <f t="shared" si="6"/>
        <v>1602707</v>
      </c>
      <c r="Y48" s="74">
        <f t="shared" si="6"/>
        <v>67864903</v>
      </c>
      <c r="Z48" s="75">
        <f>+IF(X48&lt;&gt;0,+(Y48/X48)*100,0)</f>
        <v>4234.3923749007145</v>
      </c>
      <c r="AA48" s="76">
        <f>SUM(AA46:AA47)</f>
        <v>19824175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60731610</v>
      </c>
      <c r="D5" s="6">
        <v>0</v>
      </c>
      <c r="E5" s="7">
        <v>63981100</v>
      </c>
      <c r="F5" s="8">
        <v>63981100</v>
      </c>
      <c r="G5" s="8">
        <v>-1708</v>
      </c>
      <c r="H5" s="8">
        <v>30458186</v>
      </c>
      <c r="I5" s="8">
        <v>2961199</v>
      </c>
      <c r="J5" s="8">
        <v>33417677</v>
      </c>
      <c r="K5" s="8">
        <v>3084524</v>
      </c>
      <c r="L5" s="8">
        <v>3215905</v>
      </c>
      <c r="M5" s="8">
        <v>3212022</v>
      </c>
      <c r="N5" s="8">
        <v>9512451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42930128</v>
      </c>
      <c r="X5" s="8">
        <v>39551955</v>
      </c>
      <c r="Y5" s="8">
        <v>3378173</v>
      </c>
      <c r="Z5" s="2">
        <v>8.54</v>
      </c>
      <c r="AA5" s="6">
        <v>63981100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102079035</v>
      </c>
      <c r="D7" s="6">
        <v>0</v>
      </c>
      <c r="E7" s="7">
        <v>110870600</v>
      </c>
      <c r="F7" s="8">
        <v>110870600</v>
      </c>
      <c r="G7" s="8">
        <v>1451862</v>
      </c>
      <c r="H7" s="8">
        <v>18366354</v>
      </c>
      <c r="I7" s="8">
        <v>9699127</v>
      </c>
      <c r="J7" s="8">
        <v>29517343</v>
      </c>
      <c r="K7" s="8">
        <v>9253938</v>
      </c>
      <c r="L7" s="8">
        <v>9157025</v>
      </c>
      <c r="M7" s="8">
        <v>8786008</v>
      </c>
      <c r="N7" s="8">
        <v>27196971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56714314</v>
      </c>
      <c r="X7" s="8">
        <v>58142281</v>
      </c>
      <c r="Y7" s="8">
        <v>-1427967</v>
      </c>
      <c r="Z7" s="2">
        <v>-2.46</v>
      </c>
      <c r="AA7" s="6">
        <v>110870600</v>
      </c>
    </row>
    <row r="8" spans="1:27" ht="13.5">
      <c r="A8" s="25" t="s">
        <v>35</v>
      </c>
      <c r="B8" s="24"/>
      <c r="C8" s="6">
        <v>22484210</v>
      </c>
      <c r="D8" s="6">
        <v>0</v>
      </c>
      <c r="E8" s="7">
        <v>25946100</v>
      </c>
      <c r="F8" s="8">
        <v>25946100</v>
      </c>
      <c r="G8" s="8">
        <v>-45924</v>
      </c>
      <c r="H8" s="8">
        <v>3642054</v>
      </c>
      <c r="I8" s="8">
        <v>2100951</v>
      </c>
      <c r="J8" s="8">
        <v>5697081</v>
      </c>
      <c r="K8" s="8">
        <v>1899041</v>
      </c>
      <c r="L8" s="8">
        <v>1941660</v>
      </c>
      <c r="M8" s="8">
        <v>2181209</v>
      </c>
      <c r="N8" s="8">
        <v>6021910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11718991</v>
      </c>
      <c r="X8" s="8">
        <v>12683914</v>
      </c>
      <c r="Y8" s="8">
        <v>-964923</v>
      </c>
      <c r="Z8" s="2">
        <v>-7.61</v>
      </c>
      <c r="AA8" s="6">
        <v>25946100</v>
      </c>
    </row>
    <row r="9" spans="1:27" ht="13.5">
      <c r="A9" s="25" t="s">
        <v>36</v>
      </c>
      <c r="B9" s="24"/>
      <c r="C9" s="6">
        <v>10346159</v>
      </c>
      <c r="D9" s="6">
        <v>0</v>
      </c>
      <c r="E9" s="7">
        <v>10125000</v>
      </c>
      <c r="F9" s="8">
        <v>10125000</v>
      </c>
      <c r="G9" s="8">
        <v>98797</v>
      </c>
      <c r="H9" s="8">
        <v>1923963</v>
      </c>
      <c r="I9" s="8">
        <v>944015</v>
      </c>
      <c r="J9" s="8">
        <v>2966775</v>
      </c>
      <c r="K9" s="8">
        <v>978428</v>
      </c>
      <c r="L9" s="8">
        <v>1239965</v>
      </c>
      <c r="M9" s="8">
        <v>1053711</v>
      </c>
      <c r="N9" s="8">
        <v>3272104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6238879</v>
      </c>
      <c r="X9" s="8">
        <v>5234737</v>
      </c>
      <c r="Y9" s="8">
        <v>1004142</v>
      </c>
      <c r="Z9" s="2">
        <v>19.18</v>
      </c>
      <c r="AA9" s="6">
        <v>10125000</v>
      </c>
    </row>
    <row r="10" spans="1:27" ht="13.5">
      <c r="A10" s="25" t="s">
        <v>37</v>
      </c>
      <c r="B10" s="24"/>
      <c r="C10" s="6">
        <v>15440499</v>
      </c>
      <c r="D10" s="6">
        <v>0</v>
      </c>
      <c r="E10" s="7">
        <v>16766400</v>
      </c>
      <c r="F10" s="26">
        <v>16766400</v>
      </c>
      <c r="G10" s="26">
        <v>-1992</v>
      </c>
      <c r="H10" s="26">
        <v>3407232</v>
      </c>
      <c r="I10" s="26">
        <v>1568703</v>
      </c>
      <c r="J10" s="26">
        <v>4973943</v>
      </c>
      <c r="K10" s="26">
        <v>1565341</v>
      </c>
      <c r="L10" s="26">
        <v>1834823</v>
      </c>
      <c r="M10" s="26">
        <v>1561563</v>
      </c>
      <c r="N10" s="26">
        <v>4961727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9935670</v>
      </c>
      <c r="X10" s="26">
        <v>8341049</v>
      </c>
      <c r="Y10" s="26">
        <v>1594621</v>
      </c>
      <c r="Z10" s="27">
        <v>19.12</v>
      </c>
      <c r="AA10" s="28">
        <v>16766400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9351079</v>
      </c>
      <c r="D12" s="6">
        <v>0</v>
      </c>
      <c r="E12" s="7">
        <v>1710400</v>
      </c>
      <c r="F12" s="8">
        <v>1710400</v>
      </c>
      <c r="G12" s="8">
        <v>-163985</v>
      </c>
      <c r="H12" s="8">
        <v>-10953</v>
      </c>
      <c r="I12" s="8">
        <v>67076</v>
      </c>
      <c r="J12" s="8">
        <v>-107862</v>
      </c>
      <c r="K12" s="8">
        <v>1794491</v>
      </c>
      <c r="L12" s="8">
        <v>701457</v>
      </c>
      <c r="M12" s="8">
        <v>33235</v>
      </c>
      <c r="N12" s="8">
        <v>2529183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2421321</v>
      </c>
      <c r="X12" s="8">
        <v>991280</v>
      </c>
      <c r="Y12" s="8">
        <v>1430041</v>
      </c>
      <c r="Z12" s="2">
        <v>144.26</v>
      </c>
      <c r="AA12" s="6">
        <v>1710400</v>
      </c>
    </row>
    <row r="13" spans="1:27" ht="13.5">
      <c r="A13" s="23" t="s">
        <v>40</v>
      </c>
      <c r="B13" s="29"/>
      <c r="C13" s="6">
        <v>2821294</v>
      </c>
      <c r="D13" s="6">
        <v>0</v>
      </c>
      <c r="E13" s="7">
        <v>2285800</v>
      </c>
      <c r="F13" s="8">
        <v>2285800</v>
      </c>
      <c r="G13" s="8">
        <v>168489</v>
      </c>
      <c r="H13" s="8">
        <v>251453</v>
      </c>
      <c r="I13" s="8">
        <v>120658</v>
      </c>
      <c r="J13" s="8">
        <v>540600</v>
      </c>
      <c r="K13" s="8">
        <v>195226</v>
      </c>
      <c r="L13" s="8">
        <v>251054</v>
      </c>
      <c r="M13" s="8">
        <v>803187</v>
      </c>
      <c r="N13" s="8">
        <v>1249467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1790067</v>
      </c>
      <c r="X13" s="8">
        <v>869258</v>
      </c>
      <c r="Y13" s="8">
        <v>920809</v>
      </c>
      <c r="Z13" s="2">
        <v>105.93</v>
      </c>
      <c r="AA13" s="6">
        <v>2285800</v>
      </c>
    </row>
    <row r="14" spans="1:27" ht="13.5">
      <c r="A14" s="23" t="s">
        <v>41</v>
      </c>
      <c r="B14" s="29"/>
      <c r="C14" s="6">
        <v>1319382</v>
      </c>
      <c r="D14" s="6">
        <v>0</v>
      </c>
      <c r="E14" s="7">
        <v>1591200</v>
      </c>
      <c r="F14" s="8">
        <v>1591200</v>
      </c>
      <c r="G14" s="8">
        <v>-10062</v>
      </c>
      <c r="H14" s="8">
        <v>4182775</v>
      </c>
      <c r="I14" s="8">
        <v>-289</v>
      </c>
      <c r="J14" s="8">
        <v>4172424</v>
      </c>
      <c r="K14" s="8">
        <v>269911</v>
      </c>
      <c r="L14" s="8">
        <v>237189</v>
      </c>
      <c r="M14" s="8">
        <v>247375</v>
      </c>
      <c r="N14" s="8">
        <v>754475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4926899</v>
      </c>
      <c r="X14" s="8">
        <v>709317</v>
      </c>
      <c r="Y14" s="8">
        <v>4217582</v>
      </c>
      <c r="Z14" s="2">
        <v>594.6</v>
      </c>
      <c r="AA14" s="6">
        <v>1591200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11808096</v>
      </c>
      <c r="D16" s="6">
        <v>0</v>
      </c>
      <c r="E16" s="7">
        <v>9853900</v>
      </c>
      <c r="F16" s="8">
        <v>9853900</v>
      </c>
      <c r="G16" s="8">
        <v>220711</v>
      </c>
      <c r="H16" s="8">
        <v>1939</v>
      </c>
      <c r="I16" s="8">
        <v>246111</v>
      </c>
      <c r="J16" s="8">
        <v>468761</v>
      </c>
      <c r="K16" s="8">
        <v>226368</v>
      </c>
      <c r="L16" s="8">
        <v>272282</v>
      </c>
      <c r="M16" s="8">
        <v>286454</v>
      </c>
      <c r="N16" s="8">
        <v>785104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1253865</v>
      </c>
      <c r="X16" s="8">
        <v>4411039</v>
      </c>
      <c r="Y16" s="8">
        <v>-3157174</v>
      </c>
      <c r="Z16" s="2">
        <v>-71.57</v>
      </c>
      <c r="AA16" s="6">
        <v>9853900</v>
      </c>
    </row>
    <row r="17" spans="1:27" ht="13.5">
      <c r="A17" s="23" t="s">
        <v>44</v>
      </c>
      <c r="B17" s="29"/>
      <c r="C17" s="6">
        <v>1319383</v>
      </c>
      <c r="D17" s="6">
        <v>0</v>
      </c>
      <c r="E17" s="7">
        <v>64400</v>
      </c>
      <c r="F17" s="8">
        <v>64400</v>
      </c>
      <c r="G17" s="8">
        <v>117</v>
      </c>
      <c r="H17" s="8">
        <v>3774</v>
      </c>
      <c r="I17" s="8">
        <v>0</v>
      </c>
      <c r="J17" s="8">
        <v>3891</v>
      </c>
      <c r="K17" s="8">
        <v>0</v>
      </c>
      <c r="L17" s="8">
        <v>0</v>
      </c>
      <c r="M17" s="8">
        <v>8870</v>
      </c>
      <c r="N17" s="8">
        <v>8870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12761</v>
      </c>
      <c r="X17" s="8">
        <v>32636</v>
      </c>
      <c r="Y17" s="8">
        <v>-19875</v>
      </c>
      <c r="Z17" s="2">
        <v>-60.9</v>
      </c>
      <c r="AA17" s="6">
        <v>64400</v>
      </c>
    </row>
    <row r="18" spans="1:27" ht="13.5">
      <c r="A18" s="25" t="s">
        <v>45</v>
      </c>
      <c r="B18" s="24"/>
      <c r="C18" s="6">
        <v>1854353</v>
      </c>
      <c r="D18" s="6">
        <v>0</v>
      </c>
      <c r="E18" s="7">
        <v>2572400</v>
      </c>
      <c r="F18" s="8">
        <v>2572400</v>
      </c>
      <c r="G18" s="8">
        <v>203571</v>
      </c>
      <c r="H18" s="8">
        <v>360718</v>
      </c>
      <c r="I18" s="8">
        <v>275906</v>
      </c>
      <c r="J18" s="8">
        <v>840195</v>
      </c>
      <c r="K18" s="8">
        <v>248730</v>
      </c>
      <c r="L18" s="8">
        <v>356076</v>
      </c>
      <c r="M18" s="8">
        <v>141614</v>
      </c>
      <c r="N18" s="8">
        <v>746420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1586615</v>
      </c>
      <c r="X18" s="8">
        <v>1370689</v>
      </c>
      <c r="Y18" s="8">
        <v>215926</v>
      </c>
      <c r="Z18" s="2">
        <v>15.75</v>
      </c>
      <c r="AA18" s="6">
        <v>2572400</v>
      </c>
    </row>
    <row r="19" spans="1:27" ht="13.5">
      <c r="A19" s="23" t="s">
        <v>46</v>
      </c>
      <c r="B19" s="29"/>
      <c r="C19" s="6">
        <v>37463553</v>
      </c>
      <c r="D19" s="6">
        <v>0</v>
      </c>
      <c r="E19" s="7">
        <v>79149533</v>
      </c>
      <c r="F19" s="8">
        <v>79149533</v>
      </c>
      <c r="G19" s="8">
        <v>11503000</v>
      </c>
      <c r="H19" s="8">
        <v>141694</v>
      </c>
      <c r="I19" s="8">
        <v>150915</v>
      </c>
      <c r="J19" s="8">
        <v>11795609</v>
      </c>
      <c r="K19" s="8">
        <v>1876998</v>
      </c>
      <c r="L19" s="8">
        <v>810395</v>
      </c>
      <c r="M19" s="8">
        <v>10214945</v>
      </c>
      <c r="N19" s="8">
        <v>12902338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24697947</v>
      </c>
      <c r="X19" s="8">
        <v>44374986</v>
      </c>
      <c r="Y19" s="8">
        <v>-19677039</v>
      </c>
      <c r="Z19" s="2">
        <v>-44.34</v>
      </c>
      <c r="AA19" s="6">
        <v>79149533</v>
      </c>
    </row>
    <row r="20" spans="1:27" ht="13.5">
      <c r="A20" s="23" t="s">
        <v>47</v>
      </c>
      <c r="B20" s="29"/>
      <c r="C20" s="6">
        <v>11236089</v>
      </c>
      <c r="D20" s="6">
        <v>0</v>
      </c>
      <c r="E20" s="7">
        <v>8514000</v>
      </c>
      <c r="F20" s="26">
        <v>8514000</v>
      </c>
      <c r="G20" s="26">
        <v>319451</v>
      </c>
      <c r="H20" s="26">
        <v>826029</v>
      </c>
      <c r="I20" s="26">
        <v>1545165</v>
      </c>
      <c r="J20" s="26">
        <v>2690645</v>
      </c>
      <c r="K20" s="26">
        <v>397650</v>
      </c>
      <c r="L20" s="26">
        <v>446951</v>
      </c>
      <c r="M20" s="26">
        <v>702481</v>
      </c>
      <c r="N20" s="26">
        <v>1547082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4237727</v>
      </c>
      <c r="X20" s="26">
        <v>5177493</v>
      </c>
      <c r="Y20" s="26">
        <v>-939766</v>
      </c>
      <c r="Z20" s="27">
        <v>-18.15</v>
      </c>
      <c r="AA20" s="28">
        <v>8514000</v>
      </c>
    </row>
    <row r="21" spans="1:27" ht="13.5">
      <c r="A21" s="23" t="s">
        <v>48</v>
      </c>
      <c r="B21" s="29"/>
      <c r="C21" s="6">
        <v>4584345</v>
      </c>
      <c r="D21" s="6">
        <v>0</v>
      </c>
      <c r="E21" s="7">
        <v>7800000</v>
      </c>
      <c r="F21" s="8">
        <v>7800000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7800000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292839087</v>
      </c>
      <c r="D22" s="33">
        <f>SUM(D5:D21)</f>
        <v>0</v>
      </c>
      <c r="E22" s="34">
        <f t="shared" si="0"/>
        <v>341230833</v>
      </c>
      <c r="F22" s="35">
        <f t="shared" si="0"/>
        <v>341230833</v>
      </c>
      <c r="G22" s="35">
        <f t="shared" si="0"/>
        <v>13742327</v>
      </c>
      <c r="H22" s="35">
        <f t="shared" si="0"/>
        <v>63555218</v>
      </c>
      <c r="I22" s="35">
        <f t="shared" si="0"/>
        <v>19679537</v>
      </c>
      <c r="J22" s="35">
        <f t="shared" si="0"/>
        <v>96977082</v>
      </c>
      <c r="K22" s="35">
        <f t="shared" si="0"/>
        <v>21790646</v>
      </c>
      <c r="L22" s="35">
        <f t="shared" si="0"/>
        <v>20464782</v>
      </c>
      <c r="M22" s="35">
        <f t="shared" si="0"/>
        <v>29232674</v>
      </c>
      <c r="N22" s="35">
        <f t="shared" si="0"/>
        <v>71488102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168465184</v>
      </c>
      <c r="X22" s="35">
        <f t="shared" si="0"/>
        <v>181890634</v>
      </c>
      <c r="Y22" s="35">
        <f t="shared" si="0"/>
        <v>-13425450</v>
      </c>
      <c r="Z22" s="36">
        <f>+IF(X22&lt;&gt;0,+(Y22/X22)*100,0)</f>
        <v>-7.3810562450400825</v>
      </c>
      <c r="AA22" s="33">
        <f>SUM(AA5:AA21)</f>
        <v>341230833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115542164</v>
      </c>
      <c r="D25" s="6">
        <v>0</v>
      </c>
      <c r="E25" s="7">
        <v>123373200</v>
      </c>
      <c r="F25" s="8">
        <v>123373200</v>
      </c>
      <c r="G25" s="8">
        <v>8686212</v>
      </c>
      <c r="H25" s="8">
        <v>9783537</v>
      </c>
      <c r="I25" s="8">
        <v>9163160</v>
      </c>
      <c r="J25" s="8">
        <v>27632909</v>
      </c>
      <c r="K25" s="8">
        <v>9213121</v>
      </c>
      <c r="L25" s="8">
        <v>15242424</v>
      </c>
      <c r="M25" s="8">
        <v>9258733</v>
      </c>
      <c r="N25" s="8">
        <v>33714278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61347187</v>
      </c>
      <c r="X25" s="8">
        <v>63439072</v>
      </c>
      <c r="Y25" s="8">
        <v>-2091885</v>
      </c>
      <c r="Z25" s="2">
        <v>-3.3</v>
      </c>
      <c r="AA25" s="6">
        <v>123373200</v>
      </c>
    </row>
    <row r="26" spans="1:27" ht="13.5">
      <c r="A26" s="25" t="s">
        <v>52</v>
      </c>
      <c r="B26" s="24"/>
      <c r="C26" s="6">
        <v>5059866</v>
      </c>
      <c r="D26" s="6">
        <v>0</v>
      </c>
      <c r="E26" s="7">
        <v>5513600</v>
      </c>
      <c r="F26" s="8">
        <v>5513600</v>
      </c>
      <c r="G26" s="8">
        <v>430954</v>
      </c>
      <c r="H26" s="8">
        <v>411724</v>
      </c>
      <c r="I26" s="8">
        <v>382749</v>
      </c>
      <c r="J26" s="8">
        <v>1225427</v>
      </c>
      <c r="K26" s="8">
        <v>321639</v>
      </c>
      <c r="L26" s="8">
        <v>374605</v>
      </c>
      <c r="M26" s="8">
        <v>376403</v>
      </c>
      <c r="N26" s="8">
        <v>1072647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2298074</v>
      </c>
      <c r="X26" s="8">
        <v>2577223</v>
      </c>
      <c r="Y26" s="8">
        <v>-279149</v>
      </c>
      <c r="Z26" s="2">
        <v>-10.83</v>
      </c>
      <c r="AA26" s="6">
        <v>5513600</v>
      </c>
    </row>
    <row r="27" spans="1:27" ht="13.5">
      <c r="A27" s="25" t="s">
        <v>53</v>
      </c>
      <c r="B27" s="24"/>
      <c r="C27" s="6">
        <v>18160974</v>
      </c>
      <c r="D27" s="6">
        <v>0</v>
      </c>
      <c r="E27" s="7">
        <v>9339300</v>
      </c>
      <c r="F27" s="8">
        <v>9339300</v>
      </c>
      <c r="G27" s="8">
        <v>0</v>
      </c>
      <c r="H27" s="8">
        <v>9664</v>
      </c>
      <c r="I27" s="8">
        <v>0</v>
      </c>
      <c r="J27" s="8">
        <v>9664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9664</v>
      </c>
      <c r="X27" s="8">
        <v>4669650</v>
      </c>
      <c r="Y27" s="8">
        <v>-4659986</v>
      </c>
      <c r="Z27" s="2">
        <v>-99.79</v>
      </c>
      <c r="AA27" s="6">
        <v>9339300</v>
      </c>
    </row>
    <row r="28" spans="1:27" ht="13.5">
      <c r="A28" s="25" t="s">
        <v>54</v>
      </c>
      <c r="B28" s="24"/>
      <c r="C28" s="6">
        <v>12211470</v>
      </c>
      <c r="D28" s="6">
        <v>0</v>
      </c>
      <c r="E28" s="7">
        <v>11921700</v>
      </c>
      <c r="F28" s="8">
        <v>11921700</v>
      </c>
      <c r="G28" s="8">
        <v>0</v>
      </c>
      <c r="H28" s="8">
        <v>878279</v>
      </c>
      <c r="I28" s="8">
        <v>2962</v>
      </c>
      <c r="J28" s="8">
        <v>881241</v>
      </c>
      <c r="K28" s="8">
        <v>6283</v>
      </c>
      <c r="L28" s="8">
        <v>0</v>
      </c>
      <c r="M28" s="8">
        <v>0</v>
      </c>
      <c r="N28" s="8">
        <v>6283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887524</v>
      </c>
      <c r="X28" s="8">
        <v>5960850</v>
      </c>
      <c r="Y28" s="8">
        <v>-5073326</v>
      </c>
      <c r="Z28" s="2">
        <v>-85.11</v>
      </c>
      <c r="AA28" s="6">
        <v>11921700</v>
      </c>
    </row>
    <row r="29" spans="1:27" ht="13.5">
      <c r="A29" s="25" t="s">
        <v>55</v>
      </c>
      <c r="B29" s="24"/>
      <c r="C29" s="6">
        <v>9432690</v>
      </c>
      <c r="D29" s="6">
        <v>0</v>
      </c>
      <c r="E29" s="7">
        <v>9438700</v>
      </c>
      <c r="F29" s="8">
        <v>9438700</v>
      </c>
      <c r="G29" s="8">
        <v>0</v>
      </c>
      <c r="H29" s="8">
        <v>1294</v>
      </c>
      <c r="I29" s="8">
        <v>0</v>
      </c>
      <c r="J29" s="8">
        <v>1294</v>
      </c>
      <c r="K29" s="8">
        <v>0</v>
      </c>
      <c r="L29" s="8">
        <v>0</v>
      </c>
      <c r="M29" s="8">
        <v>221039</v>
      </c>
      <c r="N29" s="8">
        <v>221039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222333</v>
      </c>
      <c r="X29" s="8">
        <v>4719348</v>
      </c>
      <c r="Y29" s="8">
        <v>-4497015</v>
      </c>
      <c r="Z29" s="2">
        <v>-95.29</v>
      </c>
      <c r="AA29" s="6">
        <v>9438700</v>
      </c>
    </row>
    <row r="30" spans="1:27" ht="13.5">
      <c r="A30" s="25" t="s">
        <v>56</v>
      </c>
      <c r="B30" s="24"/>
      <c r="C30" s="6">
        <v>75357709</v>
      </c>
      <c r="D30" s="6">
        <v>0</v>
      </c>
      <c r="E30" s="7">
        <v>82397500</v>
      </c>
      <c r="F30" s="8">
        <v>82397500</v>
      </c>
      <c r="G30" s="8">
        <v>8774796</v>
      </c>
      <c r="H30" s="8">
        <v>0</v>
      </c>
      <c r="I30" s="8">
        <v>9912313</v>
      </c>
      <c r="J30" s="8">
        <v>18687109</v>
      </c>
      <c r="K30" s="8">
        <v>-776200</v>
      </c>
      <c r="L30" s="8">
        <v>5464009</v>
      </c>
      <c r="M30" s="8">
        <v>9447790</v>
      </c>
      <c r="N30" s="8">
        <v>14135599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32822708</v>
      </c>
      <c r="X30" s="8">
        <v>41203767</v>
      </c>
      <c r="Y30" s="8">
        <v>-8381059</v>
      </c>
      <c r="Z30" s="2">
        <v>-20.34</v>
      </c>
      <c r="AA30" s="6">
        <v>82397500</v>
      </c>
    </row>
    <row r="31" spans="1:27" ht="13.5">
      <c r="A31" s="25" t="s">
        <v>57</v>
      </c>
      <c r="B31" s="24"/>
      <c r="C31" s="6">
        <v>10990195</v>
      </c>
      <c r="D31" s="6">
        <v>0</v>
      </c>
      <c r="E31" s="7">
        <v>57777900</v>
      </c>
      <c r="F31" s="8">
        <v>57777900</v>
      </c>
      <c r="G31" s="8">
        <v>148275</v>
      </c>
      <c r="H31" s="8">
        <v>1698300</v>
      </c>
      <c r="I31" s="8">
        <v>1293066</v>
      </c>
      <c r="J31" s="8">
        <v>3139641</v>
      </c>
      <c r="K31" s="8">
        <v>1542740</v>
      </c>
      <c r="L31" s="8">
        <v>1761492</v>
      </c>
      <c r="M31" s="8">
        <v>2109204</v>
      </c>
      <c r="N31" s="8">
        <v>5413436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8553077</v>
      </c>
      <c r="X31" s="8">
        <v>27396678</v>
      </c>
      <c r="Y31" s="8">
        <v>-18843601</v>
      </c>
      <c r="Z31" s="2">
        <v>-68.78</v>
      </c>
      <c r="AA31" s="6">
        <v>57777900</v>
      </c>
    </row>
    <row r="32" spans="1:27" ht="13.5">
      <c r="A32" s="25" t="s">
        <v>58</v>
      </c>
      <c r="B32" s="24"/>
      <c r="C32" s="6">
        <v>18390041</v>
      </c>
      <c r="D32" s="6">
        <v>0</v>
      </c>
      <c r="E32" s="7">
        <v>24188600</v>
      </c>
      <c r="F32" s="8">
        <v>24188600</v>
      </c>
      <c r="G32" s="8">
        <v>146745</v>
      </c>
      <c r="H32" s="8">
        <v>84026</v>
      </c>
      <c r="I32" s="8">
        <v>849607</v>
      </c>
      <c r="J32" s="8">
        <v>1080378</v>
      </c>
      <c r="K32" s="8">
        <v>639101</v>
      </c>
      <c r="L32" s="8">
        <v>847439</v>
      </c>
      <c r="M32" s="8">
        <v>1522172</v>
      </c>
      <c r="N32" s="8">
        <v>3008712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4089090</v>
      </c>
      <c r="X32" s="8">
        <v>11495170</v>
      </c>
      <c r="Y32" s="8">
        <v>-7406080</v>
      </c>
      <c r="Z32" s="2">
        <v>-64.43</v>
      </c>
      <c r="AA32" s="6">
        <v>24188600</v>
      </c>
    </row>
    <row r="33" spans="1:27" ht="13.5">
      <c r="A33" s="25" t="s">
        <v>59</v>
      </c>
      <c r="B33" s="24"/>
      <c r="C33" s="6">
        <v>1398207</v>
      </c>
      <c r="D33" s="6">
        <v>0</v>
      </c>
      <c r="E33" s="7">
        <v>1919800</v>
      </c>
      <c r="F33" s="8">
        <v>1919800</v>
      </c>
      <c r="G33" s="8">
        <v>168855</v>
      </c>
      <c r="H33" s="8">
        <v>124030</v>
      </c>
      <c r="I33" s="8">
        <v>4469</v>
      </c>
      <c r="J33" s="8">
        <v>297354</v>
      </c>
      <c r="K33" s="8">
        <v>0</v>
      </c>
      <c r="L33" s="8">
        <v>0</v>
      </c>
      <c r="M33" s="8">
        <v>279135</v>
      </c>
      <c r="N33" s="8">
        <v>279135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576489</v>
      </c>
      <c r="X33" s="8">
        <v>927324</v>
      </c>
      <c r="Y33" s="8">
        <v>-350835</v>
      </c>
      <c r="Z33" s="2">
        <v>-37.83</v>
      </c>
      <c r="AA33" s="6">
        <v>1919800</v>
      </c>
    </row>
    <row r="34" spans="1:27" ht="13.5">
      <c r="A34" s="25" t="s">
        <v>60</v>
      </c>
      <c r="B34" s="24"/>
      <c r="C34" s="6">
        <v>23666122</v>
      </c>
      <c r="D34" s="6">
        <v>0</v>
      </c>
      <c r="E34" s="7">
        <v>24583700</v>
      </c>
      <c r="F34" s="8">
        <v>24583700</v>
      </c>
      <c r="G34" s="8">
        <v>1968757</v>
      </c>
      <c r="H34" s="8">
        <v>11670808</v>
      </c>
      <c r="I34" s="8">
        <v>1690785</v>
      </c>
      <c r="J34" s="8">
        <v>15330350</v>
      </c>
      <c r="K34" s="8">
        <v>3201628</v>
      </c>
      <c r="L34" s="8">
        <v>2828249</v>
      </c>
      <c r="M34" s="8">
        <v>2307888</v>
      </c>
      <c r="N34" s="8">
        <v>8337765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23668115</v>
      </c>
      <c r="X34" s="8">
        <v>11658118</v>
      </c>
      <c r="Y34" s="8">
        <v>12009997</v>
      </c>
      <c r="Z34" s="2">
        <v>103.02</v>
      </c>
      <c r="AA34" s="6">
        <v>24583700</v>
      </c>
    </row>
    <row r="35" spans="1:27" ht="13.5">
      <c r="A35" s="23" t="s">
        <v>61</v>
      </c>
      <c r="B35" s="29"/>
      <c r="C35" s="6">
        <v>539061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290748499</v>
      </c>
      <c r="D36" s="33">
        <f>SUM(D25:D35)</f>
        <v>0</v>
      </c>
      <c r="E36" s="34">
        <f t="shared" si="1"/>
        <v>350454000</v>
      </c>
      <c r="F36" s="35">
        <f t="shared" si="1"/>
        <v>350454000</v>
      </c>
      <c r="G36" s="35">
        <f t="shared" si="1"/>
        <v>20324594</v>
      </c>
      <c r="H36" s="35">
        <f t="shared" si="1"/>
        <v>24661662</v>
      </c>
      <c r="I36" s="35">
        <f t="shared" si="1"/>
        <v>23299111</v>
      </c>
      <c r="J36" s="35">
        <f t="shared" si="1"/>
        <v>68285367</v>
      </c>
      <c r="K36" s="35">
        <f t="shared" si="1"/>
        <v>14148312</v>
      </c>
      <c r="L36" s="35">
        <f t="shared" si="1"/>
        <v>26518218</v>
      </c>
      <c r="M36" s="35">
        <f t="shared" si="1"/>
        <v>25522364</v>
      </c>
      <c r="N36" s="35">
        <f t="shared" si="1"/>
        <v>66188894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134474261</v>
      </c>
      <c r="X36" s="35">
        <f t="shared" si="1"/>
        <v>174047200</v>
      </c>
      <c r="Y36" s="35">
        <f t="shared" si="1"/>
        <v>-39572939</v>
      </c>
      <c r="Z36" s="36">
        <f>+IF(X36&lt;&gt;0,+(Y36/X36)*100,0)</f>
        <v>-22.73690067981559</v>
      </c>
      <c r="AA36" s="33">
        <f>SUM(AA25:AA35)</f>
        <v>350454000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2090588</v>
      </c>
      <c r="D38" s="46">
        <f>+D22-D36</f>
        <v>0</v>
      </c>
      <c r="E38" s="47">
        <f t="shared" si="2"/>
        <v>-9223167</v>
      </c>
      <c r="F38" s="48">
        <f t="shared" si="2"/>
        <v>-9223167</v>
      </c>
      <c r="G38" s="48">
        <f t="shared" si="2"/>
        <v>-6582267</v>
      </c>
      <c r="H38" s="48">
        <f t="shared" si="2"/>
        <v>38893556</v>
      </c>
      <c r="I38" s="48">
        <f t="shared" si="2"/>
        <v>-3619574</v>
      </c>
      <c r="J38" s="48">
        <f t="shared" si="2"/>
        <v>28691715</v>
      </c>
      <c r="K38" s="48">
        <f t="shared" si="2"/>
        <v>7642334</v>
      </c>
      <c r="L38" s="48">
        <f t="shared" si="2"/>
        <v>-6053436</v>
      </c>
      <c r="M38" s="48">
        <f t="shared" si="2"/>
        <v>3710310</v>
      </c>
      <c r="N38" s="48">
        <f t="shared" si="2"/>
        <v>5299208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33990923</v>
      </c>
      <c r="X38" s="48">
        <f>IF(F22=F36,0,X22-X36)</f>
        <v>7843434</v>
      </c>
      <c r="Y38" s="48">
        <f t="shared" si="2"/>
        <v>26147489</v>
      </c>
      <c r="Z38" s="49">
        <f>+IF(X38&lt;&gt;0,+(Y38/X38)*100,0)</f>
        <v>333.36787177657135</v>
      </c>
      <c r="AA38" s="46">
        <f>+AA22-AA36</f>
        <v>-9223167</v>
      </c>
    </row>
    <row r="39" spans="1:27" ht="13.5">
      <c r="A39" s="23" t="s">
        <v>64</v>
      </c>
      <c r="B39" s="29"/>
      <c r="C39" s="6">
        <v>12456581</v>
      </c>
      <c r="D39" s="6">
        <v>0</v>
      </c>
      <c r="E39" s="7">
        <v>12280867</v>
      </c>
      <c r="F39" s="8">
        <v>12280867</v>
      </c>
      <c r="G39" s="8">
        <v>0</v>
      </c>
      <c r="H39" s="8">
        <v>-14791</v>
      </c>
      <c r="I39" s="8">
        <v>0</v>
      </c>
      <c r="J39" s="8">
        <v>-14791</v>
      </c>
      <c r="K39" s="8">
        <v>7202331</v>
      </c>
      <c r="L39" s="8">
        <v>4400</v>
      </c>
      <c r="M39" s="8">
        <v>271282</v>
      </c>
      <c r="N39" s="8">
        <v>7478013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7463222</v>
      </c>
      <c r="X39" s="8">
        <v>3841697</v>
      </c>
      <c r="Y39" s="8">
        <v>3621525</v>
      </c>
      <c r="Z39" s="2">
        <v>94.27</v>
      </c>
      <c r="AA39" s="6">
        <v>12280867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-7702924</v>
      </c>
      <c r="D41" s="50">
        <v>0</v>
      </c>
      <c r="E41" s="7">
        <v>130000</v>
      </c>
      <c r="F41" s="8">
        <v>130000</v>
      </c>
      <c r="G41" s="51">
        <v>0</v>
      </c>
      <c r="H41" s="51">
        <v>-6668</v>
      </c>
      <c r="I41" s="51">
        <v>0</v>
      </c>
      <c r="J41" s="8">
        <v>-6668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-6668</v>
      </c>
      <c r="X41" s="8"/>
      <c r="Y41" s="51">
        <v>-6668</v>
      </c>
      <c r="Z41" s="52">
        <v>0</v>
      </c>
      <c r="AA41" s="53">
        <v>130000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6844245</v>
      </c>
      <c r="D42" s="55">
        <f>SUM(D38:D41)</f>
        <v>0</v>
      </c>
      <c r="E42" s="56">
        <f t="shared" si="3"/>
        <v>3187700</v>
      </c>
      <c r="F42" s="57">
        <f t="shared" si="3"/>
        <v>3187700</v>
      </c>
      <c r="G42" s="57">
        <f t="shared" si="3"/>
        <v>-6582267</v>
      </c>
      <c r="H42" s="57">
        <f t="shared" si="3"/>
        <v>38872097</v>
      </c>
      <c r="I42" s="57">
        <f t="shared" si="3"/>
        <v>-3619574</v>
      </c>
      <c r="J42" s="57">
        <f t="shared" si="3"/>
        <v>28670256</v>
      </c>
      <c r="K42" s="57">
        <f t="shared" si="3"/>
        <v>14844665</v>
      </c>
      <c r="L42" s="57">
        <f t="shared" si="3"/>
        <v>-6049036</v>
      </c>
      <c r="M42" s="57">
        <f t="shared" si="3"/>
        <v>3981592</v>
      </c>
      <c r="N42" s="57">
        <f t="shared" si="3"/>
        <v>12777221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41447477</v>
      </c>
      <c r="X42" s="57">
        <f t="shared" si="3"/>
        <v>11685131</v>
      </c>
      <c r="Y42" s="57">
        <f t="shared" si="3"/>
        <v>29762346</v>
      </c>
      <c r="Z42" s="58">
        <f>+IF(X42&lt;&gt;0,+(Y42/X42)*100,0)</f>
        <v>254.7027157847011</v>
      </c>
      <c r="AA42" s="55">
        <f>SUM(AA38:AA41)</f>
        <v>3187700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6844245</v>
      </c>
      <c r="D44" s="63">
        <f>+D42-D43</f>
        <v>0</v>
      </c>
      <c r="E44" s="64">
        <f t="shared" si="4"/>
        <v>3187700</v>
      </c>
      <c r="F44" s="65">
        <f t="shared" si="4"/>
        <v>3187700</v>
      </c>
      <c r="G44" s="65">
        <f t="shared" si="4"/>
        <v>-6582267</v>
      </c>
      <c r="H44" s="65">
        <f t="shared" si="4"/>
        <v>38872097</v>
      </c>
      <c r="I44" s="65">
        <f t="shared" si="4"/>
        <v>-3619574</v>
      </c>
      <c r="J44" s="65">
        <f t="shared" si="4"/>
        <v>28670256</v>
      </c>
      <c r="K44" s="65">
        <f t="shared" si="4"/>
        <v>14844665</v>
      </c>
      <c r="L44" s="65">
        <f t="shared" si="4"/>
        <v>-6049036</v>
      </c>
      <c r="M44" s="65">
        <f t="shared" si="4"/>
        <v>3981592</v>
      </c>
      <c r="N44" s="65">
        <f t="shared" si="4"/>
        <v>12777221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41447477</v>
      </c>
      <c r="X44" s="65">
        <f t="shared" si="4"/>
        <v>11685131</v>
      </c>
      <c r="Y44" s="65">
        <f t="shared" si="4"/>
        <v>29762346</v>
      </c>
      <c r="Z44" s="66">
        <f>+IF(X44&lt;&gt;0,+(Y44/X44)*100,0)</f>
        <v>254.7027157847011</v>
      </c>
      <c r="AA44" s="63">
        <f>+AA42-AA43</f>
        <v>3187700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6844245</v>
      </c>
      <c r="D46" s="55">
        <f>SUM(D44:D45)</f>
        <v>0</v>
      </c>
      <c r="E46" s="56">
        <f t="shared" si="5"/>
        <v>3187700</v>
      </c>
      <c r="F46" s="57">
        <f t="shared" si="5"/>
        <v>3187700</v>
      </c>
      <c r="G46" s="57">
        <f t="shared" si="5"/>
        <v>-6582267</v>
      </c>
      <c r="H46" s="57">
        <f t="shared" si="5"/>
        <v>38872097</v>
      </c>
      <c r="I46" s="57">
        <f t="shared" si="5"/>
        <v>-3619574</v>
      </c>
      <c r="J46" s="57">
        <f t="shared" si="5"/>
        <v>28670256</v>
      </c>
      <c r="K46" s="57">
        <f t="shared" si="5"/>
        <v>14844665</v>
      </c>
      <c r="L46" s="57">
        <f t="shared" si="5"/>
        <v>-6049036</v>
      </c>
      <c r="M46" s="57">
        <f t="shared" si="5"/>
        <v>3981592</v>
      </c>
      <c r="N46" s="57">
        <f t="shared" si="5"/>
        <v>12777221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41447477</v>
      </c>
      <c r="X46" s="57">
        <f t="shared" si="5"/>
        <v>11685131</v>
      </c>
      <c r="Y46" s="57">
        <f t="shared" si="5"/>
        <v>29762346</v>
      </c>
      <c r="Z46" s="58">
        <f>+IF(X46&lt;&gt;0,+(Y46/X46)*100,0)</f>
        <v>254.7027157847011</v>
      </c>
      <c r="AA46" s="55">
        <f>SUM(AA44:AA45)</f>
        <v>3187700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6844245</v>
      </c>
      <c r="D48" s="71">
        <f>SUM(D46:D47)</f>
        <v>0</v>
      </c>
      <c r="E48" s="72">
        <f t="shared" si="6"/>
        <v>3187700</v>
      </c>
      <c r="F48" s="73">
        <f t="shared" si="6"/>
        <v>3187700</v>
      </c>
      <c r="G48" s="73">
        <f t="shared" si="6"/>
        <v>-6582267</v>
      </c>
      <c r="H48" s="74">
        <f t="shared" si="6"/>
        <v>38872097</v>
      </c>
      <c r="I48" s="74">
        <f t="shared" si="6"/>
        <v>-3619574</v>
      </c>
      <c r="J48" s="74">
        <f t="shared" si="6"/>
        <v>28670256</v>
      </c>
      <c r="K48" s="74">
        <f t="shared" si="6"/>
        <v>14844665</v>
      </c>
      <c r="L48" s="74">
        <f t="shared" si="6"/>
        <v>-6049036</v>
      </c>
      <c r="M48" s="73">
        <f t="shared" si="6"/>
        <v>3981592</v>
      </c>
      <c r="N48" s="73">
        <f t="shared" si="6"/>
        <v>12777221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41447477</v>
      </c>
      <c r="X48" s="74">
        <f t="shared" si="6"/>
        <v>11685131</v>
      </c>
      <c r="Y48" s="74">
        <f t="shared" si="6"/>
        <v>29762346</v>
      </c>
      <c r="Z48" s="75">
        <f>+IF(X48&lt;&gt;0,+(Y48/X48)*100,0)</f>
        <v>254.7027157847011</v>
      </c>
      <c r="AA48" s="76">
        <f>SUM(AA46:AA47)</f>
        <v>3187700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35122006</v>
      </c>
      <c r="D5" s="6">
        <v>0</v>
      </c>
      <c r="E5" s="7">
        <v>36256485</v>
      </c>
      <c r="F5" s="8">
        <v>36256485</v>
      </c>
      <c r="G5" s="8">
        <v>5266435</v>
      </c>
      <c r="H5" s="8">
        <v>2917565</v>
      </c>
      <c r="I5" s="8">
        <v>2855483</v>
      </c>
      <c r="J5" s="8">
        <v>11039483</v>
      </c>
      <c r="K5" s="8">
        <v>2914832</v>
      </c>
      <c r="L5" s="8">
        <v>2930667</v>
      </c>
      <c r="M5" s="8">
        <v>2937879</v>
      </c>
      <c r="N5" s="8">
        <v>8783378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19822861</v>
      </c>
      <c r="X5" s="8">
        <v>18560535</v>
      </c>
      <c r="Y5" s="8">
        <v>1262326</v>
      </c>
      <c r="Z5" s="2">
        <v>6.8</v>
      </c>
      <c r="AA5" s="6">
        <v>36256485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69328345</v>
      </c>
      <c r="D7" s="6">
        <v>0</v>
      </c>
      <c r="E7" s="7">
        <v>78292996</v>
      </c>
      <c r="F7" s="8">
        <v>78250495</v>
      </c>
      <c r="G7" s="8">
        <v>6314259</v>
      </c>
      <c r="H7" s="8">
        <v>6469534</v>
      </c>
      <c r="I7" s="8">
        <v>6357314</v>
      </c>
      <c r="J7" s="8">
        <v>19141107</v>
      </c>
      <c r="K7" s="8">
        <v>6219940</v>
      </c>
      <c r="L7" s="8">
        <v>6334486</v>
      </c>
      <c r="M7" s="8">
        <v>6323045</v>
      </c>
      <c r="N7" s="8">
        <v>18877471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38018578</v>
      </c>
      <c r="X7" s="8">
        <v>38403286</v>
      </c>
      <c r="Y7" s="8">
        <v>-384708</v>
      </c>
      <c r="Z7" s="2">
        <v>-1</v>
      </c>
      <c r="AA7" s="6">
        <v>78250495</v>
      </c>
    </row>
    <row r="8" spans="1:27" ht="13.5">
      <c r="A8" s="25" t="s">
        <v>35</v>
      </c>
      <c r="B8" s="24"/>
      <c r="C8" s="6">
        <v>13659640</v>
      </c>
      <c r="D8" s="6">
        <v>0</v>
      </c>
      <c r="E8" s="7">
        <v>17284878</v>
      </c>
      <c r="F8" s="8">
        <v>17284878</v>
      </c>
      <c r="G8" s="8">
        <v>1016844</v>
      </c>
      <c r="H8" s="8">
        <v>1205637</v>
      </c>
      <c r="I8" s="8">
        <v>1337464</v>
      </c>
      <c r="J8" s="8">
        <v>3559945</v>
      </c>
      <c r="K8" s="8">
        <v>1297783</v>
      </c>
      <c r="L8" s="8">
        <v>1268490</v>
      </c>
      <c r="M8" s="8">
        <v>1305322</v>
      </c>
      <c r="N8" s="8">
        <v>3871595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7431540</v>
      </c>
      <c r="X8" s="8">
        <v>9003805</v>
      </c>
      <c r="Y8" s="8">
        <v>-1572265</v>
      </c>
      <c r="Z8" s="2">
        <v>-17.46</v>
      </c>
      <c r="AA8" s="6">
        <v>17284878</v>
      </c>
    </row>
    <row r="9" spans="1:27" ht="13.5">
      <c r="A9" s="25" t="s">
        <v>36</v>
      </c>
      <c r="B9" s="24"/>
      <c r="C9" s="6">
        <v>13430206</v>
      </c>
      <c r="D9" s="6">
        <v>0</v>
      </c>
      <c r="E9" s="7">
        <v>14143962</v>
      </c>
      <c r="F9" s="8">
        <v>14143962</v>
      </c>
      <c r="G9" s="8">
        <v>1205008</v>
      </c>
      <c r="H9" s="8">
        <v>1217233</v>
      </c>
      <c r="I9" s="8">
        <v>1207617</v>
      </c>
      <c r="J9" s="8">
        <v>3629858</v>
      </c>
      <c r="K9" s="8">
        <v>1190014</v>
      </c>
      <c r="L9" s="8">
        <v>1192450</v>
      </c>
      <c r="M9" s="8">
        <v>1195885</v>
      </c>
      <c r="N9" s="8">
        <v>3578349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7208207</v>
      </c>
      <c r="X9" s="8">
        <v>7071984</v>
      </c>
      <c r="Y9" s="8">
        <v>136223</v>
      </c>
      <c r="Z9" s="2">
        <v>1.93</v>
      </c>
      <c r="AA9" s="6">
        <v>14143962</v>
      </c>
    </row>
    <row r="10" spans="1:27" ht="13.5">
      <c r="A10" s="25" t="s">
        <v>37</v>
      </c>
      <c r="B10" s="24"/>
      <c r="C10" s="6">
        <v>8087817</v>
      </c>
      <c r="D10" s="6">
        <v>0</v>
      </c>
      <c r="E10" s="7">
        <v>8461144</v>
      </c>
      <c r="F10" s="26">
        <v>8461144</v>
      </c>
      <c r="G10" s="26">
        <v>724774</v>
      </c>
      <c r="H10" s="26">
        <v>722721</v>
      </c>
      <c r="I10" s="26">
        <v>721919</v>
      </c>
      <c r="J10" s="26">
        <v>2169414</v>
      </c>
      <c r="K10" s="26">
        <v>722530</v>
      </c>
      <c r="L10" s="26">
        <v>715976</v>
      </c>
      <c r="M10" s="26">
        <v>717265</v>
      </c>
      <c r="N10" s="26">
        <v>2155771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4325185</v>
      </c>
      <c r="X10" s="26">
        <v>4245572</v>
      </c>
      <c r="Y10" s="26">
        <v>79613</v>
      </c>
      <c r="Z10" s="27">
        <v>1.88</v>
      </c>
      <c r="AA10" s="28">
        <v>8461144</v>
      </c>
    </row>
    <row r="11" spans="1:27" ht="13.5">
      <c r="A11" s="25" t="s">
        <v>38</v>
      </c>
      <c r="B11" s="29"/>
      <c r="C11" s="6">
        <v>210487</v>
      </c>
      <c r="D11" s="6">
        <v>0</v>
      </c>
      <c r="E11" s="7">
        <v>0</v>
      </c>
      <c r="F11" s="8">
        <v>42501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42501</v>
      </c>
    </row>
    <row r="12" spans="1:27" ht="13.5">
      <c r="A12" s="25" t="s">
        <v>39</v>
      </c>
      <c r="B12" s="29"/>
      <c r="C12" s="6">
        <v>672729</v>
      </c>
      <c r="D12" s="6">
        <v>0</v>
      </c>
      <c r="E12" s="7">
        <v>524830</v>
      </c>
      <c r="F12" s="8">
        <v>524830</v>
      </c>
      <c r="G12" s="8">
        <v>94971</v>
      </c>
      <c r="H12" s="8">
        <v>45193</v>
      </c>
      <c r="I12" s="8">
        <v>52593</v>
      </c>
      <c r="J12" s="8">
        <v>192757</v>
      </c>
      <c r="K12" s="8">
        <v>109627</v>
      </c>
      <c r="L12" s="8">
        <v>53163</v>
      </c>
      <c r="M12" s="8">
        <v>48811</v>
      </c>
      <c r="N12" s="8">
        <v>211601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404358</v>
      </c>
      <c r="X12" s="8">
        <v>278415</v>
      </c>
      <c r="Y12" s="8">
        <v>125943</v>
      </c>
      <c r="Z12" s="2">
        <v>45.24</v>
      </c>
      <c r="AA12" s="6">
        <v>524830</v>
      </c>
    </row>
    <row r="13" spans="1:27" ht="13.5">
      <c r="A13" s="23" t="s">
        <v>40</v>
      </c>
      <c r="B13" s="29"/>
      <c r="C13" s="6">
        <v>4183787</v>
      </c>
      <c r="D13" s="6">
        <v>0</v>
      </c>
      <c r="E13" s="7">
        <v>3366400</v>
      </c>
      <c r="F13" s="8">
        <v>3366400</v>
      </c>
      <c r="G13" s="8">
        <v>180500</v>
      </c>
      <c r="H13" s="8">
        <v>667516</v>
      </c>
      <c r="I13" s="8">
        <v>-13010</v>
      </c>
      <c r="J13" s="8">
        <v>835006</v>
      </c>
      <c r="K13" s="8">
        <v>276486</v>
      </c>
      <c r="L13" s="8">
        <v>243226</v>
      </c>
      <c r="M13" s="8">
        <v>583509</v>
      </c>
      <c r="N13" s="8">
        <v>1103221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1938227</v>
      </c>
      <c r="X13" s="8">
        <v>1570198</v>
      </c>
      <c r="Y13" s="8">
        <v>368029</v>
      </c>
      <c r="Z13" s="2">
        <v>23.44</v>
      </c>
      <c r="AA13" s="6">
        <v>3366400</v>
      </c>
    </row>
    <row r="14" spans="1:27" ht="13.5">
      <c r="A14" s="23" t="s">
        <v>41</v>
      </c>
      <c r="B14" s="29"/>
      <c r="C14" s="6">
        <v>1251418</v>
      </c>
      <c r="D14" s="6">
        <v>0</v>
      </c>
      <c r="E14" s="7">
        <v>1195745</v>
      </c>
      <c r="F14" s="8">
        <v>1195745</v>
      </c>
      <c r="G14" s="8">
        <v>94662</v>
      </c>
      <c r="H14" s="8">
        <v>97091</v>
      </c>
      <c r="I14" s="8">
        <v>103735</v>
      </c>
      <c r="J14" s="8">
        <v>295488</v>
      </c>
      <c r="K14" s="8">
        <v>20118</v>
      </c>
      <c r="L14" s="8">
        <v>97625</v>
      </c>
      <c r="M14" s="8">
        <v>109867</v>
      </c>
      <c r="N14" s="8">
        <v>227610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523098</v>
      </c>
      <c r="X14" s="8">
        <v>470583</v>
      </c>
      <c r="Y14" s="8">
        <v>52515</v>
      </c>
      <c r="Z14" s="2">
        <v>11.16</v>
      </c>
      <c r="AA14" s="6">
        <v>1195745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37583125</v>
      </c>
      <c r="D16" s="6">
        <v>0</v>
      </c>
      <c r="E16" s="7">
        <v>28052274</v>
      </c>
      <c r="F16" s="8">
        <v>28052274</v>
      </c>
      <c r="G16" s="8">
        <v>512982</v>
      </c>
      <c r="H16" s="8">
        <v>1606079</v>
      </c>
      <c r="I16" s="8">
        <v>6428939</v>
      </c>
      <c r="J16" s="8">
        <v>8548000</v>
      </c>
      <c r="K16" s="8">
        <v>1022849</v>
      </c>
      <c r="L16" s="8">
        <v>1611141</v>
      </c>
      <c r="M16" s="8">
        <v>379803</v>
      </c>
      <c r="N16" s="8">
        <v>3013793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11561793</v>
      </c>
      <c r="X16" s="8">
        <v>5077136</v>
      </c>
      <c r="Y16" s="8">
        <v>6484657</v>
      </c>
      <c r="Z16" s="2">
        <v>127.72</v>
      </c>
      <c r="AA16" s="6">
        <v>28052274</v>
      </c>
    </row>
    <row r="17" spans="1:27" ht="13.5">
      <c r="A17" s="23" t="s">
        <v>44</v>
      </c>
      <c r="B17" s="29"/>
      <c r="C17" s="6">
        <v>1269872</v>
      </c>
      <c r="D17" s="6">
        <v>0</v>
      </c>
      <c r="E17" s="7">
        <v>856959</v>
      </c>
      <c r="F17" s="8">
        <v>856959</v>
      </c>
      <c r="G17" s="8">
        <v>121152</v>
      </c>
      <c r="H17" s="8">
        <v>108940</v>
      </c>
      <c r="I17" s="8">
        <v>106407</v>
      </c>
      <c r="J17" s="8">
        <v>336499</v>
      </c>
      <c r="K17" s="8">
        <v>124461</v>
      </c>
      <c r="L17" s="8">
        <v>153160</v>
      </c>
      <c r="M17" s="8">
        <v>75402</v>
      </c>
      <c r="N17" s="8">
        <v>353023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689522</v>
      </c>
      <c r="X17" s="8">
        <v>422477</v>
      </c>
      <c r="Y17" s="8">
        <v>267045</v>
      </c>
      <c r="Z17" s="2">
        <v>63.21</v>
      </c>
      <c r="AA17" s="6">
        <v>856959</v>
      </c>
    </row>
    <row r="18" spans="1:27" ht="13.5">
      <c r="A18" s="25" t="s">
        <v>45</v>
      </c>
      <c r="B18" s="24"/>
      <c r="C18" s="6">
        <v>1854081</v>
      </c>
      <c r="D18" s="6">
        <v>0</v>
      </c>
      <c r="E18" s="7">
        <v>1540338</v>
      </c>
      <c r="F18" s="8">
        <v>1540338</v>
      </c>
      <c r="G18" s="8">
        <v>0</v>
      </c>
      <c r="H18" s="8">
        <v>299929</v>
      </c>
      <c r="I18" s="8">
        <v>154522</v>
      </c>
      <c r="J18" s="8">
        <v>454451</v>
      </c>
      <c r="K18" s="8">
        <v>203674</v>
      </c>
      <c r="L18" s="8">
        <v>145784</v>
      </c>
      <c r="M18" s="8">
        <v>108825</v>
      </c>
      <c r="N18" s="8">
        <v>458283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912734</v>
      </c>
      <c r="X18" s="8">
        <v>791169</v>
      </c>
      <c r="Y18" s="8">
        <v>121565</v>
      </c>
      <c r="Z18" s="2">
        <v>15.37</v>
      </c>
      <c r="AA18" s="6">
        <v>1540338</v>
      </c>
    </row>
    <row r="19" spans="1:27" ht="13.5">
      <c r="A19" s="23" t="s">
        <v>46</v>
      </c>
      <c r="B19" s="29"/>
      <c r="C19" s="6">
        <v>40287117</v>
      </c>
      <c r="D19" s="6">
        <v>0</v>
      </c>
      <c r="E19" s="7">
        <v>49878354</v>
      </c>
      <c r="F19" s="8">
        <v>55024148</v>
      </c>
      <c r="G19" s="8">
        <v>12672300</v>
      </c>
      <c r="H19" s="8">
        <v>851717</v>
      </c>
      <c r="I19" s="8">
        <v>1074950</v>
      </c>
      <c r="J19" s="8">
        <v>14598967</v>
      </c>
      <c r="K19" s="8">
        <v>847648</v>
      </c>
      <c r="L19" s="8">
        <v>758284</v>
      </c>
      <c r="M19" s="8">
        <v>10519354</v>
      </c>
      <c r="N19" s="8">
        <v>12125286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26724253</v>
      </c>
      <c r="X19" s="8">
        <v>30410997</v>
      </c>
      <c r="Y19" s="8">
        <v>-3686744</v>
      </c>
      <c r="Z19" s="2">
        <v>-12.12</v>
      </c>
      <c r="AA19" s="6">
        <v>55024148</v>
      </c>
    </row>
    <row r="20" spans="1:27" ht="13.5">
      <c r="A20" s="23" t="s">
        <v>47</v>
      </c>
      <c r="B20" s="29"/>
      <c r="C20" s="6">
        <v>3227549</v>
      </c>
      <c r="D20" s="6">
        <v>0</v>
      </c>
      <c r="E20" s="7">
        <v>3489656</v>
      </c>
      <c r="F20" s="26">
        <v>3489658</v>
      </c>
      <c r="G20" s="26">
        <v>294070</v>
      </c>
      <c r="H20" s="26">
        <v>468291</v>
      </c>
      <c r="I20" s="26">
        <v>279343</v>
      </c>
      <c r="J20" s="26">
        <v>1041704</v>
      </c>
      <c r="K20" s="26">
        <v>430657</v>
      </c>
      <c r="L20" s="26">
        <v>390625</v>
      </c>
      <c r="M20" s="26">
        <v>255733</v>
      </c>
      <c r="N20" s="26">
        <v>1077015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2118719</v>
      </c>
      <c r="X20" s="26">
        <v>1769831</v>
      </c>
      <c r="Y20" s="26">
        <v>348888</v>
      </c>
      <c r="Z20" s="27">
        <v>19.71</v>
      </c>
      <c r="AA20" s="28">
        <v>3489658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</v>
      </c>
      <c r="F21" s="8">
        <v>1000000</v>
      </c>
      <c r="G21" s="8">
        <v>228000</v>
      </c>
      <c r="H21" s="8">
        <v>0</v>
      </c>
      <c r="I21" s="30">
        <v>88578</v>
      </c>
      <c r="J21" s="8">
        <v>316578</v>
      </c>
      <c r="K21" s="8">
        <v>0</v>
      </c>
      <c r="L21" s="8">
        <v>0</v>
      </c>
      <c r="M21" s="8">
        <v>39900</v>
      </c>
      <c r="N21" s="8">
        <v>39900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356478</v>
      </c>
      <c r="X21" s="8"/>
      <c r="Y21" s="8">
        <v>356478</v>
      </c>
      <c r="Z21" s="2">
        <v>0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230168179</v>
      </c>
      <c r="D22" s="33">
        <f>SUM(D5:D21)</f>
        <v>0</v>
      </c>
      <c r="E22" s="34">
        <f t="shared" si="0"/>
        <v>244344021</v>
      </c>
      <c r="F22" s="35">
        <f t="shared" si="0"/>
        <v>249489817</v>
      </c>
      <c r="G22" s="35">
        <f t="shared" si="0"/>
        <v>28725957</v>
      </c>
      <c r="H22" s="35">
        <f t="shared" si="0"/>
        <v>16677446</v>
      </c>
      <c r="I22" s="35">
        <f t="shared" si="0"/>
        <v>20755854</v>
      </c>
      <c r="J22" s="35">
        <f t="shared" si="0"/>
        <v>66159257</v>
      </c>
      <c r="K22" s="35">
        <f t="shared" si="0"/>
        <v>15380619</v>
      </c>
      <c r="L22" s="35">
        <f t="shared" si="0"/>
        <v>15895077</v>
      </c>
      <c r="M22" s="35">
        <f t="shared" si="0"/>
        <v>24600600</v>
      </c>
      <c r="N22" s="35">
        <f t="shared" si="0"/>
        <v>55876296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122035553</v>
      </c>
      <c r="X22" s="35">
        <f t="shared" si="0"/>
        <v>118075988</v>
      </c>
      <c r="Y22" s="35">
        <f t="shared" si="0"/>
        <v>3959565</v>
      </c>
      <c r="Z22" s="36">
        <f>+IF(X22&lt;&gt;0,+(Y22/X22)*100,0)</f>
        <v>3.3534040807687333</v>
      </c>
      <c r="AA22" s="33">
        <f>SUM(AA5:AA21)</f>
        <v>249489817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80914788</v>
      </c>
      <c r="D25" s="6">
        <v>0</v>
      </c>
      <c r="E25" s="7">
        <v>97788952</v>
      </c>
      <c r="F25" s="8">
        <v>97931863</v>
      </c>
      <c r="G25" s="8">
        <v>6289445</v>
      </c>
      <c r="H25" s="8">
        <v>7232489</v>
      </c>
      <c r="I25" s="8">
        <v>6808412</v>
      </c>
      <c r="J25" s="8">
        <v>20330346</v>
      </c>
      <c r="K25" s="8">
        <v>6943905</v>
      </c>
      <c r="L25" s="8">
        <v>6963860</v>
      </c>
      <c r="M25" s="8">
        <v>10581678</v>
      </c>
      <c r="N25" s="8">
        <v>24489443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44819789</v>
      </c>
      <c r="X25" s="8">
        <v>52418265</v>
      </c>
      <c r="Y25" s="8">
        <v>-7598476</v>
      </c>
      <c r="Z25" s="2">
        <v>-14.5</v>
      </c>
      <c r="AA25" s="6">
        <v>97931863</v>
      </c>
    </row>
    <row r="26" spans="1:27" ht="13.5">
      <c r="A26" s="25" t="s">
        <v>52</v>
      </c>
      <c r="B26" s="24"/>
      <c r="C26" s="6">
        <v>4954221</v>
      </c>
      <c r="D26" s="6">
        <v>0</v>
      </c>
      <c r="E26" s="7">
        <v>5228087</v>
      </c>
      <c r="F26" s="8">
        <v>5228087</v>
      </c>
      <c r="G26" s="8">
        <v>414138</v>
      </c>
      <c r="H26" s="8">
        <v>414138</v>
      </c>
      <c r="I26" s="8">
        <v>414138</v>
      </c>
      <c r="J26" s="8">
        <v>1242414</v>
      </c>
      <c r="K26" s="8">
        <v>414138</v>
      </c>
      <c r="L26" s="8">
        <v>414138</v>
      </c>
      <c r="M26" s="8">
        <v>425763</v>
      </c>
      <c r="N26" s="8">
        <v>1254039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2496453</v>
      </c>
      <c r="X26" s="8">
        <v>2481835</v>
      </c>
      <c r="Y26" s="8">
        <v>14618</v>
      </c>
      <c r="Z26" s="2">
        <v>0.59</v>
      </c>
      <c r="AA26" s="6">
        <v>5228087</v>
      </c>
    </row>
    <row r="27" spans="1:27" ht="13.5">
      <c r="A27" s="25" t="s">
        <v>53</v>
      </c>
      <c r="B27" s="24"/>
      <c r="C27" s="6">
        <v>34771696</v>
      </c>
      <c r="D27" s="6">
        <v>0</v>
      </c>
      <c r="E27" s="7">
        <v>21040210</v>
      </c>
      <c r="F27" s="8">
        <v>21040210</v>
      </c>
      <c r="G27" s="8">
        <v>0</v>
      </c>
      <c r="H27" s="8">
        <v>0</v>
      </c>
      <c r="I27" s="8">
        <v>5547700</v>
      </c>
      <c r="J27" s="8">
        <v>5547700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5547700</v>
      </c>
      <c r="X27" s="8"/>
      <c r="Y27" s="8">
        <v>5547700</v>
      </c>
      <c r="Z27" s="2">
        <v>0</v>
      </c>
      <c r="AA27" s="6">
        <v>21040210</v>
      </c>
    </row>
    <row r="28" spans="1:27" ht="13.5">
      <c r="A28" s="25" t="s">
        <v>54</v>
      </c>
      <c r="B28" s="24"/>
      <c r="C28" s="6">
        <v>7473737</v>
      </c>
      <c r="D28" s="6">
        <v>0</v>
      </c>
      <c r="E28" s="7">
        <v>10825276</v>
      </c>
      <c r="F28" s="8">
        <v>10825276</v>
      </c>
      <c r="G28" s="8">
        <v>0</v>
      </c>
      <c r="H28" s="8">
        <v>0</v>
      </c>
      <c r="I28" s="8">
        <v>2706321</v>
      </c>
      <c r="J28" s="8">
        <v>2706321</v>
      </c>
      <c r="K28" s="8">
        <v>0</v>
      </c>
      <c r="L28" s="8">
        <v>0</v>
      </c>
      <c r="M28" s="8">
        <v>2706321</v>
      </c>
      <c r="N28" s="8">
        <v>2706321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5412642</v>
      </c>
      <c r="X28" s="8">
        <v>5412637</v>
      </c>
      <c r="Y28" s="8">
        <v>5</v>
      </c>
      <c r="Z28" s="2">
        <v>0</v>
      </c>
      <c r="AA28" s="6">
        <v>10825276</v>
      </c>
    </row>
    <row r="29" spans="1:27" ht="13.5">
      <c r="A29" s="25" t="s">
        <v>55</v>
      </c>
      <c r="B29" s="24"/>
      <c r="C29" s="6">
        <v>6635766</v>
      </c>
      <c r="D29" s="6">
        <v>0</v>
      </c>
      <c r="E29" s="7">
        <v>5389899</v>
      </c>
      <c r="F29" s="8">
        <v>5389899</v>
      </c>
      <c r="G29" s="8">
        <v>233691</v>
      </c>
      <c r="H29" s="8">
        <v>0</v>
      </c>
      <c r="I29" s="8">
        <v>1232451</v>
      </c>
      <c r="J29" s="8">
        <v>1466142</v>
      </c>
      <c r="K29" s="8">
        <v>0</v>
      </c>
      <c r="L29" s="8">
        <v>0</v>
      </c>
      <c r="M29" s="8">
        <v>296576</v>
      </c>
      <c r="N29" s="8">
        <v>296576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1762718</v>
      </c>
      <c r="X29" s="8">
        <v>2704948</v>
      </c>
      <c r="Y29" s="8">
        <v>-942230</v>
      </c>
      <c r="Z29" s="2">
        <v>-34.83</v>
      </c>
      <c r="AA29" s="6">
        <v>5389899</v>
      </c>
    </row>
    <row r="30" spans="1:27" ht="13.5">
      <c r="A30" s="25" t="s">
        <v>56</v>
      </c>
      <c r="B30" s="24"/>
      <c r="C30" s="6">
        <v>51602060</v>
      </c>
      <c r="D30" s="6">
        <v>0</v>
      </c>
      <c r="E30" s="7">
        <v>57318721</v>
      </c>
      <c r="F30" s="8">
        <v>57318721</v>
      </c>
      <c r="G30" s="8">
        <v>21277</v>
      </c>
      <c r="H30" s="8">
        <v>5730792</v>
      </c>
      <c r="I30" s="8">
        <v>6777387</v>
      </c>
      <c r="J30" s="8">
        <v>12529456</v>
      </c>
      <c r="K30" s="8">
        <v>5227365</v>
      </c>
      <c r="L30" s="8">
        <v>4207843</v>
      </c>
      <c r="M30" s="8">
        <v>4136199</v>
      </c>
      <c r="N30" s="8">
        <v>13571407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26100863</v>
      </c>
      <c r="X30" s="8">
        <v>26286078</v>
      </c>
      <c r="Y30" s="8">
        <v>-185215</v>
      </c>
      <c r="Z30" s="2">
        <v>-0.7</v>
      </c>
      <c r="AA30" s="6">
        <v>57318721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21117168</v>
      </c>
      <c r="F31" s="8">
        <v>21117168</v>
      </c>
      <c r="G31" s="8">
        <v>603706</v>
      </c>
      <c r="H31" s="8">
        <v>1554332</v>
      </c>
      <c r="I31" s="8">
        <v>1382940</v>
      </c>
      <c r="J31" s="8">
        <v>3540978</v>
      </c>
      <c r="K31" s="8">
        <v>2311266</v>
      </c>
      <c r="L31" s="8">
        <v>1387493</v>
      </c>
      <c r="M31" s="8">
        <v>1550664</v>
      </c>
      <c r="N31" s="8">
        <v>5249423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8790401</v>
      </c>
      <c r="X31" s="8">
        <v>9803080</v>
      </c>
      <c r="Y31" s="8">
        <v>-1012679</v>
      </c>
      <c r="Z31" s="2">
        <v>-10.33</v>
      </c>
      <c r="AA31" s="6">
        <v>21117168</v>
      </c>
    </row>
    <row r="32" spans="1:27" ht="13.5">
      <c r="A32" s="25" t="s">
        <v>58</v>
      </c>
      <c r="B32" s="24"/>
      <c r="C32" s="6">
        <v>13703716</v>
      </c>
      <c r="D32" s="6">
        <v>0</v>
      </c>
      <c r="E32" s="7">
        <v>19175431</v>
      </c>
      <c r="F32" s="8">
        <v>19652942</v>
      </c>
      <c r="G32" s="8">
        <v>84041</v>
      </c>
      <c r="H32" s="8">
        <v>594103</v>
      </c>
      <c r="I32" s="8">
        <v>904571</v>
      </c>
      <c r="J32" s="8">
        <v>1582715</v>
      </c>
      <c r="K32" s="8">
        <v>473101</v>
      </c>
      <c r="L32" s="8">
        <v>442879</v>
      </c>
      <c r="M32" s="8">
        <v>560315</v>
      </c>
      <c r="N32" s="8">
        <v>1476295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3059010</v>
      </c>
      <c r="X32" s="8">
        <v>8670032</v>
      </c>
      <c r="Y32" s="8">
        <v>-5611022</v>
      </c>
      <c r="Z32" s="2">
        <v>-64.72</v>
      </c>
      <c r="AA32" s="6">
        <v>19652942</v>
      </c>
    </row>
    <row r="33" spans="1:27" ht="13.5">
      <c r="A33" s="25" t="s">
        <v>59</v>
      </c>
      <c r="B33" s="24"/>
      <c r="C33" s="6">
        <v>1296595</v>
      </c>
      <c r="D33" s="6">
        <v>0</v>
      </c>
      <c r="E33" s="7">
        <v>2372000</v>
      </c>
      <c r="F33" s="8">
        <v>2372000</v>
      </c>
      <c r="G33" s="8">
        <v>89700</v>
      </c>
      <c r="H33" s="8">
        <v>86000</v>
      </c>
      <c r="I33" s="8">
        <v>86000</v>
      </c>
      <c r="J33" s="8">
        <v>261700</v>
      </c>
      <c r="K33" s="8">
        <v>170000</v>
      </c>
      <c r="L33" s="8">
        <v>288200</v>
      </c>
      <c r="M33" s="8">
        <v>201520</v>
      </c>
      <c r="N33" s="8">
        <v>659720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921420</v>
      </c>
      <c r="X33" s="8">
        <v>1952156</v>
      </c>
      <c r="Y33" s="8">
        <v>-1030736</v>
      </c>
      <c r="Z33" s="2">
        <v>-52.8</v>
      </c>
      <c r="AA33" s="6">
        <v>2372000</v>
      </c>
    </row>
    <row r="34" spans="1:27" ht="13.5">
      <c r="A34" s="25" t="s">
        <v>60</v>
      </c>
      <c r="B34" s="24"/>
      <c r="C34" s="6">
        <v>36647957</v>
      </c>
      <c r="D34" s="6">
        <v>0</v>
      </c>
      <c r="E34" s="7">
        <v>24500181</v>
      </c>
      <c r="F34" s="8">
        <v>24527517</v>
      </c>
      <c r="G34" s="8">
        <v>372354</v>
      </c>
      <c r="H34" s="8">
        <v>2690705</v>
      </c>
      <c r="I34" s="8">
        <v>1804253</v>
      </c>
      <c r="J34" s="8">
        <v>4867312</v>
      </c>
      <c r="K34" s="8">
        <v>2356855</v>
      </c>
      <c r="L34" s="8">
        <v>1155099</v>
      </c>
      <c r="M34" s="8">
        <v>1509978</v>
      </c>
      <c r="N34" s="8">
        <v>5021932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9889244</v>
      </c>
      <c r="X34" s="8">
        <v>12574614</v>
      </c>
      <c r="Y34" s="8">
        <v>-2685370</v>
      </c>
      <c r="Z34" s="2">
        <v>-21.36</v>
      </c>
      <c r="AA34" s="6">
        <v>24527517</v>
      </c>
    </row>
    <row r="35" spans="1:27" ht="13.5">
      <c r="A35" s="23" t="s">
        <v>61</v>
      </c>
      <c r="B35" s="29"/>
      <c r="C35" s="6">
        <v>344721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238345257</v>
      </c>
      <c r="D36" s="33">
        <f>SUM(D25:D35)</f>
        <v>0</v>
      </c>
      <c r="E36" s="34">
        <f t="shared" si="1"/>
        <v>264755925</v>
      </c>
      <c r="F36" s="35">
        <f t="shared" si="1"/>
        <v>265403683</v>
      </c>
      <c r="G36" s="35">
        <f t="shared" si="1"/>
        <v>8108352</v>
      </c>
      <c r="H36" s="35">
        <f t="shared" si="1"/>
        <v>18302559</v>
      </c>
      <c r="I36" s="35">
        <f t="shared" si="1"/>
        <v>27664173</v>
      </c>
      <c r="J36" s="35">
        <f t="shared" si="1"/>
        <v>54075084</v>
      </c>
      <c r="K36" s="35">
        <f t="shared" si="1"/>
        <v>17896630</v>
      </c>
      <c r="L36" s="35">
        <f t="shared" si="1"/>
        <v>14859512</v>
      </c>
      <c r="M36" s="35">
        <f t="shared" si="1"/>
        <v>21969014</v>
      </c>
      <c r="N36" s="35">
        <f t="shared" si="1"/>
        <v>54725156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108800240</v>
      </c>
      <c r="X36" s="35">
        <f t="shared" si="1"/>
        <v>122303645</v>
      </c>
      <c r="Y36" s="35">
        <f t="shared" si="1"/>
        <v>-13503405</v>
      </c>
      <c r="Z36" s="36">
        <f>+IF(X36&lt;&gt;0,+(Y36/X36)*100,0)</f>
        <v>-11.040885167404454</v>
      </c>
      <c r="AA36" s="33">
        <f>SUM(AA25:AA35)</f>
        <v>265403683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-8177078</v>
      </c>
      <c r="D38" s="46">
        <f>+D22-D36</f>
        <v>0</v>
      </c>
      <c r="E38" s="47">
        <f t="shared" si="2"/>
        <v>-20411904</v>
      </c>
      <c r="F38" s="48">
        <f t="shared" si="2"/>
        <v>-15913866</v>
      </c>
      <c r="G38" s="48">
        <f t="shared" si="2"/>
        <v>20617605</v>
      </c>
      <c r="H38" s="48">
        <f t="shared" si="2"/>
        <v>-1625113</v>
      </c>
      <c r="I38" s="48">
        <f t="shared" si="2"/>
        <v>-6908319</v>
      </c>
      <c r="J38" s="48">
        <f t="shared" si="2"/>
        <v>12084173</v>
      </c>
      <c r="K38" s="48">
        <f t="shared" si="2"/>
        <v>-2516011</v>
      </c>
      <c r="L38" s="48">
        <f t="shared" si="2"/>
        <v>1035565</v>
      </c>
      <c r="M38" s="48">
        <f t="shared" si="2"/>
        <v>2631586</v>
      </c>
      <c r="N38" s="48">
        <f t="shared" si="2"/>
        <v>1151140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13235313</v>
      </c>
      <c r="X38" s="48">
        <f>IF(F22=F36,0,X22-X36)</f>
        <v>-4227657</v>
      </c>
      <c r="Y38" s="48">
        <f t="shared" si="2"/>
        <v>17462970</v>
      </c>
      <c r="Z38" s="49">
        <f>+IF(X38&lt;&gt;0,+(Y38/X38)*100,0)</f>
        <v>-413.06496719104695</v>
      </c>
      <c r="AA38" s="46">
        <f>+AA22-AA36</f>
        <v>-15913866</v>
      </c>
    </row>
    <row r="39" spans="1:27" ht="13.5">
      <c r="A39" s="23" t="s">
        <v>64</v>
      </c>
      <c r="B39" s="29"/>
      <c r="C39" s="6">
        <v>17491165</v>
      </c>
      <c r="D39" s="6">
        <v>0</v>
      </c>
      <c r="E39" s="7">
        <v>11475390</v>
      </c>
      <c r="F39" s="8">
        <v>11475390</v>
      </c>
      <c r="G39" s="8">
        <v>1453904</v>
      </c>
      <c r="H39" s="8">
        <v>0</v>
      </c>
      <c r="I39" s="8">
        <v>208745</v>
      </c>
      <c r="J39" s="8">
        <v>1662649</v>
      </c>
      <c r="K39" s="8">
        <v>1787851</v>
      </c>
      <c r="L39" s="8">
        <v>657528</v>
      </c>
      <c r="M39" s="8">
        <v>710310</v>
      </c>
      <c r="N39" s="8">
        <v>3155689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4818338</v>
      </c>
      <c r="X39" s="8">
        <v>9449722</v>
      </c>
      <c r="Y39" s="8">
        <v>-4631384</v>
      </c>
      <c r="Z39" s="2">
        <v>-49.01</v>
      </c>
      <c r="AA39" s="6">
        <v>11475390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9314087</v>
      </c>
      <c r="D42" s="55">
        <f>SUM(D38:D41)</f>
        <v>0</v>
      </c>
      <c r="E42" s="56">
        <f t="shared" si="3"/>
        <v>-8936514</v>
      </c>
      <c r="F42" s="57">
        <f t="shared" si="3"/>
        <v>-4438476</v>
      </c>
      <c r="G42" s="57">
        <f t="shared" si="3"/>
        <v>22071509</v>
      </c>
      <c r="H42" s="57">
        <f t="shared" si="3"/>
        <v>-1625113</v>
      </c>
      <c r="I42" s="57">
        <f t="shared" si="3"/>
        <v>-6699574</v>
      </c>
      <c r="J42" s="57">
        <f t="shared" si="3"/>
        <v>13746822</v>
      </c>
      <c r="K42" s="57">
        <f t="shared" si="3"/>
        <v>-728160</v>
      </c>
      <c r="L42" s="57">
        <f t="shared" si="3"/>
        <v>1693093</v>
      </c>
      <c r="M42" s="57">
        <f t="shared" si="3"/>
        <v>3341896</v>
      </c>
      <c r="N42" s="57">
        <f t="shared" si="3"/>
        <v>4306829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18053651</v>
      </c>
      <c r="X42" s="57">
        <f t="shared" si="3"/>
        <v>5222065</v>
      </c>
      <c r="Y42" s="57">
        <f t="shared" si="3"/>
        <v>12831586</v>
      </c>
      <c r="Z42" s="58">
        <f>+IF(X42&lt;&gt;0,+(Y42/X42)*100,0)</f>
        <v>245.71861897544363</v>
      </c>
      <c r="AA42" s="55">
        <f>SUM(AA38:AA41)</f>
        <v>-4438476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9314087</v>
      </c>
      <c r="D44" s="63">
        <f>+D42-D43</f>
        <v>0</v>
      </c>
      <c r="E44" s="64">
        <f t="shared" si="4"/>
        <v>-8936514</v>
      </c>
      <c r="F44" s="65">
        <f t="shared" si="4"/>
        <v>-4438476</v>
      </c>
      <c r="G44" s="65">
        <f t="shared" si="4"/>
        <v>22071509</v>
      </c>
      <c r="H44" s="65">
        <f t="shared" si="4"/>
        <v>-1625113</v>
      </c>
      <c r="I44" s="65">
        <f t="shared" si="4"/>
        <v>-6699574</v>
      </c>
      <c r="J44" s="65">
        <f t="shared" si="4"/>
        <v>13746822</v>
      </c>
      <c r="K44" s="65">
        <f t="shared" si="4"/>
        <v>-728160</v>
      </c>
      <c r="L44" s="65">
        <f t="shared" si="4"/>
        <v>1693093</v>
      </c>
      <c r="M44" s="65">
        <f t="shared" si="4"/>
        <v>3341896</v>
      </c>
      <c r="N44" s="65">
        <f t="shared" si="4"/>
        <v>4306829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18053651</v>
      </c>
      <c r="X44" s="65">
        <f t="shared" si="4"/>
        <v>5222065</v>
      </c>
      <c r="Y44" s="65">
        <f t="shared" si="4"/>
        <v>12831586</v>
      </c>
      <c r="Z44" s="66">
        <f>+IF(X44&lt;&gt;0,+(Y44/X44)*100,0)</f>
        <v>245.71861897544363</v>
      </c>
      <c r="AA44" s="63">
        <f>+AA42-AA43</f>
        <v>-4438476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9314087</v>
      </c>
      <c r="D46" s="55">
        <f>SUM(D44:D45)</f>
        <v>0</v>
      </c>
      <c r="E46" s="56">
        <f t="shared" si="5"/>
        <v>-8936514</v>
      </c>
      <c r="F46" s="57">
        <f t="shared" si="5"/>
        <v>-4438476</v>
      </c>
      <c r="G46" s="57">
        <f t="shared" si="5"/>
        <v>22071509</v>
      </c>
      <c r="H46" s="57">
        <f t="shared" si="5"/>
        <v>-1625113</v>
      </c>
      <c r="I46" s="57">
        <f t="shared" si="5"/>
        <v>-6699574</v>
      </c>
      <c r="J46" s="57">
        <f t="shared" si="5"/>
        <v>13746822</v>
      </c>
      <c r="K46" s="57">
        <f t="shared" si="5"/>
        <v>-728160</v>
      </c>
      <c r="L46" s="57">
        <f t="shared" si="5"/>
        <v>1693093</v>
      </c>
      <c r="M46" s="57">
        <f t="shared" si="5"/>
        <v>3341896</v>
      </c>
      <c r="N46" s="57">
        <f t="shared" si="5"/>
        <v>4306829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18053651</v>
      </c>
      <c r="X46" s="57">
        <f t="shared" si="5"/>
        <v>5222065</v>
      </c>
      <c r="Y46" s="57">
        <f t="shared" si="5"/>
        <v>12831586</v>
      </c>
      <c r="Z46" s="58">
        <f>+IF(X46&lt;&gt;0,+(Y46/X46)*100,0)</f>
        <v>245.71861897544363</v>
      </c>
      <c r="AA46" s="55">
        <f>SUM(AA44:AA45)</f>
        <v>-4438476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9314087</v>
      </c>
      <c r="D48" s="71">
        <f>SUM(D46:D47)</f>
        <v>0</v>
      </c>
      <c r="E48" s="72">
        <f t="shared" si="6"/>
        <v>-8936514</v>
      </c>
      <c r="F48" s="73">
        <f t="shared" si="6"/>
        <v>-4438476</v>
      </c>
      <c r="G48" s="73">
        <f t="shared" si="6"/>
        <v>22071509</v>
      </c>
      <c r="H48" s="74">
        <f t="shared" si="6"/>
        <v>-1625113</v>
      </c>
      <c r="I48" s="74">
        <f t="shared" si="6"/>
        <v>-6699574</v>
      </c>
      <c r="J48" s="74">
        <f t="shared" si="6"/>
        <v>13746822</v>
      </c>
      <c r="K48" s="74">
        <f t="shared" si="6"/>
        <v>-728160</v>
      </c>
      <c r="L48" s="74">
        <f t="shared" si="6"/>
        <v>1693093</v>
      </c>
      <c r="M48" s="73">
        <f t="shared" si="6"/>
        <v>3341896</v>
      </c>
      <c r="N48" s="73">
        <f t="shared" si="6"/>
        <v>4306829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18053651</v>
      </c>
      <c r="X48" s="74">
        <f t="shared" si="6"/>
        <v>5222065</v>
      </c>
      <c r="Y48" s="74">
        <f t="shared" si="6"/>
        <v>12831586</v>
      </c>
      <c r="Z48" s="75">
        <f>+IF(X48&lt;&gt;0,+(Y48/X48)*100,0)</f>
        <v>245.71861897544363</v>
      </c>
      <c r="AA48" s="76">
        <f>SUM(AA46:AA47)</f>
        <v>-4438476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60000</v>
      </c>
      <c r="D10" s="6">
        <v>0</v>
      </c>
      <c r="E10" s="7">
        <v>9921491</v>
      </c>
      <c r="F10" s="26">
        <v>9921491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4960740</v>
      </c>
      <c r="Y10" s="26">
        <v>-4960740</v>
      </c>
      <c r="Z10" s="27">
        <v>-100</v>
      </c>
      <c r="AA10" s="28">
        <v>9921491</v>
      </c>
    </row>
    <row r="11" spans="1:27" ht="13.5">
      <c r="A11" s="25" t="s">
        <v>38</v>
      </c>
      <c r="B11" s="29"/>
      <c r="C11" s="6">
        <v>14753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15737165</v>
      </c>
      <c r="D12" s="6">
        <v>0</v>
      </c>
      <c r="E12" s="7">
        <v>11355019</v>
      </c>
      <c r="F12" s="8">
        <v>11355019</v>
      </c>
      <c r="G12" s="8">
        <v>3930</v>
      </c>
      <c r="H12" s="8">
        <v>3032</v>
      </c>
      <c r="I12" s="8">
        <v>5601</v>
      </c>
      <c r="J12" s="8">
        <v>12563</v>
      </c>
      <c r="K12" s="8">
        <v>4032</v>
      </c>
      <c r="L12" s="8">
        <v>5060</v>
      </c>
      <c r="M12" s="8">
        <v>3032</v>
      </c>
      <c r="N12" s="8">
        <v>12124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24687</v>
      </c>
      <c r="X12" s="8">
        <v>5677500</v>
      </c>
      <c r="Y12" s="8">
        <v>-5652813</v>
      </c>
      <c r="Z12" s="2">
        <v>-99.57</v>
      </c>
      <c r="AA12" s="6">
        <v>11355019</v>
      </c>
    </row>
    <row r="13" spans="1:27" ht="13.5">
      <c r="A13" s="23" t="s">
        <v>40</v>
      </c>
      <c r="B13" s="29"/>
      <c r="C13" s="6">
        <v>2936533</v>
      </c>
      <c r="D13" s="6">
        <v>0</v>
      </c>
      <c r="E13" s="7">
        <v>1400000</v>
      </c>
      <c r="F13" s="8">
        <v>1400000</v>
      </c>
      <c r="G13" s="8">
        <v>104033</v>
      </c>
      <c r="H13" s="8">
        <v>135742</v>
      </c>
      <c r="I13" s="8">
        <v>86822</v>
      </c>
      <c r="J13" s="8">
        <v>326597</v>
      </c>
      <c r="K13" s="8">
        <v>54948</v>
      </c>
      <c r="L13" s="8">
        <v>51414</v>
      </c>
      <c r="M13" s="8">
        <v>20039</v>
      </c>
      <c r="N13" s="8">
        <v>126401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452998</v>
      </c>
      <c r="X13" s="8">
        <v>699996</v>
      </c>
      <c r="Y13" s="8">
        <v>-246998</v>
      </c>
      <c r="Z13" s="2">
        <v>-35.29</v>
      </c>
      <c r="AA13" s="6">
        <v>1400000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</v>
      </c>
      <c r="F14" s="8">
        <v>100</v>
      </c>
      <c r="G14" s="8">
        <v>944911</v>
      </c>
      <c r="H14" s="8">
        <v>883917</v>
      </c>
      <c r="I14" s="8">
        <v>885448</v>
      </c>
      <c r="J14" s="8">
        <v>2714276</v>
      </c>
      <c r="K14" s="8">
        <v>884553</v>
      </c>
      <c r="L14" s="8">
        <v>884496</v>
      </c>
      <c r="M14" s="8">
        <v>884300</v>
      </c>
      <c r="N14" s="8">
        <v>2653349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5367625</v>
      </c>
      <c r="X14" s="8"/>
      <c r="Y14" s="8">
        <v>5367625</v>
      </c>
      <c r="Z14" s="2">
        <v>0</v>
      </c>
      <c r="AA14" s="6">
        <v>100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325881</v>
      </c>
      <c r="D17" s="6">
        <v>0</v>
      </c>
      <c r="E17" s="7">
        <v>134958</v>
      </c>
      <c r="F17" s="8">
        <v>134958</v>
      </c>
      <c r="G17" s="8">
        <v>13104</v>
      </c>
      <c r="H17" s="8">
        <v>8886</v>
      </c>
      <c r="I17" s="8">
        <v>9054</v>
      </c>
      <c r="J17" s="8">
        <v>31044</v>
      </c>
      <c r="K17" s="8">
        <v>10534</v>
      </c>
      <c r="L17" s="8">
        <v>14490</v>
      </c>
      <c r="M17" s="8">
        <v>6385</v>
      </c>
      <c r="N17" s="8">
        <v>31409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62453</v>
      </c>
      <c r="X17" s="8">
        <v>67476</v>
      </c>
      <c r="Y17" s="8">
        <v>-5023</v>
      </c>
      <c r="Z17" s="2">
        <v>-7.44</v>
      </c>
      <c r="AA17" s="6">
        <v>134958</v>
      </c>
    </row>
    <row r="18" spans="1:27" ht="13.5">
      <c r="A18" s="25" t="s">
        <v>45</v>
      </c>
      <c r="B18" s="24"/>
      <c r="C18" s="6">
        <v>7820160</v>
      </c>
      <c r="D18" s="6">
        <v>0</v>
      </c>
      <c r="E18" s="7">
        <v>8813199</v>
      </c>
      <c r="F18" s="8">
        <v>8813199</v>
      </c>
      <c r="G18" s="8">
        <v>0</v>
      </c>
      <c r="H18" s="8">
        <v>0</v>
      </c>
      <c r="I18" s="8">
        <v>0</v>
      </c>
      <c r="J18" s="8">
        <v>0</v>
      </c>
      <c r="K18" s="8">
        <v>2937733</v>
      </c>
      <c r="L18" s="8">
        <v>0</v>
      </c>
      <c r="M18" s="8">
        <v>0</v>
      </c>
      <c r="N18" s="8">
        <v>2937733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2937733</v>
      </c>
      <c r="X18" s="8">
        <v>46556256</v>
      </c>
      <c r="Y18" s="8">
        <v>-43618523</v>
      </c>
      <c r="Z18" s="2">
        <v>-93.69</v>
      </c>
      <c r="AA18" s="6">
        <v>8813199</v>
      </c>
    </row>
    <row r="19" spans="1:27" ht="13.5">
      <c r="A19" s="23" t="s">
        <v>46</v>
      </c>
      <c r="B19" s="29"/>
      <c r="C19" s="6">
        <v>147426967</v>
      </c>
      <c r="D19" s="6">
        <v>0</v>
      </c>
      <c r="E19" s="7">
        <v>158024106</v>
      </c>
      <c r="F19" s="8">
        <v>158024106</v>
      </c>
      <c r="G19" s="8">
        <v>28307221</v>
      </c>
      <c r="H19" s="8">
        <v>14779232</v>
      </c>
      <c r="I19" s="8">
        <v>9263723</v>
      </c>
      <c r="J19" s="8">
        <v>52350176</v>
      </c>
      <c r="K19" s="8">
        <v>4400052</v>
      </c>
      <c r="L19" s="8">
        <v>8879242</v>
      </c>
      <c r="M19" s="8">
        <v>22994000</v>
      </c>
      <c r="N19" s="8">
        <v>36273294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88623470</v>
      </c>
      <c r="X19" s="8">
        <v>35966706</v>
      </c>
      <c r="Y19" s="8">
        <v>52656764</v>
      </c>
      <c r="Z19" s="2">
        <v>146.4</v>
      </c>
      <c r="AA19" s="6">
        <v>158024106</v>
      </c>
    </row>
    <row r="20" spans="1:27" ht="13.5">
      <c r="A20" s="23" t="s">
        <v>47</v>
      </c>
      <c r="B20" s="29"/>
      <c r="C20" s="6">
        <v>10337665</v>
      </c>
      <c r="D20" s="6">
        <v>0</v>
      </c>
      <c r="E20" s="7">
        <v>9423105</v>
      </c>
      <c r="F20" s="26">
        <v>9423105</v>
      </c>
      <c r="G20" s="26">
        <v>293743</v>
      </c>
      <c r="H20" s="26">
        <v>472446</v>
      </c>
      <c r="I20" s="26">
        <v>868479</v>
      </c>
      <c r="J20" s="26">
        <v>1634668</v>
      </c>
      <c r="K20" s="26">
        <v>1224388</v>
      </c>
      <c r="L20" s="26">
        <v>-224272</v>
      </c>
      <c r="M20" s="26">
        <v>988935</v>
      </c>
      <c r="N20" s="26">
        <v>1989051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3623719</v>
      </c>
      <c r="X20" s="26">
        <v>4711572</v>
      </c>
      <c r="Y20" s="26">
        <v>-1087853</v>
      </c>
      <c r="Z20" s="27">
        <v>-23.09</v>
      </c>
      <c r="AA20" s="28">
        <v>9423105</v>
      </c>
    </row>
    <row r="21" spans="1:27" ht="13.5">
      <c r="A21" s="23" t="s">
        <v>48</v>
      </c>
      <c r="B21" s="29"/>
      <c r="C21" s="6">
        <v>1482693</v>
      </c>
      <c r="D21" s="6">
        <v>0</v>
      </c>
      <c r="E21" s="7">
        <v>2960000</v>
      </c>
      <c r="F21" s="8">
        <v>2960000</v>
      </c>
      <c r="G21" s="8">
        <v>0</v>
      </c>
      <c r="H21" s="8">
        <v>0</v>
      </c>
      <c r="I21" s="30">
        <v>316857</v>
      </c>
      <c r="J21" s="8">
        <v>316857</v>
      </c>
      <c r="K21" s="8">
        <v>0</v>
      </c>
      <c r="L21" s="8">
        <v>745461</v>
      </c>
      <c r="M21" s="8">
        <v>0</v>
      </c>
      <c r="N21" s="8">
        <v>745461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1062318</v>
      </c>
      <c r="X21" s="8">
        <v>1903098</v>
      </c>
      <c r="Y21" s="8">
        <v>-840780</v>
      </c>
      <c r="Z21" s="2">
        <v>-44.18</v>
      </c>
      <c r="AA21" s="6">
        <v>2960000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186141817</v>
      </c>
      <c r="D22" s="33">
        <f>SUM(D5:D21)</f>
        <v>0</v>
      </c>
      <c r="E22" s="34">
        <f t="shared" si="0"/>
        <v>202031978</v>
      </c>
      <c r="F22" s="35">
        <f t="shared" si="0"/>
        <v>202031978</v>
      </c>
      <c r="G22" s="35">
        <f t="shared" si="0"/>
        <v>29666942</v>
      </c>
      <c r="H22" s="35">
        <f t="shared" si="0"/>
        <v>16283255</v>
      </c>
      <c r="I22" s="35">
        <f t="shared" si="0"/>
        <v>11435984</v>
      </c>
      <c r="J22" s="35">
        <f t="shared" si="0"/>
        <v>57386181</v>
      </c>
      <c r="K22" s="35">
        <f t="shared" si="0"/>
        <v>9516240</v>
      </c>
      <c r="L22" s="35">
        <f t="shared" si="0"/>
        <v>10355891</v>
      </c>
      <c r="M22" s="35">
        <f t="shared" si="0"/>
        <v>24896691</v>
      </c>
      <c r="N22" s="35">
        <f t="shared" si="0"/>
        <v>44768822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102155003</v>
      </c>
      <c r="X22" s="35">
        <f t="shared" si="0"/>
        <v>100543344</v>
      </c>
      <c r="Y22" s="35">
        <f t="shared" si="0"/>
        <v>1611659</v>
      </c>
      <c r="Z22" s="36">
        <f>+IF(X22&lt;&gt;0,+(Y22/X22)*100,0)</f>
        <v>1.602949470230471</v>
      </c>
      <c r="AA22" s="33">
        <f>SUM(AA5:AA21)</f>
        <v>202031978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91112723</v>
      </c>
      <c r="D25" s="6">
        <v>0</v>
      </c>
      <c r="E25" s="7">
        <v>105553309</v>
      </c>
      <c r="F25" s="8">
        <v>105553309</v>
      </c>
      <c r="G25" s="8">
        <v>7151806</v>
      </c>
      <c r="H25" s="8">
        <v>8341957</v>
      </c>
      <c r="I25" s="8">
        <v>7506363</v>
      </c>
      <c r="J25" s="8">
        <v>23000126</v>
      </c>
      <c r="K25" s="8">
        <v>7527953</v>
      </c>
      <c r="L25" s="8">
        <v>12296079</v>
      </c>
      <c r="M25" s="8">
        <v>7858802</v>
      </c>
      <c r="N25" s="8">
        <v>27682834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50682960</v>
      </c>
      <c r="X25" s="8">
        <v>54250350</v>
      </c>
      <c r="Y25" s="8">
        <v>-3567390</v>
      </c>
      <c r="Z25" s="2">
        <v>-6.58</v>
      </c>
      <c r="AA25" s="6">
        <v>105553309</v>
      </c>
    </row>
    <row r="26" spans="1:27" ht="13.5">
      <c r="A26" s="25" t="s">
        <v>52</v>
      </c>
      <c r="B26" s="24"/>
      <c r="C26" s="6">
        <v>6141571</v>
      </c>
      <c r="D26" s="6">
        <v>0</v>
      </c>
      <c r="E26" s="7">
        <v>6168774</v>
      </c>
      <c r="F26" s="8">
        <v>6168774</v>
      </c>
      <c r="G26" s="8">
        <v>495487</v>
      </c>
      <c r="H26" s="8">
        <v>479579</v>
      </c>
      <c r="I26" s="8">
        <v>513915</v>
      </c>
      <c r="J26" s="8">
        <v>1488981</v>
      </c>
      <c r="K26" s="8">
        <v>490079</v>
      </c>
      <c r="L26" s="8">
        <v>488347</v>
      </c>
      <c r="M26" s="8">
        <v>558328</v>
      </c>
      <c r="N26" s="8">
        <v>1536754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3025735</v>
      </c>
      <c r="X26" s="8">
        <v>3084378</v>
      </c>
      <c r="Y26" s="8">
        <v>-58643</v>
      </c>
      <c r="Z26" s="2">
        <v>-1.9</v>
      </c>
      <c r="AA26" s="6">
        <v>6168774</v>
      </c>
    </row>
    <row r="27" spans="1:27" ht="13.5">
      <c r="A27" s="25" t="s">
        <v>53</v>
      </c>
      <c r="B27" s="24"/>
      <c r="C27" s="6">
        <v>14720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3694560</v>
      </c>
      <c r="D28" s="6">
        <v>0</v>
      </c>
      <c r="E28" s="7">
        <v>3101298</v>
      </c>
      <c r="F28" s="8">
        <v>3101298</v>
      </c>
      <c r="G28" s="8">
        <v>0</v>
      </c>
      <c r="H28" s="8">
        <v>3630</v>
      </c>
      <c r="I28" s="8">
        <v>5554</v>
      </c>
      <c r="J28" s="8">
        <v>9184</v>
      </c>
      <c r="K28" s="8">
        <v>12481</v>
      </c>
      <c r="L28" s="8">
        <v>236</v>
      </c>
      <c r="M28" s="8">
        <v>0</v>
      </c>
      <c r="N28" s="8">
        <v>12717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21901</v>
      </c>
      <c r="X28" s="8">
        <v>1550448</v>
      </c>
      <c r="Y28" s="8">
        <v>-1528547</v>
      </c>
      <c r="Z28" s="2">
        <v>-98.59</v>
      </c>
      <c r="AA28" s="6">
        <v>3101298</v>
      </c>
    </row>
    <row r="29" spans="1:27" ht="13.5">
      <c r="A29" s="25" t="s">
        <v>55</v>
      </c>
      <c r="B29" s="24"/>
      <c r="C29" s="6">
        <v>7999174</v>
      </c>
      <c r="D29" s="6">
        <v>0</v>
      </c>
      <c r="E29" s="7">
        <v>5625450</v>
      </c>
      <c r="F29" s="8">
        <v>5625450</v>
      </c>
      <c r="G29" s="8">
        <v>7910</v>
      </c>
      <c r="H29" s="8">
        <v>23960</v>
      </c>
      <c r="I29" s="8">
        <v>31169</v>
      </c>
      <c r="J29" s="8">
        <v>63039</v>
      </c>
      <c r="K29" s="8">
        <v>14253</v>
      </c>
      <c r="L29" s="8">
        <v>6334</v>
      </c>
      <c r="M29" s="8">
        <v>5800</v>
      </c>
      <c r="N29" s="8">
        <v>26387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89426</v>
      </c>
      <c r="X29" s="8">
        <v>1438500</v>
      </c>
      <c r="Y29" s="8">
        <v>-1349074</v>
      </c>
      <c r="Z29" s="2">
        <v>-93.78</v>
      </c>
      <c r="AA29" s="6">
        <v>5625450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43940998</v>
      </c>
      <c r="F31" s="8">
        <v>43940998</v>
      </c>
      <c r="G31" s="8">
        <v>1407422</v>
      </c>
      <c r="H31" s="8">
        <v>5277016</v>
      </c>
      <c r="I31" s="8">
        <v>3398798</v>
      </c>
      <c r="J31" s="8">
        <v>10083236</v>
      </c>
      <c r="K31" s="8">
        <v>4043664</v>
      </c>
      <c r="L31" s="8">
        <v>7451051</v>
      </c>
      <c r="M31" s="8">
        <v>3339959</v>
      </c>
      <c r="N31" s="8">
        <v>14834674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24917910</v>
      </c>
      <c r="X31" s="8">
        <v>21969672</v>
      </c>
      <c r="Y31" s="8">
        <v>2948238</v>
      </c>
      <c r="Z31" s="2">
        <v>13.42</v>
      </c>
      <c r="AA31" s="6">
        <v>43940998</v>
      </c>
    </row>
    <row r="32" spans="1:27" ht="13.5">
      <c r="A32" s="25" t="s">
        <v>58</v>
      </c>
      <c r="B32" s="24"/>
      <c r="C32" s="6">
        <v>14516619</v>
      </c>
      <c r="D32" s="6">
        <v>0</v>
      </c>
      <c r="E32" s="7">
        <v>19698898</v>
      </c>
      <c r="F32" s="8">
        <v>19698898</v>
      </c>
      <c r="G32" s="8">
        <v>120009</v>
      </c>
      <c r="H32" s="8">
        <v>1287972</v>
      </c>
      <c r="I32" s="8">
        <v>1257483</v>
      </c>
      <c r="J32" s="8">
        <v>2665464</v>
      </c>
      <c r="K32" s="8">
        <v>997884</v>
      </c>
      <c r="L32" s="8">
        <v>1013399</v>
      </c>
      <c r="M32" s="8">
        <v>583386</v>
      </c>
      <c r="N32" s="8">
        <v>2594669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5260133</v>
      </c>
      <c r="X32" s="8">
        <v>10744392</v>
      </c>
      <c r="Y32" s="8">
        <v>-5484259</v>
      </c>
      <c r="Z32" s="2">
        <v>-51.04</v>
      </c>
      <c r="AA32" s="6">
        <v>19698898</v>
      </c>
    </row>
    <row r="33" spans="1:27" ht="13.5">
      <c r="A33" s="25" t="s">
        <v>59</v>
      </c>
      <c r="B33" s="24"/>
      <c r="C33" s="6">
        <v>120000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64813857</v>
      </c>
      <c r="D34" s="6">
        <v>0</v>
      </c>
      <c r="E34" s="7">
        <v>17816299</v>
      </c>
      <c r="F34" s="8">
        <v>17816299</v>
      </c>
      <c r="G34" s="8">
        <v>351861</v>
      </c>
      <c r="H34" s="8">
        <v>1028456</v>
      </c>
      <c r="I34" s="8">
        <v>1272462</v>
      </c>
      <c r="J34" s="8">
        <v>2652779</v>
      </c>
      <c r="K34" s="8">
        <v>2156896</v>
      </c>
      <c r="L34" s="8">
        <v>2608983</v>
      </c>
      <c r="M34" s="8">
        <v>3525013</v>
      </c>
      <c r="N34" s="8">
        <v>8290892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10943671</v>
      </c>
      <c r="X34" s="8">
        <v>8808768</v>
      </c>
      <c r="Y34" s="8">
        <v>2134903</v>
      </c>
      <c r="Z34" s="2">
        <v>24.24</v>
      </c>
      <c r="AA34" s="6">
        <v>17816299</v>
      </c>
    </row>
    <row r="35" spans="1:27" ht="13.5">
      <c r="A35" s="23" t="s">
        <v>61</v>
      </c>
      <c r="B35" s="29"/>
      <c r="C35" s="6">
        <v>17002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188430226</v>
      </c>
      <c r="D36" s="33">
        <f>SUM(D25:D35)</f>
        <v>0</v>
      </c>
      <c r="E36" s="34">
        <f t="shared" si="1"/>
        <v>201905026</v>
      </c>
      <c r="F36" s="35">
        <f t="shared" si="1"/>
        <v>201905026</v>
      </c>
      <c r="G36" s="35">
        <f t="shared" si="1"/>
        <v>9534495</v>
      </c>
      <c r="H36" s="35">
        <f t="shared" si="1"/>
        <v>16442570</v>
      </c>
      <c r="I36" s="35">
        <f t="shared" si="1"/>
        <v>13985744</v>
      </c>
      <c r="J36" s="35">
        <f t="shared" si="1"/>
        <v>39962809</v>
      </c>
      <c r="K36" s="35">
        <f t="shared" si="1"/>
        <v>15243210</v>
      </c>
      <c r="L36" s="35">
        <f t="shared" si="1"/>
        <v>23864429</v>
      </c>
      <c r="M36" s="35">
        <f t="shared" si="1"/>
        <v>15871288</v>
      </c>
      <c r="N36" s="35">
        <f t="shared" si="1"/>
        <v>54978927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94941736</v>
      </c>
      <c r="X36" s="35">
        <f t="shared" si="1"/>
        <v>101846508</v>
      </c>
      <c r="Y36" s="35">
        <f t="shared" si="1"/>
        <v>-6904772</v>
      </c>
      <c r="Z36" s="36">
        <f>+IF(X36&lt;&gt;0,+(Y36/X36)*100,0)</f>
        <v>-6.779586394852144</v>
      </c>
      <c r="AA36" s="33">
        <f>SUM(AA25:AA35)</f>
        <v>201905026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-2288409</v>
      </c>
      <c r="D38" s="46">
        <f>+D22-D36</f>
        <v>0</v>
      </c>
      <c r="E38" s="47">
        <f t="shared" si="2"/>
        <v>126952</v>
      </c>
      <c r="F38" s="48">
        <f t="shared" si="2"/>
        <v>126952</v>
      </c>
      <c r="G38" s="48">
        <f t="shared" si="2"/>
        <v>20132447</v>
      </c>
      <c r="H38" s="48">
        <f t="shared" si="2"/>
        <v>-159315</v>
      </c>
      <c r="I38" s="48">
        <f t="shared" si="2"/>
        <v>-2549760</v>
      </c>
      <c r="J38" s="48">
        <f t="shared" si="2"/>
        <v>17423372</v>
      </c>
      <c r="K38" s="48">
        <f t="shared" si="2"/>
        <v>-5726970</v>
      </c>
      <c r="L38" s="48">
        <f t="shared" si="2"/>
        <v>-13508538</v>
      </c>
      <c r="M38" s="48">
        <f t="shared" si="2"/>
        <v>9025403</v>
      </c>
      <c r="N38" s="48">
        <f t="shared" si="2"/>
        <v>-10210105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7213267</v>
      </c>
      <c r="X38" s="48">
        <f>IF(F22=F36,0,X22-X36)</f>
        <v>-1303164</v>
      </c>
      <c r="Y38" s="48">
        <f t="shared" si="2"/>
        <v>8516431</v>
      </c>
      <c r="Z38" s="49">
        <f>+IF(X38&lt;&gt;0,+(Y38/X38)*100,0)</f>
        <v>-653.5195109748274</v>
      </c>
      <c r="AA38" s="46">
        <f>+AA22-AA36</f>
        <v>126952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1483000</v>
      </c>
      <c r="F39" s="8">
        <v>1483000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1816170</v>
      </c>
      <c r="Y39" s="8">
        <v>-1816170</v>
      </c>
      <c r="Z39" s="2">
        <v>-100</v>
      </c>
      <c r="AA39" s="6">
        <v>1483000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-2288409</v>
      </c>
      <c r="D42" s="55">
        <f>SUM(D38:D41)</f>
        <v>0</v>
      </c>
      <c r="E42" s="56">
        <f t="shared" si="3"/>
        <v>1609952</v>
      </c>
      <c r="F42" s="57">
        <f t="shared" si="3"/>
        <v>1609952</v>
      </c>
      <c r="G42" s="57">
        <f t="shared" si="3"/>
        <v>20132447</v>
      </c>
      <c r="H42" s="57">
        <f t="shared" si="3"/>
        <v>-159315</v>
      </c>
      <c r="I42" s="57">
        <f t="shared" si="3"/>
        <v>-2549760</v>
      </c>
      <c r="J42" s="57">
        <f t="shared" si="3"/>
        <v>17423372</v>
      </c>
      <c r="K42" s="57">
        <f t="shared" si="3"/>
        <v>-5726970</v>
      </c>
      <c r="L42" s="57">
        <f t="shared" si="3"/>
        <v>-13508538</v>
      </c>
      <c r="M42" s="57">
        <f t="shared" si="3"/>
        <v>9025403</v>
      </c>
      <c r="N42" s="57">
        <f t="shared" si="3"/>
        <v>-10210105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7213267</v>
      </c>
      <c r="X42" s="57">
        <f t="shared" si="3"/>
        <v>513006</v>
      </c>
      <c r="Y42" s="57">
        <f t="shared" si="3"/>
        <v>6700261</v>
      </c>
      <c r="Z42" s="58">
        <f>+IF(X42&lt;&gt;0,+(Y42/X42)*100,0)</f>
        <v>1306.078486411465</v>
      </c>
      <c r="AA42" s="55">
        <f>SUM(AA38:AA41)</f>
        <v>1609952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-2288409</v>
      </c>
      <c r="D44" s="63">
        <f>+D42-D43</f>
        <v>0</v>
      </c>
      <c r="E44" s="64">
        <f t="shared" si="4"/>
        <v>1609952</v>
      </c>
      <c r="F44" s="65">
        <f t="shared" si="4"/>
        <v>1609952</v>
      </c>
      <c r="G44" s="65">
        <f t="shared" si="4"/>
        <v>20132447</v>
      </c>
      <c r="H44" s="65">
        <f t="shared" si="4"/>
        <v>-159315</v>
      </c>
      <c r="I44" s="65">
        <f t="shared" si="4"/>
        <v>-2549760</v>
      </c>
      <c r="J44" s="65">
        <f t="shared" si="4"/>
        <v>17423372</v>
      </c>
      <c r="K44" s="65">
        <f t="shared" si="4"/>
        <v>-5726970</v>
      </c>
      <c r="L44" s="65">
        <f t="shared" si="4"/>
        <v>-13508538</v>
      </c>
      <c r="M44" s="65">
        <f t="shared" si="4"/>
        <v>9025403</v>
      </c>
      <c r="N44" s="65">
        <f t="shared" si="4"/>
        <v>-10210105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7213267</v>
      </c>
      <c r="X44" s="65">
        <f t="shared" si="4"/>
        <v>513006</v>
      </c>
      <c r="Y44" s="65">
        <f t="shared" si="4"/>
        <v>6700261</v>
      </c>
      <c r="Z44" s="66">
        <f>+IF(X44&lt;&gt;0,+(Y44/X44)*100,0)</f>
        <v>1306.078486411465</v>
      </c>
      <c r="AA44" s="63">
        <f>+AA42-AA43</f>
        <v>1609952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-2288409</v>
      </c>
      <c r="D46" s="55">
        <f>SUM(D44:D45)</f>
        <v>0</v>
      </c>
      <c r="E46" s="56">
        <f t="shared" si="5"/>
        <v>1609952</v>
      </c>
      <c r="F46" s="57">
        <f t="shared" si="5"/>
        <v>1609952</v>
      </c>
      <c r="G46" s="57">
        <f t="shared" si="5"/>
        <v>20132447</v>
      </c>
      <c r="H46" s="57">
        <f t="shared" si="5"/>
        <v>-159315</v>
      </c>
      <c r="I46" s="57">
        <f t="shared" si="5"/>
        <v>-2549760</v>
      </c>
      <c r="J46" s="57">
        <f t="shared" si="5"/>
        <v>17423372</v>
      </c>
      <c r="K46" s="57">
        <f t="shared" si="5"/>
        <v>-5726970</v>
      </c>
      <c r="L46" s="57">
        <f t="shared" si="5"/>
        <v>-13508538</v>
      </c>
      <c r="M46" s="57">
        <f t="shared" si="5"/>
        <v>9025403</v>
      </c>
      <c r="N46" s="57">
        <f t="shared" si="5"/>
        <v>-10210105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7213267</v>
      </c>
      <c r="X46" s="57">
        <f t="shared" si="5"/>
        <v>513006</v>
      </c>
      <c r="Y46" s="57">
        <f t="shared" si="5"/>
        <v>6700261</v>
      </c>
      <c r="Z46" s="58">
        <f>+IF(X46&lt;&gt;0,+(Y46/X46)*100,0)</f>
        <v>1306.078486411465</v>
      </c>
      <c r="AA46" s="55">
        <f>SUM(AA44:AA45)</f>
        <v>1609952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-2288409</v>
      </c>
      <c r="D48" s="71">
        <f>SUM(D46:D47)</f>
        <v>0</v>
      </c>
      <c r="E48" s="72">
        <f t="shared" si="6"/>
        <v>1609952</v>
      </c>
      <c r="F48" s="73">
        <f t="shared" si="6"/>
        <v>1609952</v>
      </c>
      <c r="G48" s="73">
        <f t="shared" si="6"/>
        <v>20132447</v>
      </c>
      <c r="H48" s="74">
        <f t="shared" si="6"/>
        <v>-159315</v>
      </c>
      <c r="I48" s="74">
        <f t="shared" si="6"/>
        <v>-2549760</v>
      </c>
      <c r="J48" s="74">
        <f t="shared" si="6"/>
        <v>17423372</v>
      </c>
      <c r="K48" s="74">
        <f t="shared" si="6"/>
        <v>-5726970</v>
      </c>
      <c r="L48" s="74">
        <f t="shared" si="6"/>
        <v>-13508538</v>
      </c>
      <c r="M48" s="73">
        <f t="shared" si="6"/>
        <v>9025403</v>
      </c>
      <c r="N48" s="73">
        <f t="shared" si="6"/>
        <v>-10210105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7213267</v>
      </c>
      <c r="X48" s="74">
        <f t="shared" si="6"/>
        <v>513006</v>
      </c>
      <c r="Y48" s="74">
        <f t="shared" si="6"/>
        <v>6700261</v>
      </c>
      <c r="Z48" s="75">
        <f>+IF(X48&lt;&gt;0,+(Y48/X48)*100,0)</f>
        <v>1306.078486411465</v>
      </c>
      <c r="AA48" s="76">
        <f>SUM(AA46:AA47)</f>
        <v>1609952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20113078</v>
      </c>
      <c r="F5" s="8">
        <v>20113078</v>
      </c>
      <c r="G5" s="8">
        <v>5393244</v>
      </c>
      <c r="H5" s="8">
        <v>1033262</v>
      </c>
      <c r="I5" s="8">
        <v>1070912</v>
      </c>
      <c r="J5" s="8">
        <v>7497418</v>
      </c>
      <c r="K5" s="8">
        <v>1070912</v>
      </c>
      <c r="L5" s="8">
        <v>1070912</v>
      </c>
      <c r="M5" s="8">
        <v>1070912</v>
      </c>
      <c r="N5" s="8">
        <v>3212736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10710154</v>
      </c>
      <c r="X5" s="8">
        <v>10056528</v>
      </c>
      <c r="Y5" s="8">
        <v>653626</v>
      </c>
      <c r="Z5" s="2">
        <v>6.5</v>
      </c>
      <c r="AA5" s="6">
        <v>20113078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102325</v>
      </c>
      <c r="H6" s="8">
        <v>379497</v>
      </c>
      <c r="I6" s="8">
        <v>392529</v>
      </c>
      <c r="J6" s="8">
        <v>874351</v>
      </c>
      <c r="K6" s="8">
        <v>389776</v>
      </c>
      <c r="L6" s="8">
        <v>389776</v>
      </c>
      <c r="M6" s="8">
        <v>389776</v>
      </c>
      <c r="N6" s="8">
        <v>1169328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2043679</v>
      </c>
      <c r="X6" s="8"/>
      <c r="Y6" s="8">
        <v>2043679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46578467</v>
      </c>
      <c r="F7" s="8">
        <v>46578467</v>
      </c>
      <c r="G7" s="8">
        <v>4351657</v>
      </c>
      <c r="H7" s="8">
        <v>4721449</v>
      </c>
      <c r="I7" s="8">
        <v>4635343</v>
      </c>
      <c r="J7" s="8">
        <v>13708449</v>
      </c>
      <c r="K7" s="8">
        <v>3542059</v>
      </c>
      <c r="L7" s="8">
        <v>3450490</v>
      </c>
      <c r="M7" s="8">
        <v>3739556</v>
      </c>
      <c r="N7" s="8">
        <v>10732105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24440554</v>
      </c>
      <c r="X7" s="8">
        <v>23289228</v>
      </c>
      <c r="Y7" s="8">
        <v>1151326</v>
      </c>
      <c r="Z7" s="2">
        <v>4.94</v>
      </c>
      <c r="AA7" s="6">
        <v>46578467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13824270</v>
      </c>
      <c r="F8" s="8">
        <v>13824270</v>
      </c>
      <c r="G8" s="8">
        <v>915900</v>
      </c>
      <c r="H8" s="8">
        <v>1014567</v>
      </c>
      <c r="I8" s="8">
        <v>1018499</v>
      </c>
      <c r="J8" s="8">
        <v>2948966</v>
      </c>
      <c r="K8" s="8">
        <v>981139</v>
      </c>
      <c r="L8" s="8">
        <v>1278655</v>
      </c>
      <c r="M8" s="8">
        <v>1131139</v>
      </c>
      <c r="N8" s="8">
        <v>3390933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6339899</v>
      </c>
      <c r="X8" s="8">
        <v>6912126</v>
      </c>
      <c r="Y8" s="8">
        <v>-572227</v>
      </c>
      <c r="Z8" s="2">
        <v>-8.28</v>
      </c>
      <c r="AA8" s="6">
        <v>13824270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8401320</v>
      </c>
      <c r="F9" s="8">
        <v>8401320</v>
      </c>
      <c r="G9" s="8">
        <v>544932</v>
      </c>
      <c r="H9" s="8">
        <v>539820</v>
      </c>
      <c r="I9" s="8">
        <v>498625</v>
      </c>
      <c r="J9" s="8">
        <v>1583377</v>
      </c>
      <c r="K9" s="8">
        <v>513511</v>
      </c>
      <c r="L9" s="8">
        <v>502246</v>
      </c>
      <c r="M9" s="8">
        <v>497373</v>
      </c>
      <c r="N9" s="8">
        <v>1513130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3096507</v>
      </c>
      <c r="X9" s="8">
        <v>4200654</v>
      </c>
      <c r="Y9" s="8">
        <v>-1104147</v>
      </c>
      <c r="Z9" s="2">
        <v>-26.29</v>
      </c>
      <c r="AA9" s="6">
        <v>8401320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6190138</v>
      </c>
      <c r="F10" s="26">
        <v>6190138</v>
      </c>
      <c r="G10" s="26">
        <v>533044</v>
      </c>
      <c r="H10" s="26">
        <v>526515</v>
      </c>
      <c r="I10" s="26">
        <v>498380</v>
      </c>
      <c r="J10" s="26">
        <v>1557939</v>
      </c>
      <c r="K10" s="26">
        <v>499244</v>
      </c>
      <c r="L10" s="26">
        <v>491234</v>
      </c>
      <c r="M10" s="26">
        <v>485748</v>
      </c>
      <c r="N10" s="26">
        <v>1476226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3034165</v>
      </c>
      <c r="X10" s="26">
        <v>3095064</v>
      </c>
      <c r="Y10" s="26">
        <v>-60899</v>
      </c>
      <c r="Z10" s="27">
        <v>-1.97</v>
      </c>
      <c r="AA10" s="28">
        <v>6190138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908980</v>
      </c>
      <c r="F12" s="8">
        <v>908980</v>
      </c>
      <c r="G12" s="8">
        <v>40350</v>
      </c>
      <c r="H12" s="8">
        <v>9049</v>
      </c>
      <c r="I12" s="8">
        <v>50517</v>
      </c>
      <c r="J12" s="8">
        <v>99916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99916</v>
      </c>
      <c r="X12" s="8">
        <v>454488</v>
      </c>
      <c r="Y12" s="8">
        <v>-354572</v>
      </c>
      <c r="Z12" s="2">
        <v>-78.02</v>
      </c>
      <c r="AA12" s="6">
        <v>908980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500000</v>
      </c>
      <c r="F13" s="8">
        <v>500000</v>
      </c>
      <c r="G13" s="8">
        <v>0</v>
      </c>
      <c r="H13" s="8">
        <v>14887</v>
      </c>
      <c r="I13" s="8">
        <v>0</v>
      </c>
      <c r="J13" s="8">
        <v>14887</v>
      </c>
      <c r="K13" s="8">
        <v>40573</v>
      </c>
      <c r="L13" s="8">
        <v>0</v>
      </c>
      <c r="M13" s="8">
        <v>0</v>
      </c>
      <c r="N13" s="8">
        <v>40573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55460</v>
      </c>
      <c r="X13" s="8">
        <v>249996</v>
      </c>
      <c r="Y13" s="8">
        <v>-194536</v>
      </c>
      <c r="Z13" s="2">
        <v>-77.82</v>
      </c>
      <c r="AA13" s="6">
        <v>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5326920</v>
      </c>
      <c r="F14" s="8">
        <v>5326920</v>
      </c>
      <c r="G14" s="8">
        <v>451912</v>
      </c>
      <c r="H14" s="8">
        <v>0</v>
      </c>
      <c r="I14" s="8">
        <v>0</v>
      </c>
      <c r="J14" s="8">
        <v>451912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451912</v>
      </c>
      <c r="X14" s="8">
        <v>2663448</v>
      </c>
      <c r="Y14" s="8">
        <v>-2211536</v>
      </c>
      <c r="Z14" s="2">
        <v>-83.03</v>
      </c>
      <c r="AA14" s="6">
        <v>5326920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3000</v>
      </c>
      <c r="F15" s="8">
        <v>3000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1500</v>
      </c>
      <c r="Y15" s="8">
        <v>-1500</v>
      </c>
      <c r="Z15" s="2">
        <v>-100</v>
      </c>
      <c r="AA15" s="6">
        <v>3000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8486000</v>
      </c>
      <c r="F16" s="8">
        <v>8486000</v>
      </c>
      <c r="G16" s="8">
        <v>32945</v>
      </c>
      <c r="H16" s="8">
        <v>470600</v>
      </c>
      <c r="I16" s="8">
        <v>69164</v>
      </c>
      <c r="J16" s="8">
        <v>572709</v>
      </c>
      <c r="K16" s="8">
        <v>99009</v>
      </c>
      <c r="L16" s="8">
        <v>99009</v>
      </c>
      <c r="M16" s="8">
        <v>123189</v>
      </c>
      <c r="N16" s="8">
        <v>321207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893916</v>
      </c>
      <c r="X16" s="8">
        <v>4242990</v>
      </c>
      <c r="Y16" s="8">
        <v>-3349074</v>
      </c>
      <c r="Z16" s="2">
        <v>-78.93</v>
      </c>
      <c r="AA16" s="6">
        <v>8486000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152094</v>
      </c>
      <c r="F17" s="8">
        <v>152094</v>
      </c>
      <c r="G17" s="8">
        <v>0</v>
      </c>
      <c r="H17" s="8">
        <v>0</v>
      </c>
      <c r="I17" s="8">
        <v>11979</v>
      </c>
      <c r="J17" s="8">
        <v>11979</v>
      </c>
      <c r="K17" s="8">
        <v>20012</v>
      </c>
      <c r="L17" s="8">
        <v>20012</v>
      </c>
      <c r="M17" s="8">
        <v>0</v>
      </c>
      <c r="N17" s="8">
        <v>40024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52003</v>
      </c>
      <c r="X17" s="8">
        <v>76038</v>
      </c>
      <c r="Y17" s="8">
        <v>-24035</v>
      </c>
      <c r="Z17" s="2">
        <v>-31.61</v>
      </c>
      <c r="AA17" s="6">
        <v>152094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960000</v>
      </c>
      <c r="F18" s="8">
        <v>960000</v>
      </c>
      <c r="G18" s="8">
        <v>79605</v>
      </c>
      <c r="H18" s="8">
        <v>75389</v>
      </c>
      <c r="I18" s="8">
        <v>0</v>
      </c>
      <c r="J18" s="8">
        <v>154994</v>
      </c>
      <c r="K18" s="8">
        <v>96966</v>
      </c>
      <c r="L18" s="8">
        <v>78637</v>
      </c>
      <c r="M18" s="8">
        <v>78637</v>
      </c>
      <c r="N18" s="8">
        <v>254240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409234</v>
      </c>
      <c r="X18" s="8"/>
      <c r="Y18" s="8">
        <v>409234</v>
      </c>
      <c r="Z18" s="2">
        <v>0</v>
      </c>
      <c r="AA18" s="6">
        <v>960000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33145800</v>
      </c>
      <c r="F19" s="8">
        <v>33145800</v>
      </c>
      <c r="G19" s="8">
        <v>2085143</v>
      </c>
      <c r="H19" s="8">
        <v>2484821</v>
      </c>
      <c r="I19" s="8">
        <v>2718417</v>
      </c>
      <c r="J19" s="8">
        <v>7288381</v>
      </c>
      <c r="K19" s="8">
        <v>3586828</v>
      </c>
      <c r="L19" s="8">
        <v>2340419</v>
      </c>
      <c r="M19" s="8">
        <v>2462751</v>
      </c>
      <c r="N19" s="8">
        <v>8389998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15678379</v>
      </c>
      <c r="X19" s="8">
        <v>16765884</v>
      </c>
      <c r="Y19" s="8">
        <v>-1087505</v>
      </c>
      <c r="Z19" s="2">
        <v>-6.49</v>
      </c>
      <c r="AA19" s="6">
        <v>33145800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1876150</v>
      </c>
      <c r="F20" s="26">
        <v>1876150</v>
      </c>
      <c r="G20" s="26">
        <v>3680</v>
      </c>
      <c r="H20" s="26">
        <v>67998</v>
      </c>
      <c r="I20" s="26">
        <v>236010</v>
      </c>
      <c r="J20" s="26">
        <v>307688</v>
      </c>
      <c r="K20" s="26">
        <v>327253</v>
      </c>
      <c r="L20" s="26">
        <v>327253</v>
      </c>
      <c r="M20" s="26">
        <v>327253</v>
      </c>
      <c r="N20" s="26">
        <v>981759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1289447</v>
      </c>
      <c r="X20" s="26">
        <v>5000526</v>
      </c>
      <c r="Y20" s="26">
        <v>-3711079</v>
      </c>
      <c r="Z20" s="27">
        <v>-74.21</v>
      </c>
      <c r="AA20" s="28">
        <v>1876150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146466217</v>
      </c>
      <c r="F22" s="35">
        <f t="shared" si="0"/>
        <v>146466217</v>
      </c>
      <c r="G22" s="35">
        <f t="shared" si="0"/>
        <v>14534737</v>
      </c>
      <c r="H22" s="35">
        <f t="shared" si="0"/>
        <v>11337854</v>
      </c>
      <c r="I22" s="35">
        <f t="shared" si="0"/>
        <v>11200375</v>
      </c>
      <c r="J22" s="35">
        <f t="shared" si="0"/>
        <v>37072966</v>
      </c>
      <c r="K22" s="35">
        <f t="shared" si="0"/>
        <v>11167282</v>
      </c>
      <c r="L22" s="35">
        <f t="shared" si="0"/>
        <v>10048643</v>
      </c>
      <c r="M22" s="35">
        <f t="shared" si="0"/>
        <v>10306334</v>
      </c>
      <c r="N22" s="35">
        <f t="shared" si="0"/>
        <v>31522259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68595225</v>
      </c>
      <c r="X22" s="35">
        <f t="shared" si="0"/>
        <v>77008470</v>
      </c>
      <c r="Y22" s="35">
        <f t="shared" si="0"/>
        <v>-8413245</v>
      </c>
      <c r="Z22" s="36">
        <f>+IF(X22&lt;&gt;0,+(Y22/X22)*100,0)</f>
        <v>-10.925090447842944</v>
      </c>
      <c r="AA22" s="33">
        <f>SUM(AA5:AA21)</f>
        <v>146466217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55215411</v>
      </c>
      <c r="F25" s="8">
        <v>55215411</v>
      </c>
      <c r="G25" s="8">
        <v>3627585</v>
      </c>
      <c r="H25" s="8">
        <v>4135654</v>
      </c>
      <c r="I25" s="8">
        <v>4156574</v>
      </c>
      <c r="J25" s="8">
        <v>11919813</v>
      </c>
      <c r="K25" s="8">
        <v>4449093</v>
      </c>
      <c r="L25" s="8">
        <v>4342796</v>
      </c>
      <c r="M25" s="8">
        <v>5904103</v>
      </c>
      <c r="N25" s="8">
        <v>14695992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26615805</v>
      </c>
      <c r="X25" s="8">
        <v>27622068</v>
      </c>
      <c r="Y25" s="8">
        <v>-1006263</v>
      </c>
      <c r="Z25" s="2">
        <v>-3.64</v>
      </c>
      <c r="AA25" s="6">
        <v>55215411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3052500</v>
      </c>
      <c r="F26" s="8">
        <v>3052500</v>
      </c>
      <c r="G26" s="8">
        <v>246945</v>
      </c>
      <c r="H26" s="8">
        <v>246852</v>
      </c>
      <c r="I26" s="8">
        <v>246852</v>
      </c>
      <c r="J26" s="8">
        <v>740649</v>
      </c>
      <c r="K26" s="8">
        <v>243144</v>
      </c>
      <c r="L26" s="8">
        <v>243358</v>
      </c>
      <c r="M26" s="8">
        <v>243358</v>
      </c>
      <c r="N26" s="8">
        <v>729860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1470509</v>
      </c>
      <c r="X26" s="8">
        <v>1511220</v>
      </c>
      <c r="Y26" s="8">
        <v>-40711</v>
      </c>
      <c r="Z26" s="2">
        <v>-2.69</v>
      </c>
      <c r="AA26" s="6">
        <v>3052500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16017520</v>
      </c>
      <c r="F27" s="8">
        <v>16017520</v>
      </c>
      <c r="G27" s="8">
        <v>1334793</v>
      </c>
      <c r="H27" s="8">
        <v>1334793</v>
      </c>
      <c r="I27" s="8">
        <v>1334793</v>
      </c>
      <c r="J27" s="8">
        <v>4004379</v>
      </c>
      <c r="K27" s="8">
        <v>929052</v>
      </c>
      <c r="L27" s="8">
        <v>929052</v>
      </c>
      <c r="M27" s="8">
        <v>929052</v>
      </c>
      <c r="N27" s="8">
        <v>2787156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6791535</v>
      </c>
      <c r="X27" s="8">
        <v>11395494</v>
      </c>
      <c r="Y27" s="8">
        <v>-4603959</v>
      </c>
      <c r="Z27" s="2">
        <v>-40.4</v>
      </c>
      <c r="AA27" s="6">
        <v>16017520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10660845</v>
      </c>
      <c r="F28" s="8">
        <v>10660845</v>
      </c>
      <c r="G28" s="8">
        <v>936321</v>
      </c>
      <c r="H28" s="8">
        <v>936321</v>
      </c>
      <c r="I28" s="8">
        <v>936321</v>
      </c>
      <c r="J28" s="8">
        <v>2808963</v>
      </c>
      <c r="K28" s="8">
        <v>936321</v>
      </c>
      <c r="L28" s="8">
        <v>936321</v>
      </c>
      <c r="M28" s="8">
        <v>936321</v>
      </c>
      <c r="N28" s="8">
        <v>2808963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5617926</v>
      </c>
      <c r="X28" s="8">
        <v>5390382</v>
      </c>
      <c r="Y28" s="8">
        <v>227544</v>
      </c>
      <c r="Z28" s="2">
        <v>4.22</v>
      </c>
      <c r="AA28" s="6">
        <v>10660845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421630</v>
      </c>
      <c r="F29" s="8">
        <v>421630</v>
      </c>
      <c r="G29" s="8">
        <v>92528</v>
      </c>
      <c r="H29" s="8">
        <v>60000</v>
      </c>
      <c r="I29" s="8">
        <v>60000</v>
      </c>
      <c r="J29" s="8">
        <v>212528</v>
      </c>
      <c r="K29" s="8">
        <v>27992</v>
      </c>
      <c r="L29" s="8">
        <v>27992</v>
      </c>
      <c r="M29" s="8">
        <v>0</v>
      </c>
      <c r="N29" s="8">
        <v>55984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268512</v>
      </c>
      <c r="X29" s="8">
        <v>210798</v>
      </c>
      <c r="Y29" s="8">
        <v>57714</v>
      </c>
      <c r="Z29" s="2">
        <v>27.38</v>
      </c>
      <c r="AA29" s="6">
        <v>421630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32258681</v>
      </c>
      <c r="F30" s="8">
        <v>32258681</v>
      </c>
      <c r="G30" s="8">
        <v>3614596</v>
      </c>
      <c r="H30" s="8">
        <v>4036776</v>
      </c>
      <c r="I30" s="8">
        <v>3924305</v>
      </c>
      <c r="J30" s="8">
        <v>11575677</v>
      </c>
      <c r="K30" s="8">
        <v>2568038</v>
      </c>
      <c r="L30" s="8">
        <v>2715433</v>
      </c>
      <c r="M30" s="8">
        <v>2762629</v>
      </c>
      <c r="N30" s="8">
        <v>8046100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19621777</v>
      </c>
      <c r="X30" s="8">
        <v>16129332</v>
      </c>
      <c r="Y30" s="8">
        <v>3492445</v>
      </c>
      <c r="Z30" s="2">
        <v>21.65</v>
      </c>
      <c r="AA30" s="6">
        <v>32258681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3053786</v>
      </c>
      <c r="F31" s="8">
        <v>3053786</v>
      </c>
      <c r="G31" s="8">
        <v>0</v>
      </c>
      <c r="H31" s="8">
        <v>1000</v>
      </c>
      <c r="I31" s="8">
        <v>1000</v>
      </c>
      <c r="J31" s="8">
        <v>2000</v>
      </c>
      <c r="K31" s="8">
        <v>115630</v>
      </c>
      <c r="L31" s="8">
        <v>115630</v>
      </c>
      <c r="M31" s="8">
        <v>85893</v>
      </c>
      <c r="N31" s="8">
        <v>317153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319153</v>
      </c>
      <c r="X31" s="8">
        <v>1526862</v>
      </c>
      <c r="Y31" s="8">
        <v>-1207709</v>
      </c>
      <c r="Z31" s="2">
        <v>-79.1</v>
      </c>
      <c r="AA31" s="6">
        <v>3053786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8280160</v>
      </c>
      <c r="F32" s="8">
        <v>8280160</v>
      </c>
      <c r="G32" s="8">
        <v>785173</v>
      </c>
      <c r="H32" s="8">
        <v>275079</v>
      </c>
      <c r="I32" s="8">
        <v>639066</v>
      </c>
      <c r="J32" s="8">
        <v>1699318</v>
      </c>
      <c r="K32" s="8">
        <v>2136723</v>
      </c>
      <c r="L32" s="8">
        <v>373634</v>
      </c>
      <c r="M32" s="8">
        <v>357747</v>
      </c>
      <c r="N32" s="8">
        <v>2868104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4567422</v>
      </c>
      <c r="X32" s="8">
        <v>4505046</v>
      </c>
      <c r="Y32" s="8">
        <v>62376</v>
      </c>
      <c r="Z32" s="2">
        <v>1.38</v>
      </c>
      <c r="AA32" s="6">
        <v>8280160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3126000</v>
      </c>
      <c r="F33" s="8">
        <v>3126000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1399950</v>
      </c>
      <c r="Y33" s="8">
        <v>-1399950</v>
      </c>
      <c r="Z33" s="2">
        <v>-100</v>
      </c>
      <c r="AA33" s="6">
        <v>3126000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11890710</v>
      </c>
      <c r="F34" s="8">
        <v>11890710</v>
      </c>
      <c r="G34" s="8">
        <v>152210</v>
      </c>
      <c r="H34" s="8">
        <v>237295</v>
      </c>
      <c r="I34" s="8">
        <v>823987</v>
      </c>
      <c r="J34" s="8">
        <v>1213492</v>
      </c>
      <c r="K34" s="8">
        <v>1283031</v>
      </c>
      <c r="L34" s="8">
        <v>1283031</v>
      </c>
      <c r="M34" s="8">
        <v>299844</v>
      </c>
      <c r="N34" s="8">
        <v>2865906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4079398</v>
      </c>
      <c r="X34" s="8">
        <v>5628396</v>
      </c>
      <c r="Y34" s="8">
        <v>-1548998</v>
      </c>
      <c r="Z34" s="2">
        <v>-27.52</v>
      </c>
      <c r="AA34" s="6">
        <v>11890710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143977243</v>
      </c>
      <c r="F36" s="35">
        <f t="shared" si="1"/>
        <v>143977243</v>
      </c>
      <c r="G36" s="35">
        <f t="shared" si="1"/>
        <v>10790151</v>
      </c>
      <c r="H36" s="35">
        <f t="shared" si="1"/>
        <v>11263770</v>
      </c>
      <c r="I36" s="35">
        <f t="shared" si="1"/>
        <v>12122898</v>
      </c>
      <c r="J36" s="35">
        <f t="shared" si="1"/>
        <v>34176819</v>
      </c>
      <c r="K36" s="35">
        <f t="shared" si="1"/>
        <v>12689024</v>
      </c>
      <c r="L36" s="35">
        <f t="shared" si="1"/>
        <v>10967247</v>
      </c>
      <c r="M36" s="35">
        <f t="shared" si="1"/>
        <v>11518947</v>
      </c>
      <c r="N36" s="35">
        <f t="shared" si="1"/>
        <v>35175218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69352037</v>
      </c>
      <c r="X36" s="35">
        <f t="shared" si="1"/>
        <v>75319548</v>
      </c>
      <c r="Y36" s="35">
        <f t="shared" si="1"/>
        <v>-5967511</v>
      </c>
      <c r="Z36" s="36">
        <f>+IF(X36&lt;&gt;0,+(Y36/X36)*100,0)</f>
        <v>-7.922924603849189</v>
      </c>
      <c r="AA36" s="33">
        <f>SUM(AA25:AA35)</f>
        <v>143977243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2488974</v>
      </c>
      <c r="F38" s="48">
        <f t="shared" si="2"/>
        <v>2488974</v>
      </c>
      <c r="G38" s="48">
        <f t="shared" si="2"/>
        <v>3744586</v>
      </c>
      <c r="H38" s="48">
        <f t="shared" si="2"/>
        <v>74084</v>
      </c>
      <c r="I38" s="48">
        <f t="shared" si="2"/>
        <v>-922523</v>
      </c>
      <c r="J38" s="48">
        <f t="shared" si="2"/>
        <v>2896147</v>
      </c>
      <c r="K38" s="48">
        <f t="shared" si="2"/>
        <v>-1521742</v>
      </c>
      <c r="L38" s="48">
        <f t="shared" si="2"/>
        <v>-918604</v>
      </c>
      <c r="M38" s="48">
        <f t="shared" si="2"/>
        <v>-1212613</v>
      </c>
      <c r="N38" s="48">
        <f t="shared" si="2"/>
        <v>-3652959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-756812</v>
      </c>
      <c r="X38" s="48">
        <f>IF(F22=F36,0,X22-X36)</f>
        <v>1688922</v>
      </c>
      <c r="Y38" s="48">
        <f t="shared" si="2"/>
        <v>-2445734</v>
      </c>
      <c r="Z38" s="49">
        <f>+IF(X38&lt;&gt;0,+(Y38/X38)*100,0)</f>
        <v>-144.81035832323815</v>
      </c>
      <c r="AA38" s="46">
        <f>+AA22-AA36</f>
        <v>2488974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44648200</v>
      </c>
      <c r="F39" s="8">
        <v>44648200</v>
      </c>
      <c r="G39" s="8">
        <v>758456</v>
      </c>
      <c r="H39" s="8">
        <v>-203827</v>
      </c>
      <c r="I39" s="8">
        <v>492726</v>
      </c>
      <c r="J39" s="8">
        <v>1047355</v>
      </c>
      <c r="K39" s="8">
        <v>263516</v>
      </c>
      <c r="L39" s="8">
        <v>923739</v>
      </c>
      <c r="M39" s="8">
        <v>1000662</v>
      </c>
      <c r="N39" s="8">
        <v>2187917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3235272</v>
      </c>
      <c r="X39" s="8">
        <v>-22324086</v>
      </c>
      <c r="Y39" s="8">
        <v>25559358</v>
      </c>
      <c r="Z39" s="2">
        <v>-114.49</v>
      </c>
      <c r="AA39" s="6">
        <v>44648200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47137174</v>
      </c>
      <c r="F42" s="57">
        <f t="shared" si="3"/>
        <v>47137174</v>
      </c>
      <c r="G42" s="57">
        <f t="shared" si="3"/>
        <v>4503042</v>
      </c>
      <c r="H42" s="57">
        <f t="shared" si="3"/>
        <v>-129743</v>
      </c>
      <c r="I42" s="57">
        <f t="shared" si="3"/>
        <v>-429797</v>
      </c>
      <c r="J42" s="57">
        <f t="shared" si="3"/>
        <v>3943502</v>
      </c>
      <c r="K42" s="57">
        <f t="shared" si="3"/>
        <v>-1258226</v>
      </c>
      <c r="L42" s="57">
        <f t="shared" si="3"/>
        <v>5135</v>
      </c>
      <c r="M42" s="57">
        <f t="shared" si="3"/>
        <v>-211951</v>
      </c>
      <c r="N42" s="57">
        <f t="shared" si="3"/>
        <v>-1465042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2478460</v>
      </c>
      <c r="X42" s="57">
        <f t="shared" si="3"/>
        <v>-20635164</v>
      </c>
      <c r="Y42" s="57">
        <f t="shared" si="3"/>
        <v>23113624</v>
      </c>
      <c r="Z42" s="58">
        <f>+IF(X42&lt;&gt;0,+(Y42/X42)*100,0)</f>
        <v>-112.01085680734111</v>
      </c>
      <c r="AA42" s="55">
        <f>SUM(AA38:AA41)</f>
        <v>47137174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47137174</v>
      </c>
      <c r="F44" s="65">
        <f t="shared" si="4"/>
        <v>47137174</v>
      </c>
      <c r="G44" s="65">
        <f t="shared" si="4"/>
        <v>4503042</v>
      </c>
      <c r="H44" s="65">
        <f t="shared" si="4"/>
        <v>-129743</v>
      </c>
      <c r="I44" s="65">
        <f t="shared" si="4"/>
        <v>-429797</v>
      </c>
      <c r="J44" s="65">
        <f t="shared" si="4"/>
        <v>3943502</v>
      </c>
      <c r="K44" s="65">
        <f t="shared" si="4"/>
        <v>-1258226</v>
      </c>
      <c r="L44" s="65">
        <f t="shared" si="4"/>
        <v>5135</v>
      </c>
      <c r="M44" s="65">
        <f t="shared" si="4"/>
        <v>-211951</v>
      </c>
      <c r="N44" s="65">
        <f t="shared" si="4"/>
        <v>-1465042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2478460</v>
      </c>
      <c r="X44" s="65">
        <f t="shared" si="4"/>
        <v>-20635164</v>
      </c>
      <c r="Y44" s="65">
        <f t="shared" si="4"/>
        <v>23113624</v>
      </c>
      <c r="Z44" s="66">
        <f>+IF(X44&lt;&gt;0,+(Y44/X44)*100,0)</f>
        <v>-112.01085680734111</v>
      </c>
      <c r="AA44" s="63">
        <f>+AA42-AA43</f>
        <v>47137174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47137174</v>
      </c>
      <c r="F46" s="57">
        <f t="shared" si="5"/>
        <v>47137174</v>
      </c>
      <c r="G46" s="57">
        <f t="shared" si="5"/>
        <v>4503042</v>
      </c>
      <c r="H46" s="57">
        <f t="shared" si="5"/>
        <v>-129743</v>
      </c>
      <c r="I46" s="57">
        <f t="shared" si="5"/>
        <v>-429797</v>
      </c>
      <c r="J46" s="57">
        <f t="shared" si="5"/>
        <v>3943502</v>
      </c>
      <c r="K46" s="57">
        <f t="shared" si="5"/>
        <v>-1258226</v>
      </c>
      <c r="L46" s="57">
        <f t="shared" si="5"/>
        <v>5135</v>
      </c>
      <c r="M46" s="57">
        <f t="shared" si="5"/>
        <v>-211951</v>
      </c>
      <c r="N46" s="57">
        <f t="shared" si="5"/>
        <v>-1465042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2478460</v>
      </c>
      <c r="X46" s="57">
        <f t="shared" si="5"/>
        <v>-20635164</v>
      </c>
      <c r="Y46" s="57">
        <f t="shared" si="5"/>
        <v>23113624</v>
      </c>
      <c r="Z46" s="58">
        <f>+IF(X46&lt;&gt;0,+(Y46/X46)*100,0)</f>
        <v>-112.01085680734111</v>
      </c>
      <c r="AA46" s="55">
        <f>SUM(AA44:AA45)</f>
        <v>47137174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47137174</v>
      </c>
      <c r="F48" s="73">
        <f t="shared" si="6"/>
        <v>47137174</v>
      </c>
      <c r="G48" s="73">
        <f t="shared" si="6"/>
        <v>4503042</v>
      </c>
      <c r="H48" s="74">
        <f t="shared" si="6"/>
        <v>-129743</v>
      </c>
      <c r="I48" s="74">
        <f t="shared" si="6"/>
        <v>-429797</v>
      </c>
      <c r="J48" s="74">
        <f t="shared" si="6"/>
        <v>3943502</v>
      </c>
      <c r="K48" s="74">
        <f t="shared" si="6"/>
        <v>-1258226</v>
      </c>
      <c r="L48" s="74">
        <f t="shared" si="6"/>
        <v>5135</v>
      </c>
      <c r="M48" s="73">
        <f t="shared" si="6"/>
        <v>-211951</v>
      </c>
      <c r="N48" s="73">
        <f t="shared" si="6"/>
        <v>-1465042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2478460</v>
      </c>
      <c r="X48" s="74">
        <f t="shared" si="6"/>
        <v>-20635164</v>
      </c>
      <c r="Y48" s="74">
        <f t="shared" si="6"/>
        <v>23113624</v>
      </c>
      <c r="Z48" s="75">
        <f>+IF(X48&lt;&gt;0,+(Y48/X48)*100,0)</f>
        <v>-112.01085680734111</v>
      </c>
      <c r="AA48" s="76">
        <f>SUM(AA46:AA47)</f>
        <v>47137174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44726706</v>
      </c>
      <c r="D5" s="6">
        <v>0</v>
      </c>
      <c r="E5" s="7">
        <v>47103449</v>
      </c>
      <c r="F5" s="8">
        <v>47103449</v>
      </c>
      <c r="G5" s="8">
        <v>11556657</v>
      </c>
      <c r="H5" s="8">
        <v>2763637</v>
      </c>
      <c r="I5" s="8">
        <v>2814861</v>
      </c>
      <c r="J5" s="8">
        <v>17135155</v>
      </c>
      <c r="K5" s="8">
        <v>2895479</v>
      </c>
      <c r="L5" s="8">
        <v>2895671</v>
      </c>
      <c r="M5" s="8">
        <v>2890831</v>
      </c>
      <c r="N5" s="8">
        <v>8681981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25817136</v>
      </c>
      <c r="X5" s="8">
        <v>24751722</v>
      </c>
      <c r="Y5" s="8">
        <v>1065414</v>
      </c>
      <c r="Z5" s="2">
        <v>4.3</v>
      </c>
      <c r="AA5" s="6">
        <v>47103449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100072268</v>
      </c>
      <c r="D7" s="6">
        <v>0</v>
      </c>
      <c r="E7" s="7">
        <v>123170642</v>
      </c>
      <c r="F7" s="8">
        <v>123170642</v>
      </c>
      <c r="G7" s="8">
        <v>8811357</v>
      </c>
      <c r="H7" s="8">
        <v>9307289</v>
      </c>
      <c r="I7" s="8">
        <v>9499314</v>
      </c>
      <c r="J7" s="8">
        <v>27617960</v>
      </c>
      <c r="K7" s="8">
        <v>10097282</v>
      </c>
      <c r="L7" s="8">
        <v>9814280</v>
      </c>
      <c r="M7" s="8">
        <v>7827426</v>
      </c>
      <c r="N7" s="8">
        <v>27738988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55356948</v>
      </c>
      <c r="X7" s="8">
        <v>61585320</v>
      </c>
      <c r="Y7" s="8">
        <v>-6228372</v>
      </c>
      <c r="Z7" s="2">
        <v>-10.11</v>
      </c>
      <c r="AA7" s="6">
        <v>123170642</v>
      </c>
    </row>
    <row r="8" spans="1:27" ht="13.5">
      <c r="A8" s="25" t="s">
        <v>35</v>
      </c>
      <c r="B8" s="24"/>
      <c r="C8" s="6">
        <v>11015989</v>
      </c>
      <c r="D8" s="6">
        <v>0</v>
      </c>
      <c r="E8" s="7">
        <v>15308237</v>
      </c>
      <c r="F8" s="8">
        <v>22538237</v>
      </c>
      <c r="G8" s="8">
        <v>2264816</v>
      </c>
      <c r="H8" s="8">
        <v>2196145</v>
      </c>
      <c r="I8" s="8">
        <v>1996790</v>
      </c>
      <c r="J8" s="8">
        <v>6457751</v>
      </c>
      <c r="K8" s="8">
        <v>3197777</v>
      </c>
      <c r="L8" s="8">
        <v>3599128</v>
      </c>
      <c r="M8" s="8">
        <v>3527157</v>
      </c>
      <c r="N8" s="8">
        <v>10324062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16781813</v>
      </c>
      <c r="X8" s="8">
        <v>7654116</v>
      </c>
      <c r="Y8" s="8">
        <v>9127697</v>
      </c>
      <c r="Z8" s="2">
        <v>119.25</v>
      </c>
      <c r="AA8" s="6">
        <v>22538237</v>
      </c>
    </row>
    <row r="9" spans="1:27" ht="13.5">
      <c r="A9" s="25" t="s">
        <v>36</v>
      </c>
      <c r="B9" s="24"/>
      <c r="C9" s="6">
        <v>14251530</v>
      </c>
      <c r="D9" s="6">
        <v>0</v>
      </c>
      <c r="E9" s="7">
        <v>15919223</v>
      </c>
      <c r="F9" s="8">
        <v>15919223</v>
      </c>
      <c r="G9" s="8">
        <v>1706679</v>
      </c>
      <c r="H9" s="8">
        <v>899259</v>
      </c>
      <c r="I9" s="8">
        <v>1279725</v>
      </c>
      <c r="J9" s="8">
        <v>3885663</v>
      </c>
      <c r="K9" s="8">
        <v>1252567</v>
      </c>
      <c r="L9" s="8">
        <v>1272958</v>
      </c>
      <c r="M9" s="8">
        <v>1258322</v>
      </c>
      <c r="N9" s="8">
        <v>3783847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7669510</v>
      </c>
      <c r="X9" s="8">
        <v>7959612</v>
      </c>
      <c r="Y9" s="8">
        <v>-290102</v>
      </c>
      <c r="Z9" s="2">
        <v>-3.64</v>
      </c>
      <c r="AA9" s="6">
        <v>15919223</v>
      </c>
    </row>
    <row r="10" spans="1:27" ht="13.5">
      <c r="A10" s="25" t="s">
        <v>37</v>
      </c>
      <c r="B10" s="24"/>
      <c r="C10" s="6">
        <v>14941304</v>
      </c>
      <c r="D10" s="6">
        <v>0</v>
      </c>
      <c r="E10" s="7">
        <v>16257957</v>
      </c>
      <c r="F10" s="26">
        <v>16257957</v>
      </c>
      <c r="G10" s="26">
        <v>872395</v>
      </c>
      <c r="H10" s="26">
        <v>1692967</v>
      </c>
      <c r="I10" s="26">
        <v>1460066</v>
      </c>
      <c r="J10" s="26">
        <v>4025428</v>
      </c>
      <c r="K10" s="26">
        <v>1267655</v>
      </c>
      <c r="L10" s="26">
        <v>1274558</v>
      </c>
      <c r="M10" s="26">
        <v>1270309</v>
      </c>
      <c r="N10" s="26">
        <v>3812522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7837950</v>
      </c>
      <c r="X10" s="26">
        <v>8128980</v>
      </c>
      <c r="Y10" s="26">
        <v>-291030</v>
      </c>
      <c r="Z10" s="27">
        <v>-3.58</v>
      </c>
      <c r="AA10" s="28">
        <v>16257957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3718401</v>
      </c>
      <c r="D12" s="6">
        <v>0</v>
      </c>
      <c r="E12" s="7">
        <v>1512528</v>
      </c>
      <c r="F12" s="8">
        <v>1512528</v>
      </c>
      <c r="G12" s="8">
        <v>569602</v>
      </c>
      <c r="H12" s="8">
        <v>145595</v>
      </c>
      <c r="I12" s="8">
        <v>135260</v>
      </c>
      <c r="J12" s="8">
        <v>850457</v>
      </c>
      <c r="K12" s="8">
        <v>174197</v>
      </c>
      <c r="L12" s="8">
        <v>157281</v>
      </c>
      <c r="M12" s="8">
        <v>147877</v>
      </c>
      <c r="N12" s="8">
        <v>479355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1329812</v>
      </c>
      <c r="X12" s="8">
        <v>755736</v>
      </c>
      <c r="Y12" s="8">
        <v>574076</v>
      </c>
      <c r="Z12" s="2">
        <v>75.96</v>
      </c>
      <c r="AA12" s="6">
        <v>1512528</v>
      </c>
    </row>
    <row r="13" spans="1:27" ht="13.5">
      <c r="A13" s="23" t="s">
        <v>40</v>
      </c>
      <c r="B13" s="29"/>
      <c r="C13" s="6">
        <v>2497636</v>
      </c>
      <c r="D13" s="6">
        <v>0</v>
      </c>
      <c r="E13" s="7">
        <v>1632150</v>
      </c>
      <c r="F13" s="8">
        <v>3132150</v>
      </c>
      <c r="G13" s="8">
        <v>-37244</v>
      </c>
      <c r="H13" s="8">
        <v>305788</v>
      </c>
      <c r="I13" s="8">
        <v>351299</v>
      </c>
      <c r="J13" s="8">
        <v>619843</v>
      </c>
      <c r="K13" s="8">
        <v>465177</v>
      </c>
      <c r="L13" s="8">
        <v>264014</v>
      </c>
      <c r="M13" s="8">
        <v>230242</v>
      </c>
      <c r="N13" s="8">
        <v>959433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1579276</v>
      </c>
      <c r="X13" s="8">
        <v>816078</v>
      </c>
      <c r="Y13" s="8">
        <v>763198</v>
      </c>
      <c r="Z13" s="2">
        <v>93.52</v>
      </c>
      <c r="AA13" s="6">
        <v>3132150</v>
      </c>
    </row>
    <row r="14" spans="1:27" ht="13.5">
      <c r="A14" s="23" t="s">
        <v>41</v>
      </c>
      <c r="B14" s="29"/>
      <c r="C14" s="6">
        <v>2834827</v>
      </c>
      <c r="D14" s="6">
        <v>0</v>
      </c>
      <c r="E14" s="7">
        <v>3285360</v>
      </c>
      <c r="F14" s="8">
        <v>4285360</v>
      </c>
      <c r="G14" s="8">
        <v>417273</v>
      </c>
      <c r="H14" s="8">
        <v>460071</v>
      </c>
      <c r="I14" s="8">
        <v>433885</v>
      </c>
      <c r="J14" s="8">
        <v>1311229</v>
      </c>
      <c r="K14" s="8">
        <v>424888</v>
      </c>
      <c r="L14" s="8">
        <v>444436</v>
      </c>
      <c r="M14" s="8">
        <v>450917</v>
      </c>
      <c r="N14" s="8">
        <v>1320241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2631470</v>
      </c>
      <c r="X14" s="8">
        <v>1632150</v>
      </c>
      <c r="Y14" s="8">
        <v>999320</v>
      </c>
      <c r="Z14" s="2">
        <v>61.23</v>
      </c>
      <c r="AA14" s="6">
        <v>4285360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10835350</v>
      </c>
      <c r="D16" s="6">
        <v>0</v>
      </c>
      <c r="E16" s="7">
        <v>2594223</v>
      </c>
      <c r="F16" s="8">
        <v>10094223</v>
      </c>
      <c r="G16" s="8">
        <v>186041</v>
      </c>
      <c r="H16" s="8">
        <v>257485</v>
      </c>
      <c r="I16" s="8">
        <v>465477</v>
      </c>
      <c r="J16" s="8">
        <v>909003</v>
      </c>
      <c r="K16" s="8">
        <v>494488</v>
      </c>
      <c r="L16" s="8">
        <v>598922</v>
      </c>
      <c r="M16" s="8">
        <v>283575</v>
      </c>
      <c r="N16" s="8">
        <v>1376985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2285988</v>
      </c>
      <c r="X16" s="8">
        <v>1057110</v>
      </c>
      <c r="Y16" s="8">
        <v>1228878</v>
      </c>
      <c r="Z16" s="2">
        <v>116.25</v>
      </c>
      <c r="AA16" s="6">
        <v>10094223</v>
      </c>
    </row>
    <row r="17" spans="1:27" ht="13.5">
      <c r="A17" s="23" t="s">
        <v>44</v>
      </c>
      <c r="B17" s="29"/>
      <c r="C17" s="6">
        <v>1301928</v>
      </c>
      <c r="D17" s="6">
        <v>0</v>
      </c>
      <c r="E17" s="7">
        <v>1126500</v>
      </c>
      <c r="F17" s="8">
        <v>1126500</v>
      </c>
      <c r="G17" s="8">
        <v>15694</v>
      </c>
      <c r="H17" s="8">
        <v>151333</v>
      </c>
      <c r="I17" s="8">
        <v>81908</v>
      </c>
      <c r="J17" s="8">
        <v>248935</v>
      </c>
      <c r="K17" s="8">
        <v>98987</v>
      </c>
      <c r="L17" s="8">
        <v>86011</v>
      </c>
      <c r="M17" s="8">
        <v>50427</v>
      </c>
      <c r="N17" s="8">
        <v>235425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484360</v>
      </c>
      <c r="X17" s="8">
        <v>563250</v>
      </c>
      <c r="Y17" s="8">
        <v>-78890</v>
      </c>
      <c r="Z17" s="2">
        <v>-14.01</v>
      </c>
      <c r="AA17" s="6">
        <v>1126500</v>
      </c>
    </row>
    <row r="18" spans="1:27" ht="13.5">
      <c r="A18" s="25" t="s">
        <v>45</v>
      </c>
      <c r="B18" s="24"/>
      <c r="C18" s="6">
        <v>3284970</v>
      </c>
      <c r="D18" s="6">
        <v>0</v>
      </c>
      <c r="E18" s="7">
        <v>3233758</v>
      </c>
      <c r="F18" s="8">
        <v>3233758</v>
      </c>
      <c r="G18" s="8">
        <v>809754</v>
      </c>
      <c r="H18" s="8">
        <v>-26589</v>
      </c>
      <c r="I18" s="8">
        <v>12727</v>
      </c>
      <c r="J18" s="8">
        <v>795892</v>
      </c>
      <c r="K18" s="8">
        <v>379753</v>
      </c>
      <c r="L18" s="8">
        <v>207942</v>
      </c>
      <c r="M18" s="8">
        <v>374498</v>
      </c>
      <c r="N18" s="8">
        <v>962193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1758085</v>
      </c>
      <c r="X18" s="8">
        <v>1616880</v>
      </c>
      <c r="Y18" s="8">
        <v>141205</v>
      </c>
      <c r="Z18" s="2">
        <v>8.73</v>
      </c>
      <c r="AA18" s="6">
        <v>3233758</v>
      </c>
    </row>
    <row r="19" spans="1:27" ht="13.5">
      <c r="A19" s="23" t="s">
        <v>46</v>
      </c>
      <c r="B19" s="29"/>
      <c r="C19" s="6">
        <v>59053463</v>
      </c>
      <c r="D19" s="6">
        <v>0</v>
      </c>
      <c r="E19" s="7">
        <v>64089480</v>
      </c>
      <c r="F19" s="8">
        <v>68270093</v>
      </c>
      <c r="G19" s="8">
        <v>21808000</v>
      </c>
      <c r="H19" s="8">
        <v>0</v>
      </c>
      <c r="I19" s="8">
        <v>0</v>
      </c>
      <c r="J19" s="8">
        <v>21808000</v>
      </c>
      <c r="K19" s="8">
        <v>80733</v>
      </c>
      <c r="L19" s="8">
        <v>15123</v>
      </c>
      <c r="M19" s="8">
        <v>17447000</v>
      </c>
      <c r="N19" s="8">
        <v>17542856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39350856</v>
      </c>
      <c r="X19" s="8">
        <v>35818000</v>
      </c>
      <c r="Y19" s="8">
        <v>3532856</v>
      </c>
      <c r="Z19" s="2">
        <v>9.86</v>
      </c>
      <c r="AA19" s="6">
        <v>68270093</v>
      </c>
    </row>
    <row r="20" spans="1:27" ht="13.5">
      <c r="A20" s="23" t="s">
        <v>47</v>
      </c>
      <c r="B20" s="29"/>
      <c r="C20" s="6">
        <v>4118895</v>
      </c>
      <c r="D20" s="6">
        <v>0</v>
      </c>
      <c r="E20" s="7">
        <v>7733972</v>
      </c>
      <c r="F20" s="26">
        <v>8936872</v>
      </c>
      <c r="G20" s="26">
        <v>109009</v>
      </c>
      <c r="H20" s="26">
        <v>297779</v>
      </c>
      <c r="I20" s="26">
        <v>1478069</v>
      </c>
      <c r="J20" s="26">
        <v>1884857</v>
      </c>
      <c r="K20" s="26">
        <v>689346</v>
      </c>
      <c r="L20" s="26">
        <v>455991</v>
      </c>
      <c r="M20" s="26">
        <v>179880</v>
      </c>
      <c r="N20" s="26">
        <v>1325217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3210074</v>
      </c>
      <c r="X20" s="26">
        <v>3878046</v>
      </c>
      <c r="Y20" s="26">
        <v>-667972</v>
      </c>
      <c r="Z20" s="27">
        <v>-17.22</v>
      </c>
      <c r="AA20" s="28">
        <v>8936872</v>
      </c>
    </row>
    <row r="21" spans="1:27" ht="13.5">
      <c r="A21" s="23" t="s">
        <v>48</v>
      </c>
      <c r="B21" s="29"/>
      <c r="C21" s="6">
        <v>486184</v>
      </c>
      <c r="D21" s="6">
        <v>0</v>
      </c>
      <c r="E21" s="7">
        <v>10553000</v>
      </c>
      <c r="F21" s="8">
        <v>10553000</v>
      </c>
      <c r="G21" s="8">
        <v>5826</v>
      </c>
      <c r="H21" s="8">
        <v>44348</v>
      </c>
      <c r="I21" s="30">
        <v>51052</v>
      </c>
      <c r="J21" s="8">
        <v>101226</v>
      </c>
      <c r="K21" s="8">
        <v>888</v>
      </c>
      <c r="L21" s="8">
        <v>45370</v>
      </c>
      <c r="M21" s="8">
        <v>8913</v>
      </c>
      <c r="N21" s="8">
        <v>55171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156397</v>
      </c>
      <c r="X21" s="8">
        <v>526500</v>
      </c>
      <c r="Y21" s="8">
        <v>-370103</v>
      </c>
      <c r="Z21" s="2">
        <v>-70.29</v>
      </c>
      <c r="AA21" s="6">
        <v>10553000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273139451</v>
      </c>
      <c r="D22" s="33">
        <f>SUM(D5:D21)</f>
        <v>0</v>
      </c>
      <c r="E22" s="34">
        <f t="shared" si="0"/>
        <v>313520479</v>
      </c>
      <c r="F22" s="35">
        <f t="shared" si="0"/>
        <v>336133992</v>
      </c>
      <c r="G22" s="35">
        <f t="shared" si="0"/>
        <v>49095859</v>
      </c>
      <c r="H22" s="35">
        <f t="shared" si="0"/>
        <v>18495107</v>
      </c>
      <c r="I22" s="35">
        <f t="shared" si="0"/>
        <v>20060433</v>
      </c>
      <c r="J22" s="35">
        <f t="shared" si="0"/>
        <v>87651399</v>
      </c>
      <c r="K22" s="35">
        <f t="shared" si="0"/>
        <v>21519217</v>
      </c>
      <c r="L22" s="35">
        <f t="shared" si="0"/>
        <v>21131685</v>
      </c>
      <c r="M22" s="35">
        <f t="shared" si="0"/>
        <v>35947374</v>
      </c>
      <c r="N22" s="35">
        <f t="shared" si="0"/>
        <v>78598276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166249675</v>
      </c>
      <c r="X22" s="35">
        <f t="shared" si="0"/>
        <v>156743500</v>
      </c>
      <c r="Y22" s="35">
        <f t="shared" si="0"/>
        <v>9506175</v>
      </c>
      <c r="Z22" s="36">
        <f>+IF(X22&lt;&gt;0,+(Y22/X22)*100,0)</f>
        <v>6.064796945327877</v>
      </c>
      <c r="AA22" s="33">
        <f>SUM(AA5:AA21)</f>
        <v>336133992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112842561</v>
      </c>
      <c r="D25" s="6">
        <v>0</v>
      </c>
      <c r="E25" s="7">
        <v>122492653</v>
      </c>
      <c r="F25" s="8">
        <v>124109653</v>
      </c>
      <c r="G25" s="8">
        <v>7855871</v>
      </c>
      <c r="H25" s="8">
        <v>10530405</v>
      </c>
      <c r="I25" s="8">
        <v>9362427</v>
      </c>
      <c r="J25" s="8">
        <v>27748703</v>
      </c>
      <c r="K25" s="8">
        <v>9976013</v>
      </c>
      <c r="L25" s="8">
        <v>16040997</v>
      </c>
      <c r="M25" s="8">
        <v>11015513</v>
      </c>
      <c r="N25" s="8">
        <v>37032523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64781226</v>
      </c>
      <c r="X25" s="8">
        <v>64710831</v>
      </c>
      <c r="Y25" s="8">
        <v>70395</v>
      </c>
      <c r="Z25" s="2">
        <v>0.11</v>
      </c>
      <c r="AA25" s="6">
        <v>124109653</v>
      </c>
    </row>
    <row r="26" spans="1:27" ht="13.5">
      <c r="A26" s="25" t="s">
        <v>52</v>
      </c>
      <c r="B26" s="24"/>
      <c r="C26" s="6">
        <v>6839312</v>
      </c>
      <c r="D26" s="6">
        <v>0</v>
      </c>
      <c r="E26" s="7">
        <v>7225878</v>
      </c>
      <c r="F26" s="8">
        <v>7225878</v>
      </c>
      <c r="G26" s="8">
        <v>532470</v>
      </c>
      <c r="H26" s="8">
        <v>544381</v>
      </c>
      <c r="I26" s="8">
        <v>567537</v>
      </c>
      <c r="J26" s="8">
        <v>1644388</v>
      </c>
      <c r="K26" s="8">
        <v>543147</v>
      </c>
      <c r="L26" s="8">
        <v>543147</v>
      </c>
      <c r="M26" s="8">
        <v>558882</v>
      </c>
      <c r="N26" s="8">
        <v>1645176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3289564</v>
      </c>
      <c r="X26" s="8">
        <v>3612936</v>
      </c>
      <c r="Y26" s="8">
        <v>-323372</v>
      </c>
      <c r="Z26" s="2">
        <v>-8.95</v>
      </c>
      <c r="AA26" s="6">
        <v>7225878</v>
      </c>
    </row>
    <row r="27" spans="1:27" ht="13.5">
      <c r="A27" s="25" t="s">
        <v>53</v>
      </c>
      <c r="B27" s="24"/>
      <c r="C27" s="6">
        <v>17675241</v>
      </c>
      <c r="D27" s="6">
        <v>0</v>
      </c>
      <c r="E27" s="7">
        <v>13478000</v>
      </c>
      <c r="F27" s="8">
        <v>19478000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19478000</v>
      </c>
    </row>
    <row r="28" spans="1:27" ht="13.5">
      <c r="A28" s="25" t="s">
        <v>54</v>
      </c>
      <c r="B28" s="24"/>
      <c r="C28" s="6">
        <v>13870075</v>
      </c>
      <c r="D28" s="6">
        <v>0</v>
      </c>
      <c r="E28" s="7">
        <v>15030494</v>
      </c>
      <c r="F28" s="8">
        <v>15030494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7515246</v>
      </c>
      <c r="Y28" s="8">
        <v>-7515246</v>
      </c>
      <c r="Z28" s="2">
        <v>-100</v>
      </c>
      <c r="AA28" s="6">
        <v>15030494</v>
      </c>
    </row>
    <row r="29" spans="1:27" ht="13.5">
      <c r="A29" s="25" t="s">
        <v>55</v>
      </c>
      <c r="B29" s="24"/>
      <c r="C29" s="6">
        <v>8242399</v>
      </c>
      <c r="D29" s="6">
        <v>0</v>
      </c>
      <c r="E29" s="7">
        <v>10099273</v>
      </c>
      <c r="F29" s="8">
        <v>10099273</v>
      </c>
      <c r="G29" s="8">
        <v>2650</v>
      </c>
      <c r="H29" s="8">
        <v>0</v>
      </c>
      <c r="I29" s="8">
        <v>0</v>
      </c>
      <c r="J29" s="8">
        <v>2650</v>
      </c>
      <c r="K29" s="8">
        <v>0</v>
      </c>
      <c r="L29" s="8">
        <v>0</v>
      </c>
      <c r="M29" s="8">
        <v>1138947</v>
      </c>
      <c r="N29" s="8">
        <v>1138947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1141597</v>
      </c>
      <c r="X29" s="8">
        <v>3494151</v>
      </c>
      <c r="Y29" s="8">
        <v>-2352554</v>
      </c>
      <c r="Z29" s="2">
        <v>-67.33</v>
      </c>
      <c r="AA29" s="6">
        <v>10099273</v>
      </c>
    </row>
    <row r="30" spans="1:27" ht="13.5">
      <c r="A30" s="25" t="s">
        <v>56</v>
      </c>
      <c r="B30" s="24"/>
      <c r="C30" s="6">
        <v>87611998</v>
      </c>
      <c r="D30" s="6">
        <v>0</v>
      </c>
      <c r="E30" s="7">
        <v>94443187</v>
      </c>
      <c r="F30" s="8">
        <v>94443187</v>
      </c>
      <c r="G30" s="8">
        <v>6330329</v>
      </c>
      <c r="H30" s="8">
        <v>10133930</v>
      </c>
      <c r="I30" s="8">
        <v>9229443</v>
      </c>
      <c r="J30" s="8">
        <v>25693702</v>
      </c>
      <c r="K30" s="8">
        <v>6345274</v>
      </c>
      <c r="L30" s="8">
        <v>8067454</v>
      </c>
      <c r="M30" s="8">
        <v>3801707</v>
      </c>
      <c r="N30" s="8">
        <v>18214435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43908137</v>
      </c>
      <c r="X30" s="8">
        <v>47171596</v>
      </c>
      <c r="Y30" s="8">
        <v>-3263459</v>
      </c>
      <c r="Z30" s="2">
        <v>-6.92</v>
      </c>
      <c r="AA30" s="6">
        <v>94443187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11701833</v>
      </c>
      <c r="F31" s="8">
        <v>11763333</v>
      </c>
      <c r="G31" s="8">
        <v>66943</v>
      </c>
      <c r="H31" s="8">
        <v>543677</v>
      </c>
      <c r="I31" s="8">
        <v>625813</v>
      </c>
      <c r="J31" s="8">
        <v>1236433</v>
      </c>
      <c r="K31" s="8">
        <v>768146</v>
      </c>
      <c r="L31" s="8">
        <v>681559</v>
      </c>
      <c r="M31" s="8">
        <v>596121</v>
      </c>
      <c r="N31" s="8">
        <v>2045826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3282259</v>
      </c>
      <c r="X31" s="8">
        <v>5850918</v>
      </c>
      <c r="Y31" s="8">
        <v>-2568659</v>
      </c>
      <c r="Z31" s="2">
        <v>-43.9</v>
      </c>
      <c r="AA31" s="6">
        <v>11763333</v>
      </c>
    </row>
    <row r="32" spans="1:27" ht="13.5">
      <c r="A32" s="25" t="s">
        <v>58</v>
      </c>
      <c r="B32" s="24"/>
      <c r="C32" s="6">
        <v>7747927</v>
      </c>
      <c r="D32" s="6">
        <v>0</v>
      </c>
      <c r="E32" s="7">
        <v>10785857</v>
      </c>
      <c r="F32" s="8">
        <v>16446522</v>
      </c>
      <c r="G32" s="8">
        <v>169390</v>
      </c>
      <c r="H32" s="8">
        <v>524538</v>
      </c>
      <c r="I32" s="8">
        <v>565835</v>
      </c>
      <c r="J32" s="8">
        <v>1259763</v>
      </c>
      <c r="K32" s="8">
        <v>773967</v>
      </c>
      <c r="L32" s="8">
        <v>1335305</v>
      </c>
      <c r="M32" s="8">
        <v>1080438</v>
      </c>
      <c r="N32" s="8">
        <v>3189710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4449473</v>
      </c>
      <c r="X32" s="8">
        <v>5442928</v>
      </c>
      <c r="Y32" s="8">
        <v>-993455</v>
      </c>
      <c r="Z32" s="2">
        <v>-18.25</v>
      </c>
      <c r="AA32" s="6">
        <v>16446522</v>
      </c>
    </row>
    <row r="33" spans="1:27" ht="13.5">
      <c r="A33" s="25" t="s">
        <v>59</v>
      </c>
      <c r="B33" s="24"/>
      <c r="C33" s="6">
        <v>1436453</v>
      </c>
      <c r="D33" s="6">
        <v>0</v>
      </c>
      <c r="E33" s="7">
        <v>1511493</v>
      </c>
      <c r="F33" s="8">
        <v>1516493</v>
      </c>
      <c r="G33" s="8">
        <v>245190</v>
      </c>
      <c r="H33" s="8">
        <v>3900</v>
      </c>
      <c r="I33" s="8">
        <v>0</v>
      </c>
      <c r="J33" s="8">
        <v>249090</v>
      </c>
      <c r="K33" s="8">
        <v>260610</v>
      </c>
      <c r="L33" s="8">
        <v>66840</v>
      </c>
      <c r="M33" s="8">
        <v>245190</v>
      </c>
      <c r="N33" s="8">
        <v>572640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821730</v>
      </c>
      <c r="X33" s="8">
        <v>761340</v>
      </c>
      <c r="Y33" s="8">
        <v>60390</v>
      </c>
      <c r="Z33" s="2">
        <v>7.93</v>
      </c>
      <c r="AA33" s="6">
        <v>1516493</v>
      </c>
    </row>
    <row r="34" spans="1:27" ht="13.5">
      <c r="A34" s="25" t="s">
        <v>60</v>
      </c>
      <c r="B34" s="24"/>
      <c r="C34" s="6">
        <v>33173239</v>
      </c>
      <c r="D34" s="6">
        <v>0</v>
      </c>
      <c r="E34" s="7">
        <v>26539106</v>
      </c>
      <c r="F34" s="8">
        <v>27410106</v>
      </c>
      <c r="G34" s="8">
        <v>601336</v>
      </c>
      <c r="H34" s="8">
        <v>1804015</v>
      </c>
      <c r="I34" s="8">
        <v>2137999</v>
      </c>
      <c r="J34" s="8">
        <v>4543350</v>
      </c>
      <c r="K34" s="8">
        <v>4399865</v>
      </c>
      <c r="L34" s="8">
        <v>2110682</v>
      </c>
      <c r="M34" s="8">
        <v>1662733</v>
      </c>
      <c r="N34" s="8">
        <v>8173280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12716630</v>
      </c>
      <c r="X34" s="8">
        <v>12585246</v>
      </c>
      <c r="Y34" s="8">
        <v>131384</v>
      </c>
      <c r="Z34" s="2">
        <v>1.04</v>
      </c>
      <c r="AA34" s="6">
        <v>27410106</v>
      </c>
    </row>
    <row r="35" spans="1:27" ht="13.5">
      <c r="A35" s="23" t="s">
        <v>61</v>
      </c>
      <c r="B35" s="29"/>
      <c r="C35" s="6">
        <v>649006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290088211</v>
      </c>
      <c r="D36" s="33">
        <f>SUM(D25:D35)</f>
        <v>0</v>
      </c>
      <c r="E36" s="34">
        <f t="shared" si="1"/>
        <v>313307774</v>
      </c>
      <c r="F36" s="35">
        <f t="shared" si="1"/>
        <v>327522939</v>
      </c>
      <c r="G36" s="35">
        <f t="shared" si="1"/>
        <v>15804179</v>
      </c>
      <c r="H36" s="35">
        <f t="shared" si="1"/>
        <v>24084846</v>
      </c>
      <c r="I36" s="35">
        <f t="shared" si="1"/>
        <v>22489054</v>
      </c>
      <c r="J36" s="35">
        <f t="shared" si="1"/>
        <v>62378079</v>
      </c>
      <c r="K36" s="35">
        <f t="shared" si="1"/>
        <v>23067022</v>
      </c>
      <c r="L36" s="35">
        <f t="shared" si="1"/>
        <v>28845984</v>
      </c>
      <c r="M36" s="35">
        <f t="shared" si="1"/>
        <v>20099531</v>
      </c>
      <c r="N36" s="35">
        <f t="shared" si="1"/>
        <v>72012537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134390616</v>
      </c>
      <c r="X36" s="35">
        <f t="shared" si="1"/>
        <v>151145192</v>
      </c>
      <c r="Y36" s="35">
        <f t="shared" si="1"/>
        <v>-16754576</v>
      </c>
      <c r="Z36" s="36">
        <f>+IF(X36&lt;&gt;0,+(Y36/X36)*100,0)</f>
        <v>-11.085086980471068</v>
      </c>
      <c r="AA36" s="33">
        <f>SUM(AA25:AA35)</f>
        <v>327522939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-16948760</v>
      </c>
      <c r="D38" s="46">
        <f>+D22-D36</f>
        <v>0</v>
      </c>
      <c r="E38" s="47">
        <f t="shared" si="2"/>
        <v>212705</v>
      </c>
      <c r="F38" s="48">
        <f t="shared" si="2"/>
        <v>8611053</v>
      </c>
      <c r="G38" s="48">
        <f t="shared" si="2"/>
        <v>33291680</v>
      </c>
      <c r="H38" s="48">
        <f t="shared" si="2"/>
        <v>-5589739</v>
      </c>
      <c r="I38" s="48">
        <f t="shared" si="2"/>
        <v>-2428621</v>
      </c>
      <c r="J38" s="48">
        <f t="shared" si="2"/>
        <v>25273320</v>
      </c>
      <c r="K38" s="48">
        <f t="shared" si="2"/>
        <v>-1547805</v>
      </c>
      <c r="L38" s="48">
        <f t="shared" si="2"/>
        <v>-7714299</v>
      </c>
      <c r="M38" s="48">
        <f t="shared" si="2"/>
        <v>15847843</v>
      </c>
      <c r="N38" s="48">
        <f t="shared" si="2"/>
        <v>6585739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31859059</v>
      </c>
      <c r="X38" s="48">
        <f>IF(F22=F36,0,X22-X36)</f>
        <v>5598308</v>
      </c>
      <c r="Y38" s="48">
        <f t="shared" si="2"/>
        <v>26260751</v>
      </c>
      <c r="Z38" s="49">
        <f>+IF(X38&lt;&gt;0,+(Y38/X38)*100,0)</f>
        <v>469.08371243597173</v>
      </c>
      <c r="AA38" s="46">
        <f>+AA22-AA36</f>
        <v>8611053</v>
      </c>
    </row>
    <row r="39" spans="1:27" ht="13.5">
      <c r="A39" s="23" t="s">
        <v>64</v>
      </c>
      <c r="B39" s="29"/>
      <c r="C39" s="6">
        <v>35858386</v>
      </c>
      <c r="D39" s="6">
        <v>0</v>
      </c>
      <c r="E39" s="7">
        <v>45317228</v>
      </c>
      <c r="F39" s="8">
        <v>59781875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59781875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-7761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18901865</v>
      </c>
      <c r="D42" s="55">
        <f>SUM(D38:D41)</f>
        <v>0</v>
      </c>
      <c r="E42" s="56">
        <f t="shared" si="3"/>
        <v>45529933</v>
      </c>
      <c r="F42" s="57">
        <f t="shared" si="3"/>
        <v>68392928</v>
      </c>
      <c r="G42" s="57">
        <f t="shared" si="3"/>
        <v>33291680</v>
      </c>
      <c r="H42" s="57">
        <f t="shared" si="3"/>
        <v>-5589739</v>
      </c>
      <c r="I42" s="57">
        <f t="shared" si="3"/>
        <v>-2428621</v>
      </c>
      <c r="J42" s="57">
        <f t="shared" si="3"/>
        <v>25273320</v>
      </c>
      <c r="K42" s="57">
        <f t="shared" si="3"/>
        <v>-1547805</v>
      </c>
      <c r="L42" s="57">
        <f t="shared" si="3"/>
        <v>-7714299</v>
      </c>
      <c r="M42" s="57">
        <f t="shared" si="3"/>
        <v>15847843</v>
      </c>
      <c r="N42" s="57">
        <f t="shared" si="3"/>
        <v>6585739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31859059</v>
      </c>
      <c r="X42" s="57">
        <f t="shared" si="3"/>
        <v>5598308</v>
      </c>
      <c r="Y42" s="57">
        <f t="shared" si="3"/>
        <v>26260751</v>
      </c>
      <c r="Z42" s="58">
        <f>+IF(X42&lt;&gt;0,+(Y42/X42)*100,0)</f>
        <v>469.08371243597173</v>
      </c>
      <c r="AA42" s="55">
        <f>SUM(AA38:AA41)</f>
        <v>68392928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18901865</v>
      </c>
      <c r="D44" s="63">
        <f>+D42-D43</f>
        <v>0</v>
      </c>
      <c r="E44" s="64">
        <f t="shared" si="4"/>
        <v>45529933</v>
      </c>
      <c r="F44" s="65">
        <f t="shared" si="4"/>
        <v>68392928</v>
      </c>
      <c r="G44" s="65">
        <f t="shared" si="4"/>
        <v>33291680</v>
      </c>
      <c r="H44" s="65">
        <f t="shared" si="4"/>
        <v>-5589739</v>
      </c>
      <c r="I44" s="65">
        <f t="shared" si="4"/>
        <v>-2428621</v>
      </c>
      <c r="J44" s="65">
        <f t="shared" si="4"/>
        <v>25273320</v>
      </c>
      <c r="K44" s="65">
        <f t="shared" si="4"/>
        <v>-1547805</v>
      </c>
      <c r="L44" s="65">
        <f t="shared" si="4"/>
        <v>-7714299</v>
      </c>
      <c r="M44" s="65">
        <f t="shared" si="4"/>
        <v>15847843</v>
      </c>
      <c r="N44" s="65">
        <f t="shared" si="4"/>
        <v>6585739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31859059</v>
      </c>
      <c r="X44" s="65">
        <f t="shared" si="4"/>
        <v>5598308</v>
      </c>
      <c r="Y44" s="65">
        <f t="shared" si="4"/>
        <v>26260751</v>
      </c>
      <c r="Z44" s="66">
        <f>+IF(X44&lt;&gt;0,+(Y44/X44)*100,0)</f>
        <v>469.08371243597173</v>
      </c>
      <c r="AA44" s="63">
        <f>+AA42-AA43</f>
        <v>68392928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18901865</v>
      </c>
      <c r="D46" s="55">
        <f>SUM(D44:D45)</f>
        <v>0</v>
      </c>
      <c r="E46" s="56">
        <f t="shared" si="5"/>
        <v>45529933</v>
      </c>
      <c r="F46" s="57">
        <f t="shared" si="5"/>
        <v>68392928</v>
      </c>
      <c r="G46" s="57">
        <f t="shared" si="5"/>
        <v>33291680</v>
      </c>
      <c r="H46" s="57">
        <f t="shared" si="5"/>
        <v>-5589739</v>
      </c>
      <c r="I46" s="57">
        <f t="shared" si="5"/>
        <v>-2428621</v>
      </c>
      <c r="J46" s="57">
        <f t="shared" si="5"/>
        <v>25273320</v>
      </c>
      <c r="K46" s="57">
        <f t="shared" si="5"/>
        <v>-1547805</v>
      </c>
      <c r="L46" s="57">
        <f t="shared" si="5"/>
        <v>-7714299</v>
      </c>
      <c r="M46" s="57">
        <f t="shared" si="5"/>
        <v>15847843</v>
      </c>
      <c r="N46" s="57">
        <f t="shared" si="5"/>
        <v>6585739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31859059</v>
      </c>
      <c r="X46" s="57">
        <f t="shared" si="5"/>
        <v>5598308</v>
      </c>
      <c r="Y46" s="57">
        <f t="shared" si="5"/>
        <v>26260751</v>
      </c>
      <c r="Z46" s="58">
        <f>+IF(X46&lt;&gt;0,+(Y46/X46)*100,0)</f>
        <v>469.08371243597173</v>
      </c>
      <c r="AA46" s="55">
        <f>SUM(AA44:AA45)</f>
        <v>68392928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18901865</v>
      </c>
      <c r="D48" s="71">
        <f>SUM(D46:D47)</f>
        <v>0</v>
      </c>
      <c r="E48" s="72">
        <f t="shared" si="6"/>
        <v>45529933</v>
      </c>
      <c r="F48" s="73">
        <f t="shared" si="6"/>
        <v>68392928</v>
      </c>
      <c r="G48" s="73">
        <f t="shared" si="6"/>
        <v>33291680</v>
      </c>
      <c r="H48" s="74">
        <f t="shared" si="6"/>
        <v>-5589739</v>
      </c>
      <c r="I48" s="74">
        <f t="shared" si="6"/>
        <v>-2428621</v>
      </c>
      <c r="J48" s="74">
        <f t="shared" si="6"/>
        <v>25273320</v>
      </c>
      <c r="K48" s="74">
        <f t="shared" si="6"/>
        <v>-1547805</v>
      </c>
      <c r="L48" s="74">
        <f t="shared" si="6"/>
        <v>-7714299</v>
      </c>
      <c r="M48" s="73">
        <f t="shared" si="6"/>
        <v>15847843</v>
      </c>
      <c r="N48" s="73">
        <f t="shared" si="6"/>
        <v>6585739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31859059</v>
      </c>
      <c r="X48" s="74">
        <f t="shared" si="6"/>
        <v>5598308</v>
      </c>
      <c r="Y48" s="74">
        <f t="shared" si="6"/>
        <v>26260751</v>
      </c>
      <c r="Z48" s="75">
        <f>+IF(X48&lt;&gt;0,+(Y48/X48)*100,0)</f>
        <v>469.08371243597173</v>
      </c>
      <c r="AA48" s="76">
        <f>SUM(AA46:AA47)</f>
        <v>68392928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78148577</v>
      </c>
      <c r="D5" s="6">
        <v>0</v>
      </c>
      <c r="E5" s="7">
        <v>84864620</v>
      </c>
      <c r="F5" s="8">
        <v>84864620</v>
      </c>
      <c r="G5" s="8">
        <v>87268598</v>
      </c>
      <c r="H5" s="8">
        <v>-382678</v>
      </c>
      <c r="I5" s="8">
        <v>-144829</v>
      </c>
      <c r="J5" s="8">
        <v>86741091</v>
      </c>
      <c r="K5" s="8">
        <v>-107196</v>
      </c>
      <c r="L5" s="8">
        <v>-303972</v>
      </c>
      <c r="M5" s="8">
        <v>607740</v>
      </c>
      <c r="N5" s="8">
        <v>196572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86937663</v>
      </c>
      <c r="X5" s="8">
        <v>80218216</v>
      </c>
      <c r="Y5" s="8">
        <v>6719447</v>
      </c>
      <c r="Z5" s="2">
        <v>8.38</v>
      </c>
      <c r="AA5" s="6">
        <v>84864620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132153276</v>
      </c>
      <c r="D7" s="6">
        <v>0</v>
      </c>
      <c r="E7" s="7">
        <v>138174744</v>
      </c>
      <c r="F7" s="8">
        <v>138174744</v>
      </c>
      <c r="G7" s="8">
        <v>20042682</v>
      </c>
      <c r="H7" s="8">
        <v>11003024</v>
      </c>
      <c r="I7" s="8">
        <v>7992159</v>
      </c>
      <c r="J7" s="8">
        <v>39037865</v>
      </c>
      <c r="K7" s="8">
        <v>5850465</v>
      </c>
      <c r="L7" s="8">
        <v>11574538</v>
      </c>
      <c r="M7" s="8">
        <v>9874340</v>
      </c>
      <c r="N7" s="8">
        <v>27299343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66337208</v>
      </c>
      <c r="X7" s="8">
        <v>71873497</v>
      </c>
      <c r="Y7" s="8">
        <v>-5536289</v>
      </c>
      <c r="Z7" s="2">
        <v>-7.7</v>
      </c>
      <c r="AA7" s="6">
        <v>138174744</v>
      </c>
    </row>
    <row r="8" spans="1:27" ht="13.5">
      <c r="A8" s="25" t="s">
        <v>35</v>
      </c>
      <c r="B8" s="24"/>
      <c r="C8" s="6">
        <v>33829899</v>
      </c>
      <c r="D8" s="6">
        <v>0</v>
      </c>
      <c r="E8" s="7">
        <v>36394170</v>
      </c>
      <c r="F8" s="8">
        <v>36394170</v>
      </c>
      <c r="G8" s="8">
        <v>5186518</v>
      </c>
      <c r="H8" s="8">
        <v>2677131</v>
      </c>
      <c r="I8" s="8">
        <v>2660173</v>
      </c>
      <c r="J8" s="8">
        <v>10523822</v>
      </c>
      <c r="K8" s="8">
        <v>1840806</v>
      </c>
      <c r="L8" s="8">
        <v>3325418</v>
      </c>
      <c r="M8" s="8">
        <v>2937752</v>
      </c>
      <c r="N8" s="8">
        <v>8103976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18627798</v>
      </c>
      <c r="X8" s="8">
        <v>19324657</v>
      </c>
      <c r="Y8" s="8">
        <v>-696859</v>
      </c>
      <c r="Z8" s="2">
        <v>-3.61</v>
      </c>
      <c r="AA8" s="6">
        <v>36394170</v>
      </c>
    </row>
    <row r="9" spans="1:27" ht="13.5">
      <c r="A9" s="25" t="s">
        <v>36</v>
      </c>
      <c r="B9" s="24"/>
      <c r="C9" s="6">
        <v>20241509</v>
      </c>
      <c r="D9" s="6">
        <v>0</v>
      </c>
      <c r="E9" s="7">
        <v>21197425</v>
      </c>
      <c r="F9" s="8">
        <v>21197425</v>
      </c>
      <c r="G9" s="8">
        <v>4241789</v>
      </c>
      <c r="H9" s="8">
        <v>1582962</v>
      </c>
      <c r="I9" s="8">
        <v>1593466</v>
      </c>
      <c r="J9" s="8">
        <v>7418217</v>
      </c>
      <c r="K9" s="8">
        <v>1592200</v>
      </c>
      <c r="L9" s="8">
        <v>1587488</v>
      </c>
      <c r="M9" s="8">
        <v>1574997</v>
      </c>
      <c r="N9" s="8">
        <v>4754685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12172902</v>
      </c>
      <c r="X9" s="8">
        <v>11876136</v>
      </c>
      <c r="Y9" s="8">
        <v>296766</v>
      </c>
      <c r="Z9" s="2">
        <v>2.5</v>
      </c>
      <c r="AA9" s="6">
        <v>21197425</v>
      </c>
    </row>
    <row r="10" spans="1:27" ht="13.5">
      <c r="A10" s="25" t="s">
        <v>37</v>
      </c>
      <c r="B10" s="24"/>
      <c r="C10" s="6">
        <v>15263905</v>
      </c>
      <c r="D10" s="6">
        <v>0</v>
      </c>
      <c r="E10" s="7">
        <v>18162091</v>
      </c>
      <c r="F10" s="26">
        <v>18162091</v>
      </c>
      <c r="G10" s="26">
        <v>1633565</v>
      </c>
      <c r="H10" s="26">
        <v>1630336</v>
      </c>
      <c r="I10" s="26">
        <v>1612306</v>
      </c>
      <c r="J10" s="26">
        <v>4876207</v>
      </c>
      <c r="K10" s="26">
        <v>1624376</v>
      </c>
      <c r="L10" s="26">
        <v>1625813</v>
      </c>
      <c r="M10" s="26">
        <v>1588488</v>
      </c>
      <c r="N10" s="26">
        <v>4838677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9714884</v>
      </c>
      <c r="X10" s="26">
        <v>9081048</v>
      </c>
      <c r="Y10" s="26">
        <v>633836</v>
      </c>
      <c r="Z10" s="27">
        <v>6.98</v>
      </c>
      <c r="AA10" s="28">
        <v>18162091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2607264</v>
      </c>
      <c r="D12" s="6">
        <v>0</v>
      </c>
      <c r="E12" s="7">
        <v>1951506</v>
      </c>
      <c r="F12" s="8">
        <v>1951506</v>
      </c>
      <c r="G12" s="8">
        <v>393235</v>
      </c>
      <c r="H12" s="8">
        <v>188019</v>
      </c>
      <c r="I12" s="8">
        <v>134318</v>
      </c>
      <c r="J12" s="8">
        <v>715572</v>
      </c>
      <c r="K12" s="8">
        <v>269135</v>
      </c>
      <c r="L12" s="8">
        <v>181231</v>
      </c>
      <c r="M12" s="8">
        <v>199991</v>
      </c>
      <c r="N12" s="8">
        <v>650357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1365929</v>
      </c>
      <c r="X12" s="8">
        <v>975744</v>
      </c>
      <c r="Y12" s="8">
        <v>390185</v>
      </c>
      <c r="Z12" s="2">
        <v>39.99</v>
      </c>
      <c r="AA12" s="6">
        <v>1951506</v>
      </c>
    </row>
    <row r="13" spans="1:27" ht="13.5">
      <c r="A13" s="23" t="s">
        <v>40</v>
      </c>
      <c r="B13" s="29"/>
      <c r="C13" s="6">
        <v>17958842</v>
      </c>
      <c r="D13" s="6">
        <v>0</v>
      </c>
      <c r="E13" s="7">
        <v>5528100</v>
      </c>
      <c r="F13" s="8">
        <v>5528100</v>
      </c>
      <c r="G13" s="8">
        <v>1352958</v>
      </c>
      <c r="H13" s="8">
        <v>1064677</v>
      </c>
      <c r="I13" s="8">
        <v>1352405</v>
      </c>
      <c r="J13" s="8">
        <v>3770040</v>
      </c>
      <c r="K13" s="8">
        <v>-3617092</v>
      </c>
      <c r="L13" s="8">
        <v>1587203</v>
      </c>
      <c r="M13" s="8">
        <v>1013447</v>
      </c>
      <c r="N13" s="8">
        <v>-1016442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2753598</v>
      </c>
      <c r="X13" s="8">
        <v>2664200</v>
      </c>
      <c r="Y13" s="8">
        <v>89398</v>
      </c>
      <c r="Z13" s="2">
        <v>3.36</v>
      </c>
      <c r="AA13" s="6">
        <v>5528100</v>
      </c>
    </row>
    <row r="14" spans="1:27" ht="13.5">
      <c r="A14" s="23" t="s">
        <v>41</v>
      </c>
      <c r="B14" s="29"/>
      <c r="C14" s="6">
        <v>1950423</v>
      </c>
      <c r="D14" s="6">
        <v>0</v>
      </c>
      <c r="E14" s="7">
        <v>1572649</v>
      </c>
      <c r="F14" s="8">
        <v>1572649</v>
      </c>
      <c r="G14" s="8">
        <v>156520</v>
      </c>
      <c r="H14" s="8">
        <v>170907</v>
      </c>
      <c r="I14" s="8">
        <v>175137</v>
      </c>
      <c r="J14" s="8">
        <v>502564</v>
      </c>
      <c r="K14" s="8">
        <v>273521</v>
      </c>
      <c r="L14" s="8">
        <v>207300</v>
      </c>
      <c r="M14" s="8">
        <v>200870</v>
      </c>
      <c r="N14" s="8">
        <v>681691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1184255</v>
      </c>
      <c r="X14" s="8">
        <v>786318</v>
      </c>
      <c r="Y14" s="8">
        <v>397937</v>
      </c>
      <c r="Z14" s="2">
        <v>50.61</v>
      </c>
      <c r="AA14" s="6">
        <v>1572649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38417424</v>
      </c>
      <c r="D16" s="6">
        <v>0</v>
      </c>
      <c r="E16" s="7">
        <v>67871713</v>
      </c>
      <c r="F16" s="8">
        <v>67871713</v>
      </c>
      <c r="G16" s="8">
        <v>292134</v>
      </c>
      <c r="H16" s="8">
        <v>538381</v>
      </c>
      <c r="I16" s="8">
        <v>672068</v>
      </c>
      <c r="J16" s="8">
        <v>1502583</v>
      </c>
      <c r="K16" s="8">
        <v>651746</v>
      </c>
      <c r="L16" s="8">
        <v>700028</v>
      </c>
      <c r="M16" s="8">
        <v>541897</v>
      </c>
      <c r="N16" s="8">
        <v>1893671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3396254</v>
      </c>
      <c r="X16" s="8">
        <v>33935868</v>
      </c>
      <c r="Y16" s="8">
        <v>-30539614</v>
      </c>
      <c r="Z16" s="2">
        <v>-89.99</v>
      </c>
      <c r="AA16" s="6">
        <v>67871713</v>
      </c>
    </row>
    <row r="17" spans="1:27" ht="13.5">
      <c r="A17" s="23" t="s">
        <v>44</v>
      </c>
      <c r="B17" s="29"/>
      <c r="C17" s="6">
        <v>1420287</v>
      </c>
      <c r="D17" s="6">
        <v>0</v>
      </c>
      <c r="E17" s="7">
        <v>1474532</v>
      </c>
      <c r="F17" s="8">
        <v>1474532</v>
      </c>
      <c r="G17" s="8">
        <v>111400</v>
      </c>
      <c r="H17" s="8">
        <v>110253</v>
      </c>
      <c r="I17" s="8">
        <v>106368</v>
      </c>
      <c r="J17" s="8">
        <v>328021</v>
      </c>
      <c r="K17" s="8">
        <v>117727</v>
      </c>
      <c r="L17" s="8">
        <v>111706</v>
      </c>
      <c r="M17" s="8">
        <v>142529</v>
      </c>
      <c r="N17" s="8">
        <v>371962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699983</v>
      </c>
      <c r="X17" s="8">
        <v>694872</v>
      </c>
      <c r="Y17" s="8">
        <v>5111</v>
      </c>
      <c r="Z17" s="2">
        <v>0.74</v>
      </c>
      <c r="AA17" s="6">
        <v>1474532</v>
      </c>
    </row>
    <row r="18" spans="1:27" ht="13.5">
      <c r="A18" s="25" t="s">
        <v>45</v>
      </c>
      <c r="B18" s="24"/>
      <c r="C18" s="6">
        <v>2218473</v>
      </c>
      <c r="D18" s="6">
        <v>0</v>
      </c>
      <c r="E18" s="7">
        <v>2031680</v>
      </c>
      <c r="F18" s="8">
        <v>2031680</v>
      </c>
      <c r="G18" s="8">
        <v>118138</v>
      </c>
      <c r="H18" s="8">
        <v>205183</v>
      </c>
      <c r="I18" s="8">
        <v>177174</v>
      </c>
      <c r="J18" s="8">
        <v>500495</v>
      </c>
      <c r="K18" s="8">
        <v>218934</v>
      </c>
      <c r="L18" s="8">
        <v>239272</v>
      </c>
      <c r="M18" s="8">
        <v>176386</v>
      </c>
      <c r="N18" s="8">
        <v>634592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1135087</v>
      </c>
      <c r="X18" s="8">
        <v>1015836</v>
      </c>
      <c r="Y18" s="8">
        <v>119251</v>
      </c>
      <c r="Z18" s="2">
        <v>11.74</v>
      </c>
      <c r="AA18" s="6">
        <v>2031680</v>
      </c>
    </row>
    <row r="19" spans="1:27" ht="13.5">
      <c r="A19" s="23" t="s">
        <v>46</v>
      </c>
      <c r="B19" s="29"/>
      <c r="C19" s="6">
        <v>60345576</v>
      </c>
      <c r="D19" s="6">
        <v>0</v>
      </c>
      <c r="E19" s="7">
        <v>55750900</v>
      </c>
      <c r="F19" s="8">
        <v>58953117</v>
      </c>
      <c r="G19" s="8">
        <v>17045000</v>
      </c>
      <c r="H19" s="8">
        <v>0</v>
      </c>
      <c r="I19" s="8">
        <v>2160690</v>
      </c>
      <c r="J19" s="8">
        <v>19205690</v>
      </c>
      <c r="K19" s="8">
        <v>1299716</v>
      </c>
      <c r="L19" s="8">
        <v>1205369</v>
      </c>
      <c r="M19" s="8">
        <v>13628000</v>
      </c>
      <c r="N19" s="8">
        <v>16133085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35338775</v>
      </c>
      <c r="X19" s="8">
        <v>36488994</v>
      </c>
      <c r="Y19" s="8">
        <v>-1150219</v>
      </c>
      <c r="Z19" s="2">
        <v>-3.15</v>
      </c>
      <c r="AA19" s="6">
        <v>58953117</v>
      </c>
    </row>
    <row r="20" spans="1:27" ht="13.5">
      <c r="A20" s="23" t="s">
        <v>47</v>
      </c>
      <c r="B20" s="29"/>
      <c r="C20" s="6">
        <v>18898197</v>
      </c>
      <c r="D20" s="6">
        <v>0</v>
      </c>
      <c r="E20" s="7">
        <v>15808152</v>
      </c>
      <c r="F20" s="26">
        <v>15808152</v>
      </c>
      <c r="G20" s="26">
        <v>1230024</v>
      </c>
      <c r="H20" s="26">
        <v>1226892</v>
      </c>
      <c r="I20" s="26">
        <v>1887601</v>
      </c>
      <c r="J20" s="26">
        <v>4344517</v>
      </c>
      <c r="K20" s="26">
        <v>1583527</v>
      </c>
      <c r="L20" s="26">
        <v>3053068</v>
      </c>
      <c r="M20" s="26">
        <v>1301764</v>
      </c>
      <c r="N20" s="26">
        <v>5938359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10282876</v>
      </c>
      <c r="X20" s="26">
        <v>9409160</v>
      </c>
      <c r="Y20" s="26">
        <v>873716</v>
      </c>
      <c r="Z20" s="27">
        <v>9.29</v>
      </c>
      <c r="AA20" s="28">
        <v>15808152</v>
      </c>
    </row>
    <row r="21" spans="1:27" ht="13.5">
      <c r="A21" s="23" t="s">
        <v>48</v>
      </c>
      <c r="B21" s="29"/>
      <c r="C21" s="6">
        <v>1339997</v>
      </c>
      <c r="D21" s="6">
        <v>0</v>
      </c>
      <c r="E21" s="7">
        <v>2500000</v>
      </c>
      <c r="F21" s="8">
        <v>2500000</v>
      </c>
      <c r="G21" s="8">
        <v>26087</v>
      </c>
      <c r="H21" s="8">
        <v>0</v>
      </c>
      <c r="I21" s="30">
        <v>277277</v>
      </c>
      <c r="J21" s="8">
        <v>303364</v>
      </c>
      <c r="K21" s="8">
        <v>-16407</v>
      </c>
      <c r="L21" s="8">
        <v>6087</v>
      </c>
      <c r="M21" s="8">
        <v>0</v>
      </c>
      <c r="N21" s="8">
        <v>-10320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293044</v>
      </c>
      <c r="X21" s="8">
        <v>1250001</v>
      </c>
      <c r="Y21" s="8">
        <v>-956957</v>
      </c>
      <c r="Z21" s="2">
        <v>-76.56</v>
      </c>
      <c r="AA21" s="6">
        <v>2500000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424793649</v>
      </c>
      <c r="D22" s="33">
        <f>SUM(D5:D21)</f>
        <v>0</v>
      </c>
      <c r="E22" s="34">
        <f t="shared" si="0"/>
        <v>453282282</v>
      </c>
      <c r="F22" s="35">
        <f t="shared" si="0"/>
        <v>456484499</v>
      </c>
      <c r="G22" s="35">
        <f t="shared" si="0"/>
        <v>139098648</v>
      </c>
      <c r="H22" s="35">
        <f t="shared" si="0"/>
        <v>20015087</v>
      </c>
      <c r="I22" s="35">
        <f t="shared" si="0"/>
        <v>20656313</v>
      </c>
      <c r="J22" s="35">
        <f t="shared" si="0"/>
        <v>179770048</v>
      </c>
      <c r="K22" s="35">
        <f t="shared" si="0"/>
        <v>11581458</v>
      </c>
      <c r="L22" s="35">
        <f t="shared" si="0"/>
        <v>25100549</v>
      </c>
      <c r="M22" s="35">
        <f t="shared" si="0"/>
        <v>33788201</v>
      </c>
      <c r="N22" s="35">
        <f t="shared" si="0"/>
        <v>70470208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250240256</v>
      </c>
      <c r="X22" s="35">
        <f t="shared" si="0"/>
        <v>279594547</v>
      </c>
      <c r="Y22" s="35">
        <f t="shared" si="0"/>
        <v>-29354291</v>
      </c>
      <c r="Z22" s="36">
        <f>+IF(X22&lt;&gt;0,+(Y22/X22)*100,0)</f>
        <v>-10.498878220253701</v>
      </c>
      <c r="AA22" s="33">
        <f>SUM(AA5:AA21)</f>
        <v>456484499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150458498</v>
      </c>
      <c r="D25" s="6">
        <v>0</v>
      </c>
      <c r="E25" s="7">
        <v>166365251</v>
      </c>
      <c r="F25" s="8">
        <v>164051598</v>
      </c>
      <c r="G25" s="8">
        <v>11171867</v>
      </c>
      <c r="H25" s="8">
        <v>12171366</v>
      </c>
      <c r="I25" s="8">
        <v>11598111</v>
      </c>
      <c r="J25" s="8">
        <v>34941344</v>
      </c>
      <c r="K25" s="8">
        <v>11846262</v>
      </c>
      <c r="L25" s="8">
        <v>16877290</v>
      </c>
      <c r="M25" s="8">
        <v>13589198</v>
      </c>
      <c r="N25" s="8">
        <v>42312750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77254094</v>
      </c>
      <c r="X25" s="8">
        <v>84544371</v>
      </c>
      <c r="Y25" s="8">
        <v>-7290277</v>
      </c>
      <c r="Z25" s="2">
        <v>-8.62</v>
      </c>
      <c r="AA25" s="6">
        <v>164051598</v>
      </c>
    </row>
    <row r="26" spans="1:27" ht="13.5">
      <c r="A26" s="25" t="s">
        <v>52</v>
      </c>
      <c r="B26" s="24"/>
      <c r="C26" s="6">
        <v>7202030</v>
      </c>
      <c r="D26" s="6">
        <v>0</v>
      </c>
      <c r="E26" s="7">
        <v>8050309</v>
      </c>
      <c r="F26" s="8">
        <v>8050309</v>
      </c>
      <c r="G26" s="8">
        <v>615469</v>
      </c>
      <c r="H26" s="8">
        <v>615469</v>
      </c>
      <c r="I26" s="8">
        <v>605124</v>
      </c>
      <c r="J26" s="8">
        <v>1836062</v>
      </c>
      <c r="K26" s="8">
        <v>617849</v>
      </c>
      <c r="L26" s="8">
        <v>615469</v>
      </c>
      <c r="M26" s="8">
        <v>615469</v>
      </c>
      <c r="N26" s="8">
        <v>1848787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3684849</v>
      </c>
      <c r="X26" s="8">
        <v>4025154</v>
      </c>
      <c r="Y26" s="8">
        <v>-340305</v>
      </c>
      <c r="Z26" s="2">
        <v>-8.45</v>
      </c>
      <c r="AA26" s="6">
        <v>8050309</v>
      </c>
    </row>
    <row r="27" spans="1:27" ht="13.5">
      <c r="A27" s="25" t="s">
        <v>53</v>
      </c>
      <c r="B27" s="24"/>
      <c r="C27" s="6">
        <v>33065220</v>
      </c>
      <c r="D27" s="6">
        <v>0</v>
      </c>
      <c r="E27" s="7">
        <v>59530298</v>
      </c>
      <c r="F27" s="8">
        <v>59530298</v>
      </c>
      <c r="G27" s="8">
        <v>308281</v>
      </c>
      <c r="H27" s="8">
        <v>232037</v>
      </c>
      <c r="I27" s="8">
        <v>461458</v>
      </c>
      <c r="J27" s="8">
        <v>1001776</v>
      </c>
      <c r="K27" s="8">
        <v>241792</v>
      </c>
      <c r="L27" s="8">
        <v>254462</v>
      </c>
      <c r="M27" s="8">
        <v>-32678</v>
      </c>
      <c r="N27" s="8">
        <v>463576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1465352</v>
      </c>
      <c r="X27" s="8"/>
      <c r="Y27" s="8">
        <v>1465352</v>
      </c>
      <c r="Z27" s="2">
        <v>0</v>
      </c>
      <c r="AA27" s="6">
        <v>59530298</v>
      </c>
    </row>
    <row r="28" spans="1:27" ht="13.5">
      <c r="A28" s="25" t="s">
        <v>54</v>
      </c>
      <c r="B28" s="24"/>
      <c r="C28" s="6">
        <v>31324841</v>
      </c>
      <c r="D28" s="6">
        <v>0</v>
      </c>
      <c r="E28" s="7">
        <v>35959608</v>
      </c>
      <c r="F28" s="8">
        <v>35959608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17979870</v>
      </c>
      <c r="Y28" s="8">
        <v>-17979870</v>
      </c>
      <c r="Z28" s="2">
        <v>-100</v>
      </c>
      <c r="AA28" s="6">
        <v>35959608</v>
      </c>
    </row>
    <row r="29" spans="1:27" ht="13.5">
      <c r="A29" s="25" t="s">
        <v>55</v>
      </c>
      <c r="B29" s="24"/>
      <c r="C29" s="6">
        <v>18822054</v>
      </c>
      <c r="D29" s="6">
        <v>0</v>
      </c>
      <c r="E29" s="7">
        <v>20698074</v>
      </c>
      <c r="F29" s="8">
        <v>20698074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5847843</v>
      </c>
      <c r="N29" s="8">
        <v>5847843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5847843</v>
      </c>
      <c r="X29" s="8">
        <v>7637058</v>
      </c>
      <c r="Y29" s="8">
        <v>-1789215</v>
      </c>
      <c r="Z29" s="2">
        <v>-23.43</v>
      </c>
      <c r="AA29" s="6">
        <v>20698074</v>
      </c>
    </row>
    <row r="30" spans="1:27" ht="13.5">
      <c r="A30" s="25" t="s">
        <v>56</v>
      </c>
      <c r="B30" s="24"/>
      <c r="C30" s="6">
        <v>89362015</v>
      </c>
      <c r="D30" s="6">
        <v>0</v>
      </c>
      <c r="E30" s="7">
        <v>102049357</v>
      </c>
      <c r="F30" s="8">
        <v>102049357</v>
      </c>
      <c r="G30" s="8">
        <v>8461567</v>
      </c>
      <c r="H30" s="8">
        <v>11948637</v>
      </c>
      <c r="I30" s="8">
        <v>8248003</v>
      </c>
      <c r="J30" s="8">
        <v>28658207</v>
      </c>
      <c r="K30" s="8">
        <v>8836937</v>
      </c>
      <c r="L30" s="8">
        <v>6232072</v>
      </c>
      <c r="M30" s="8">
        <v>2705604</v>
      </c>
      <c r="N30" s="8">
        <v>17774613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46432820</v>
      </c>
      <c r="X30" s="8">
        <v>47115556</v>
      </c>
      <c r="Y30" s="8">
        <v>-682736</v>
      </c>
      <c r="Z30" s="2">
        <v>-1.45</v>
      </c>
      <c r="AA30" s="6">
        <v>102049357</v>
      </c>
    </row>
    <row r="31" spans="1:27" ht="13.5">
      <c r="A31" s="25" t="s">
        <v>57</v>
      </c>
      <c r="B31" s="24"/>
      <c r="C31" s="6">
        <v>19235518</v>
      </c>
      <c r="D31" s="6">
        <v>0</v>
      </c>
      <c r="E31" s="7">
        <v>19459199</v>
      </c>
      <c r="F31" s="8">
        <v>19573997</v>
      </c>
      <c r="G31" s="8">
        <v>370756</v>
      </c>
      <c r="H31" s="8">
        <v>1207768</v>
      </c>
      <c r="I31" s="8">
        <v>1523970</v>
      </c>
      <c r="J31" s="8">
        <v>3102494</v>
      </c>
      <c r="K31" s="8">
        <v>1519175</v>
      </c>
      <c r="L31" s="8">
        <v>1965738</v>
      </c>
      <c r="M31" s="8">
        <v>1618887</v>
      </c>
      <c r="N31" s="8">
        <v>5103800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8206294</v>
      </c>
      <c r="X31" s="8">
        <v>9729726</v>
      </c>
      <c r="Y31" s="8">
        <v>-1523432</v>
      </c>
      <c r="Z31" s="2">
        <v>-15.66</v>
      </c>
      <c r="AA31" s="6">
        <v>19573997</v>
      </c>
    </row>
    <row r="32" spans="1:27" ht="13.5">
      <c r="A32" s="25" t="s">
        <v>58</v>
      </c>
      <c r="B32" s="24"/>
      <c r="C32" s="6">
        <v>32192656</v>
      </c>
      <c r="D32" s="6">
        <v>0</v>
      </c>
      <c r="E32" s="7">
        <v>29302507</v>
      </c>
      <c r="F32" s="8">
        <v>32549315</v>
      </c>
      <c r="G32" s="8">
        <v>684471</v>
      </c>
      <c r="H32" s="8">
        <v>774450</v>
      </c>
      <c r="I32" s="8">
        <v>1544727</v>
      </c>
      <c r="J32" s="8">
        <v>3003648</v>
      </c>
      <c r="K32" s="8">
        <v>2597181</v>
      </c>
      <c r="L32" s="8">
        <v>1935037</v>
      </c>
      <c r="M32" s="8">
        <v>1828012</v>
      </c>
      <c r="N32" s="8">
        <v>6360230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9363878</v>
      </c>
      <c r="X32" s="8">
        <v>14101239</v>
      </c>
      <c r="Y32" s="8">
        <v>-4737361</v>
      </c>
      <c r="Z32" s="2">
        <v>-33.6</v>
      </c>
      <c r="AA32" s="6">
        <v>32549315</v>
      </c>
    </row>
    <row r="33" spans="1:27" ht="13.5">
      <c r="A33" s="25" t="s">
        <v>59</v>
      </c>
      <c r="B33" s="24"/>
      <c r="C33" s="6">
        <v>1054802</v>
      </c>
      <c r="D33" s="6">
        <v>0</v>
      </c>
      <c r="E33" s="7">
        <v>987100</v>
      </c>
      <c r="F33" s="8">
        <v>977100</v>
      </c>
      <c r="G33" s="8">
        <v>15037</v>
      </c>
      <c r="H33" s="8">
        <v>164428</v>
      </c>
      <c r="I33" s="8">
        <v>36902</v>
      </c>
      <c r="J33" s="8">
        <v>216367</v>
      </c>
      <c r="K33" s="8">
        <v>141125</v>
      </c>
      <c r="L33" s="8">
        <v>95767</v>
      </c>
      <c r="M33" s="8">
        <v>35595</v>
      </c>
      <c r="N33" s="8">
        <v>272487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488854</v>
      </c>
      <c r="X33" s="8">
        <v>476002</v>
      </c>
      <c r="Y33" s="8">
        <v>12852</v>
      </c>
      <c r="Z33" s="2">
        <v>2.7</v>
      </c>
      <c r="AA33" s="6">
        <v>977100</v>
      </c>
    </row>
    <row r="34" spans="1:27" ht="13.5">
      <c r="A34" s="25" t="s">
        <v>60</v>
      </c>
      <c r="B34" s="24"/>
      <c r="C34" s="6">
        <v>21855330</v>
      </c>
      <c r="D34" s="6">
        <v>0</v>
      </c>
      <c r="E34" s="7">
        <v>30573365</v>
      </c>
      <c r="F34" s="8">
        <v>30150781</v>
      </c>
      <c r="G34" s="8">
        <v>1743845</v>
      </c>
      <c r="H34" s="8">
        <v>1016169</v>
      </c>
      <c r="I34" s="8">
        <v>1640393</v>
      </c>
      <c r="J34" s="8">
        <v>4400407</v>
      </c>
      <c r="K34" s="8">
        <v>4359431</v>
      </c>
      <c r="L34" s="8">
        <v>2244798</v>
      </c>
      <c r="M34" s="8">
        <v>1999722</v>
      </c>
      <c r="N34" s="8">
        <v>8603951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13004358</v>
      </c>
      <c r="X34" s="8">
        <v>18054464</v>
      </c>
      <c r="Y34" s="8">
        <v>-5050106</v>
      </c>
      <c r="Z34" s="2">
        <v>-27.97</v>
      </c>
      <c r="AA34" s="6">
        <v>30150781</v>
      </c>
    </row>
    <row r="35" spans="1:27" ht="13.5">
      <c r="A35" s="23" t="s">
        <v>61</v>
      </c>
      <c r="B35" s="29"/>
      <c r="C35" s="6">
        <v>784872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405357836</v>
      </c>
      <c r="D36" s="33">
        <f>SUM(D25:D35)</f>
        <v>0</v>
      </c>
      <c r="E36" s="34">
        <f t="shared" si="1"/>
        <v>472975068</v>
      </c>
      <c r="F36" s="35">
        <f t="shared" si="1"/>
        <v>473590437</v>
      </c>
      <c r="G36" s="35">
        <f t="shared" si="1"/>
        <v>23371293</v>
      </c>
      <c r="H36" s="35">
        <f t="shared" si="1"/>
        <v>28130324</v>
      </c>
      <c r="I36" s="35">
        <f t="shared" si="1"/>
        <v>25658688</v>
      </c>
      <c r="J36" s="35">
        <f t="shared" si="1"/>
        <v>77160305</v>
      </c>
      <c r="K36" s="35">
        <f t="shared" si="1"/>
        <v>30159752</v>
      </c>
      <c r="L36" s="35">
        <f t="shared" si="1"/>
        <v>30220633</v>
      </c>
      <c r="M36" s="35">
        <f t="shared" si="1"/>
        <v>28207652</v>
      </c>
      <c r="N36" s="35">
        <f t="shared" si="1"/>
        <v>88588037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165748342</v>
      </c>
      <c r="X36" s="35">
        <f t="shared" si="1"/>
        <v>203663440</v>
      </c>
      <c r="Y36" s="35">
        <f t="shared" si="1"/>
        <v>-37915098</v>
      </c>
      <c r="Z36" s="36">
        <f>+IF(X36&lt;&gt;0,+(Y36/X36)*100,0)</f>
        <v>-18.616546003543885</v>
      </c>
      <c r="AA36" s="33">
        <f>SUM(AA25:AA35)</f>
        <v>473590437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19435813</v>
      </c>
      <c r="D38" s="46">
        <f>+D22-D36</f>
        <v>0</v>
      </c>
      <c r="E38" s="47">
        <f t="shared" si="2"/>
        <v>-19692786</v>
      </c>
      <c r="F38" s="48">
        <f t="shared" si="2"/>
        <v>-17105938</v>
      </c>
      <c r="G38" s="48">
        <f t="shared" si="2"/>
        <v>115727355</v>
      </c>
      <c r="H38" s="48">
        <f t="shared" si="2"/>
        <v>-8115237</v>
      </c>
      <c r="I38" s="48">
        <f t="shared" si="2"/>
        <v>-5002375</v>
      </c>
      <c r="J38" s="48">
        <f t="shared" si="2"/>
        <v>102609743</v>
      </c>
      <c r="K38" s="48">
        <f t="shared" si="2"/>
        <v>-18578294</v>
      </c>
      <c r="L38" s="48">
        <f t="shared" si="2"/>
        <v>-5120084</v>
      </c>
      <c r="M38" s="48">
        <f t="shared" si="2"/>
        <v>5580549</v>
      </c>
      <c r="N38" s="48">
        <f t="shared" si="2"/>
        <v>-18117829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84491914</v>
      </c>
      <c r="X38" s="48">
        <f>IF(F22=F36,0,X22-X36)</f>
        <v>75931107</v>
      </c>
      <c r="Y38" s="48">
        <f t="shared" si="2"/>
        <v>8560807</v>
      </c>
      <c r="Z38" s="49">
        <f>+IF(X38&lt;&gt;0,+(Y38/X38)*100,0)</f>
        <v>11.274439868234767</v>
      </c>
      <c r="AA38" s="46">
        <f>+AA22-AA36</f>
        <v>-17105938</v>
      </c>
    </row>
    <row r="39" spans="1:27" ht="13.5">
      <c r="A39" s="23" t="s">
        <v>64</v>
      </c>
      <c r="B39" s="29"/>
      <c r="C39" s="6">
        <v>33026720</v>
      </c>
      <c r="D39" s="6">
        <v>0</v>
      </c>
      <c r="E39" s="7">
        <v>15523900</v>
      </c>
      <c r="F39" s="8">
        <v>29125079</v>
      </c>
      <c r="G39" s="8">
        <v>0</v>
      </c>
      <c r="H39" s="8">
        <v>0</v>
      </c>
      <c r="I39" s="8">
        <v>2823757</v>
      </c>
      <c r="J39" s="8">
        <v>2823757</v>
      </c>
      <c r="K39" s="8">
        <v>253654</v>
      </c>
      <c r="L39" s="8">
        <v>386710</v>
      </c>
      <c r="M39" s="8">
        <v>0</v>
      </c>
      <c r="N39" s="8">
        <v>640364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3464121</v>
      </c>
      <c r="X39" s="8">
        <v>12681802</v>
      </c>
      <c r="Y39" s="8">
        <v>-9217681</v>
      </c>
      <c r="Z39" s="2">
        <v>-72.68</v>
      </c>
      <c r="AA39" s="6">
        <v>29125079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1000000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52462533</v>
      </c>
      <c r="D42" s="55">
        <f>SUM(D38:D41)</f>
        <v>0</v>
      </c>
      <c r="E42" s="56">
        <f t="shared" si="3"/>
        <v>-3168886</v>
      </c>
      <c r="F42" s="57">
        <f t="shared" si="3"/>
        <v>12019141</v>
      </c>
      <c r="G42" s="57">
        <f t="shared" si="3"/>
        <v>115727355</v>
      </c>
      <c r="H42" s="57">
        <f t="shared" si="3"/>
        <v>-8115237</v>
      </c>
      <c r="I42" s="57">
        <f t="shared" si="3"/>
        <v>-2178618</v>
      </c>
      <c r="J42" s="57">
        <f t="shared" si="3"/>
        <v>105433500</v>
      </c>
      <c r="K42" s="57">
        <f t="shared" si="3"/>
        <v>-18324640</v>
      </c>
      <c r="L42" s="57">
        <f t="shared" si="3"/>
        <v>-4733374</v>
      </c>
      <c r="M42" s="57">
        <f t="shared" si="3"/>
        <v>5580549</v>
      </c>
      <c r="N42" s="57">
        <f t="shared" si="3"/>
        <v>-17477465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87956035</v>
      </c>
      <c r="X42" s="57">
        <f t="shared" si="3"/>
        <v>88612909</v>
      </c>
      <c r="Y42" s="57">
        <f t="shared" si="3"/>
        <v>-656874</v>
      </c>
      <c r="Z42" s="58">
        <f>+IF(X42&lt;&gt;0,+(Y42/X42)*100,0)</f>
        <v>-0.7412847714998274</v>
      </c>
      <c r="AA42" s="55">
        <f>SUM(AA38:AA41)</f>
        <v>12019141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52462533</v>
      </c>
      <c r="D44" s="63">
        <f>+D42-D43</f>
        <v>0</v>
      </c>
      <c r="E44" s="64">
        <f t="shared" si="4"/>
        <v>-3168886</v>
      </c>
      <c r="F44" s="65">
        <f t="shared" si="4"/>
        <v>12019141</v>
      </c>
      <c r="G44" s="65">
        <f t="shared" si="4"/>
        <v>115727355</v>
      </c>
      <c r="H44" s="65">
        <f t="shared" si="4"/>
        <v>-8115237</v>
      </c>
      <c r="I44" s="65">
        <f t="shared" si="4"/>
        <v>-2178618</v>
      </c>
      <c r="J44" s="65">
        <f t="shared" si="4"/>
        <v>105433500</v>
      </c>
      <c r="K44" s="65">
        <f t="shared" si="4"/>
        <v>-18324640</v>
      </c>
      <c r="L44" s="65">
        <f t="shared" si="4"/>
        <v>-4733374</v>
      </c>
      <c r="M44" s="65">
        <f t="shared" si="4"/>
        <v>5580549</v>
      </c>
      <c r="N44" s="65">
        <f t="shared" si="4"/>
        <v>-17477465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87956035</v>
      </c>
      <c r="X44" s="65">
        <f t="shared" si="4"/>
        <v>88612909</v>
      </c>
      <c r="Y44" s="65">
        <f t="shared" si="4"/>
        <v>-656874</v>
      </c>
      <c r="Z44" s="66">
        <f>+IF(X44&lt;&gt;0,+(Y44/X44)*100,0)</f>
        <v>-0.7412847714998274</v>
      </c>
      <c r="AA44" s="63">
        <f>+AA42-AA43</f>
        <v>12019141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52462533</v>
      </c>
      <c r="D46" s="55">
        <f>SUM(D44:D45)</f>
        <v>0</v>
      </c>
      <c r="E46" s="56">
        <f t="shared" si="5"/>
        <v>-3168886</v>
      </c>
      <c r="F46" s="57">
        <f t="shared" si="5"/>
        <v>12019141</v>
      </c>
      <c r="G46" s="57">
        <f t="shared" si="5"/>
        <v>115727355</v>
      </c>
      <c r="H46" s="57">
        <f t="shared" si="5"/>
        <v>-8115237</v>
      </c>
      <c r="I46" s="57">
        <f t="shared" si="5"/>
        <v>-2178618</v>
      </c>
      <c r="J46" s="57">
        <f t="shared" si="5"/>
        <v>105433500</v>
      </c>
      <c r="K46" s="57">
        <f t="shared" si="5"/>
        <v>-18324640</v>
      </c>
      <c r="L46" s="57">
        <f t="shared" si="5"/>
        <v>-4733374</v>
      </c>
      <c r="M46" s="57">
        <f t="shared" si="5"/>
        <v>5580549</v>
      </c>
      <c r="N46" s="57">
        <f t="shared" si="5"/>
        <v>-17477465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87956035</v>
      </c>
      <c r="X46" s="57">
        <f t="shared" si="5"/>
        <v>88612909</v>
      </c>
      <c r="Y46" s="57">
        <f t="shared" si="5"/>
        <v>-656874</v>
      </c>
      <c r="Z46" s="58">
        <f>+IF(X46&lt;&gt;0,+(Y46/X46)*100,0)</f>
        <v>-0.7412847714998274</v>
      </c>
      <c r="AA46" s="55">
        <f>SUM(AA44:AA45)</f>
        <v>12019141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52462533</v>
      </c>
      <c r="D48" s="71">
        <f>SUM(D46:D47)</f>
        <v>0</v>
      </c>
      <c r="E48" s="72">
        <f t="shared" si="6"/>
        <v>-3168886</v>
      </c>
      <c r="F48" s="73">
        <f t="shared" si="6"/>
        <v>12019141</v>
      </c>
      <c r="G48" s="73">
        <f t="shared" si="6"/>
        <v>115727355</v>
      </c>
      <c r="H48" s="74">
        <f t="shared" si="6"/>
        <v>-8115237</v>
      </c>
      <c r="I48" s="74">
        <f t="shared" si="6"/>
        <v>-2178618</v>
      </c>
      <c r="J48" s="74">
        <f t="shared" si="6"/>
        <v>105433500</v>
      </c>
      <c r="K48" s="74">
        <f t="shared" si="6"/>
        <v>-18324640</v>
      </c>
      <c r="L48" s="74">
        <f t="shared" si="6"/>
        <v>-4733374</v>
      </c>
      <c r="M48" s="73">
        <f t="shared" si="6"/>
        <v>5580549</v>
      </c>
      <c r="N48" s="73">
        <f t="shared" si="6"/>
        <v>-17477465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87956035</v>
      </c>
      <c r="X48" s="74">
        <f t="shared" si="6"/>
        <v>88612909</v>
      </c>
      <c r="Y48" s="74">
        <f t="shared" si="6"/>
        <v>-656874</v>
      </c>
      <c r="Z48" s="75">
        <f>+IF(X48&lt;&gt;0,+(Y48/X48)*100,0)</f>
        <v>-0.7412847714998274</v>
      </c>
      <c r="AA48" s="76">
        <f>SUM(AA46:AA47)</f>
        <v>12019141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111524048</v>
      </c>
      <c r="D5" s="6">
        <v>0</v>
      </c>
      <c r="E5" s="7">
        <v>117328893</v>
      </c>
      <c r="F5" s="8">
        <v>117328893</v>
      </c>
      <c r="G5" s="8">
        <v>13957492</v>
      </c>
      <c r="H5" s="8">
        <v>9805748</v>
      </c>
      <c r="I5" s="8">
        <v>9918153</v>
      </c>
      <c r="J5" s="8">
        <v>33681393</v>
      </c>
      <c r="K5" s="8">
        <v>9238112</v>
      </c>
      <c r="L5" s="8">
        <v>9747614</v>
      </c>
      <c r="M5" s="8">
        <v>9767348</v>
      </c>
      <c r="N5" s="8">
        <v>28753074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62434467</v>
      </c>
      <c r="X5" s="8">
        <v>58698553</v>
      </c>
      <c r="Y5" s="8">
        <v>3735914</v>
      </c>
      <c r="Z5" s="2">
        <v>6.36</v>
      </c>
      <c r="AA5" s="6">
        <v>117328893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418962463</v>
      </c>
      <c r="D7" s="6">
        <v>0</v>
      </c>
      <c r="E7" s="7">
        <v>404573626</v>
      </c>
      <c r="F7" s="8">
        <v>404573626</v>
      </c>
      <c r="G7" s="8">
        <v>36021279</v>
      </c>
      <c r="H7" s="8">
        <v>28775765</v>
      </c>
      <c r="I7" s="8">
        <v>37334550</v>
      </c>
      <c r="J7" s="8">
        <v>102131594</v>
      </c>
      <c r="K7" s="8">
        <v>36533494</v>
      </c>
      <c r="L7" s="8">
        <v>35241591</v>
      </c>
      <c r="M7" s="8">
        <v>35630577</v>
      </c>
      <c r="N7" s="8">
        <v>107405662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209537256</v>
      </c>
      <c r="X7" s="8">
        <v>210971800</v>
      </c>
      <c r="Y7" s="8">
        <v>-1434544</v>
      </c>
      <c r="Z7" s="2">
        <v>-0.68</v>
      </c>
      <c r="AA7" s="6">
        <v>404573626</v>
      </c>
    </row>
    <row r="8" spans="1:27" ht="13.5">
      <c r="A8" s="25" t="s">
        <v>35</v>
      </c>
      <c r="B8" s="24"/>
      <c r="C8" s="6">
        <v>107398435</v>
      </c>
      <c r="D8" s="6">
        <v>0</v>
      </c>
      <c r="E8" s="7">
        <v>118463091</v>
      </c>
      <c r="F8" s="8">
        <v>118463091</v>
      </c>
      <c r="G8" s="8">
        <v>9356364</v>
      </c>
      <c r="H8" s="8">
        <v>-563971</v>
      </c>
      <c r="I8" s="8">
        <v>6476506</v>
      </c>
      <c r="J8" s="8">
        <v>15268899</v>
      </c>
      <c r="K8" s="8">
        <v>7703198</v>
      </c>
      <c r="L8" s="8">
        <v>7912598</v>
      </c>
      <c r="M8" s="8">
        <v>10087946</v>
      </c>
      <c r="N8" s="8">
        <v>25703742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40972641</v>
      </c>
      <c r="X8" s="8">
        <v>55996187</v>
      </c>
      <c r="Y8" s="8">
        <v>-15023546</v>
      </c>
      <c r="Z8" s="2">
        <v>-26.83</v>
      </c>
      <c r="AA8" s="6">
        <v>118463091</v>
      </c>
    </row>
    <row r="9" spans="1:27" ht="13.5">
      <c r="A9" s="25" t="s">
        <v>36</v>
      </c>
      <c r="B9" s="24"/>
      <c r="C9" s="6">
        <v>40704721</v>
      </c>
      <c r="D9" s="6">
        <v>0</v>
      </c>
      <c r="E9" s="7">
        <v>63512480</v>
      </c>
      <c r="F9" s="8">
        <v>63512480</v>
      </c>
      <c r="G9" s="8">
        <v>6959406</v>
      </c>
      <c r="H9" s="8">
        <v>3851157</v>
      </c>
      <c r="I9" s="8">
        <v>3120373</v>
      </c>
      <c r="J9" s="8">
        <v>13930936</v>
      </c>
      <c r="K9" s="8">
        <v>3761954</v>
      </c>
      <c r="L9" s="8">
        <v>3752017</v>
      </c>
      <c r="M9" s="8">
        <v>5137720</v>
      </c>
      <c r="N9" s="8">
        <v>12651691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26582627</v>
      </c>
      <c r="X9" s="8">
        <v>31743540</v>
      </c>
      <c r="Y9" s="8">
        <v>-5160913</v>
      </c>
      <c r="Z9" s="2">
        <v>-16.26</v>
      </c>
      <c r="AA9" s="6">
        <v>63512480</v>
      </c>
    </row>
    <row r="10" spans="1:27" ht="13.5">
      <c r="A10" s="25" t="s">
        <v>37</v>
      </c>
      <c r="B10" s="24"/>
      <c r="C10" s="6">
        <v>44463498</v>
      </c>
      <c r="D10" s="6">
        <v>0</v>
      </c>
      <c r="E10" s="7">
        <v>56304469</v>
      </c>
      <c r="F10" s="26">
        <v>56304469</v>
      </c>
      <c r="G10" s="26">
        <v>4286945</v>
      </c>
      <c r="H10" s="26">
        <v>4382967</v>
      </c>
      <c r="I10" s="26">
        <v>4345903</v>
      </c>
      <c r="J10" s="26">
        <v>13015815</v>
      </c>
      <c r="K10" s="26">
        <v>4362319</v>
      </c>
      <c r="L10" s="26">
        <v>4664360</v>
      </c>
      <c r="M10" s="26">
        <v>4498772</v>
      </c>
      <c r="N10" s="26">
        <v>13525451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26541266</v>
      </c>
      <c r="X10" s="26">
        <v>26875940</v>
      </c>
      <c r="Y10" s="26">
        <v>-334674</v>
      </c>
      <c r="Z10" s="27">
        <v>-1.25</v>
      </c>
      <c r="AA10" s="28">
        <v>56304469</v>
      </c>
    </row>
    <row r="11" spans="1:27" ht="13.5">
      <c r="A11" s="25" t="s">
        <v>38</v>
      </c>
      <c r="B11" s="29"/>
      <c r="C11" s="6">
        <v>-9527437</v>
      </c>
      <c r="D11" s="6">
        <v>0</v>
      </c>
      <c r="E11" s="7">
        <v>0</v>
      </c>
      <c r="F11" s="8">
        <v>0</v>
      </c>
      <c r="G11" s="8">
        <v>-696421</v>
      </c>
      <c r="H11" s="8">
        <v>-1999329</v>
      </c>
      <c r="I11" s="8">
        <v>-812268</v>
      </c>
      <c r="J11" s="8">
        <v>-3508018</v>
      </c>
      <c r="K11" s="8">
        <v>-794858</v>
      </c>
      <c r="L11" s="8">
        <v>-768304</v>
      </c>
      <c r="M11" s="8">
        <v>0</v>
      </c>
      <c r="N11" s="8">
        <v>-1563162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-5071180</v>
      </c>
      <c r="X11" s="8"/>
      <c r="Y11" s="8">
        <v>-5071180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5078997</v>
      </c>
      <c r="D12" s="6">
        <v>0</v>
      </c>
      <c r="E12" s="7">
        <v>5399954</v>
      </c>
      <c r="F12" s="8">
        <v>5399954</v>
      </c>
      <c r="G12" s="8">
        <v>429158</v>
      </c>
      <c r="H12" s="8">
        <v>489154</v>
      </c>
      <c r="I12" s="8">
        <v>472427</v>
      </c>
      <c r="J12" s="8">
        <v>1390739</v>
      </c>
      <c r="K12" s="8">
        <v>457595</v>
      </c>
      <c r="L12" s="8">
        <v>664592</v>
      </c>
      <c r="M12" s="8">
        <v>686209</v>
      </c>
      <c r="N12" s="8">
        <v>1808396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3199135</v>
      </c>
      <c r="X12" s="8">
        <v>3027050</v>
      </c>
      <c r="Y12" s="8">
        <v>172085</v>
      </c>
      <c r="Z12" s="2">
        <v>5.68</v>
      </c>
      <c r="AA12" s="6">
        <v>5399954</v>
      </c>
    </row>
    <row r="13" spans="1:27" ht="13.5">
      <c r="A13" s="23" t="s">
        <v>40</v>
      </c>
      <c r="B13" s="29"/>
      <c r="C13" s="6">
        <v>38602829</v>
      </c>
      <c r="D13" s="6">
        <v>0</v>
      </c>
      <c r="E13" s="7">
        <v>37500000</v>
      </c>
      <c r="F13" s="8">
        <v>37500000</v>
      </c>
      <c r="G13" s="8">
        <v>3172903</v>
      </c>
      <c r="H13" s="8">
        <v>3554027</v>
      </c>
      <c r="I13" s="8">
        <v>3340453</v>
      </c>
      <c r="J13" s="8">
        <v>10067383</v>
      </c>
      <c r="K13" s="8">
        <v>3501621</v>
      </c>
      <c r="L13" s="8">
        <v>3314911</v>
      </c>
      <c r="M13" s="8">
        <v>3614533</v>
      </c>
      <c r="N13" s="8">
        <v>10431065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20498448</v>
      </c>
      <c r="X13" s="8">
        <v>19111850</v>
      </c>
      <c r="Y13" s="8">
        <v>1386598</v>
      </c>
      <c r="Z13" s="2">
        <v>7.26</v>
      </c>
      <c r="AA13" s="6">
        <v>37500000</v>
      </c>
    </row>
    <row r="14" spans="1:27" ht="13.5">
      <c r="A14" s="23" t="s">
        <v>41</v>
      </c>
      <c r="B14" s="29"/>
      <c r="C14" s="6">
        <v>1722677</v>
      </c>
      <c r="D14" s="6">
        <v>0</v>
      </c>
      <c r="E14" s="7">
        <v>1878998</v>
      </c>
      <c r="F14" s="8">
        <v>1878998</v>
      </c>
      <c r="G14" s="8">
        <v>144152</v>
      </c>
      <c r="H14" s="8">
        <v>148812</v>
      </c>
      <c r="I14" s="8">
        <v>82030</v>
      </c>
      <c r="J14" s="8">
        <v>374994</v>
      </c>
      <c r="K14" s="8">
        <v>152385</v>
      </c>
      <c r="L14" s="8">
        <v>152855</v>
      </c>
      <c r="M14" s="8">
        <v>152033</v>
      </c>
      <c r="N14" s="8">
        <v>457273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832267</v>
      </c>
      <c r="X14" s="8">
        <v>1019628</v>
      </c>
      <c r="Y14" s="8">
        <v>-187361</v>
      </c>
      <c r="Z14" s="2">
        <v>-18.38</v>
      </c>
      <c r="AA14" s="6">
        <v>1878998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10103079</v>
      </c>
      <c r="D16" s="6">
        <v>0</v>
      </c>
      <c r="E16" s="7">
        <v>4939240</v>
      </c>
      <c r="F16" s="8">
        <v>4939240</v>
      </c>
      <c r="G16" s="8">
        <v>520291</v>
      </c>
      <c r="H16" s="8">
        <v>553900</v>
      </c>
      <c r="I16" s="8">
        <v>1899585</v>
      </c>
      <c r="J16" s="8">
        <v>2973776</v>
      </c>
      <c r="K16" s="8">
        <v>349982</v>
      </c>
      <c r="L16" s="8">
        <v>1458926</v>
      </c>
      <c r="M16" s="8">
        <v>824338</v>
      </c>
      <c r="N16" s="8">
        <v>2633246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5607022</v>
      </c>
      <c r="X16" s="8">
        <v>381643</v>
      </c>
      <c r="Y16" s="8">
        <v>5225379</v>
      </c>
      <c r="Z16" s="2">
        <v>1369.18</v>
      </c>
      <c r="AA16" s="6">
        <v>4939240</v>
      </c>
    </row>
    <row r="17" spans="1:27" ht="13.5">
      <c r="A17" s="23" t="s">
        <v>44</v>
      </c>
      <c r="B17" s="29"/>
      <c r="C17" s="6">
        <v>1300402</v>
      </c>
      <c r="D17" s="6">
        <v>0</v>
      </c>
      <c r="E17" s="7">
        <v>1132624</v>
      </c>
      <c r="F17" s="8">
        <v>1132624</v>
      </c>
      <c r="G17" s="8">
        <v>113990</v>
      </c>
      <c r="H17" s="8">
        <v>109320</v>
      </c>
      <c r="I17" s="8">
        <v>92664</v>
      </c>
      <c r="J17" s="8">
        <v>315974</v>
      </c>
      <c r="K17" s="8">
        <v>124052</v>
      </c>
      <c r="L17" s="8">
        <v>107187</v>
      </c>
      <c r="M17" s="8">
        <v>76993</v>
      </c>
      <c r="N17" s="8">
        <v>308232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624206</v>
      </c>
      <c r="X17" s="8">
        <v>545833</v>
      </c>
      <c r="Y17" s="8">
        <v>78373</v>
      </c>
      <c r="Z17" s="2">
        <v>14.36</v>
      </c>
      <c r="AA17" s="6">
        <v>1132624</v>
      </c>
    </row>
    <row r="18" spans="1:27" ht="13.5">
      <c r="A18" s="25" t="s">
        <v>45</v>
      </c>
      <c r="B18" s="24"/>
      <c r="C18" s="6">
        <v>6052555</v>
      </c>
      <c r="D18" s="6">
        <v>0</v>
      </c>
      <c r="E18" s="7">
        <v>6000000</v>
      </c>
      <c r="F18" s="8">
        <v>6000000</v>
      </c>
      <c r="G18" s="8">
        <v>526481</v>
      </c>
      <c r="H18" s="8">
        <v>530100</v>
      </c>
      <c r="I18" s="8">
        <v>516810</v>
      </c>
      <c r="J18" s="8">
        <v>1573391</v>
      </c>
      <c r="K18" s="8">
        <v>584109</v>
      </c>
      <c r="L18" s="8">
        <v>647424</v>
      </c>
      <c r="M18" s="8">
        <v>475910</v>
      </c>
      <c r="N18" s="8">
        <v>1707443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3280834</v>
      </c>
      <c r="X18" s="8">
        <v>3046200</v>
      </c>
      <c r="Y18" s="8">
        <v>234634</v>
      </c>
      <c r="Z18" s="2">
        <v>7.7</v>
      </c>
      <c r="AA18" s="6">
        <v>6000000</v>
      </c>
    </row>
    <row r="19" spans="1:27" ht="13.5">
      <c r="A19" s="23" t="s">
        <v>46</v>
      </c>
      <c r="B19" s="29"/>
      <c r="C19" s="6">
        <v>128657070</v>
      </c>
      <c r="D19" s="6">
        <v>0</v>
      </c>
      <c r="E19" s="7">
        <v>119891574</v>
      </c>
      <c r="F19" s="8">
        <v>142453103</v>
      </c>
      <c r="G19" s="8">
        <v>768568</v>
      </c>
      <c r="H19" s="8">
        <v>2440674</v>
      </c>
      <c r="I19" s="8">
        <v>6418342</v>
      </c>
      <c r="J19" s="8">
        <v>9627584</v>
      </c>
      <c r="K19" s="8">
        <v>3596469</v>
      </c>
      <c r="L19" s="8">
        <v>2879994</v>
      </c>
      <c r="M19" s="8">
        <v>1827958</v>
      </c>
      <c r="N19" s="8">
        <v>8304421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17932005</v>
      </c>
      <c r="X19" s="8">
        <v>55196327</v>
      </c>
      <c r="Y19" s="8">
        <v>-37264322</v>
      </c>
      <c r="Z19" s="2">
        <v>-67.51</v>
      </c>
      <c r="AA19" s="6">
        <v>142453103</v>
      </c>
    </row>
    <row r="20" spans="1:27" ht="13.5">
      <c r="A20" s="23" t="s">
        <v>47</v>
      </c>
      <c r="B20" s="29"/>
      <c r="C20" s="6">
        <v>72790967</v>
      </c>
      <c r="D20" s="6">
        <v>0</v>
      </c>
      <c r="E20" s="7">
        <v>25081087</v>
      </c>
      <c r="F20" s="26">
        <v>25081087</v>
      </c>
      <c r="G20" s="26">
        <v>2701199</v>
      </c>
      <c r="H20" s="26">
        <v>6733042</v>
      </c>
      <c r="I20" s="26">
        <v>1392256</v>
      </c>
      <c r="J20" s="26">
        <v>10826497</v>
      </c>
      <c r="K20" s="26">
        <v>5278991</v>
      </c>
      <c r="L20" s="26">
        <v>2111945</v>
      </c>
      <c r="M20" s="26">
        <v>1587081</v>
      </c>
      <c r="N20" s="26">
        <v>8978017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19804514</v>
      </c>
      <c r="X20" s="26">
        <v>13854222</v>
      </c>
      <c r="Y20" s="26">
        <v>5950292</v>
      </c>
      <c r="Z20" s="27">
        <v>42.95</v>
      </c>
      <c r="AA20" s="28">
        <v>25081087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879432</v>
      </c>
      <c r="F21" s="8">
        <v>879432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879432</v>
      </c>
    </row>
    <row r="22" spans="1:27" ht="24.75" customHeight="1">
      <c r="A22" s="31" t="s">
        <v>49</v>
      </c>
      <c r="B22" s="32"/>
      <c r="C22" s="33">
        <f aca="true" t="shared" si="0" ref="C22:Y22">SUM(C5:C21)</f>
        <v>977834304</v>
      </c>
      <c r="D22" s="33">
        <f>SUM(D5:D21)</f>
        <v>0</v>
      </c>
      <c r="E22" s="34">
        <f t="shared" si="0"/>
        <v>962885468</v>
      </c>
      <c r="F22" s="35">
        <f t="shared" si="0"/>
        <v>985446997</v>
      </c>
      <c r="G22" s="35">
        <f t="shared" si="0"/>
        <v>78261807</v>
      </c>
      <c r="H22" s="35">
        <f t="shared" si="0"/>
        <v>58811366</v>
      </c>
      <c r="I22" s="35">
        <f t="shared" si="0"/>
        <v>74597784</v>
      </c>
      <c r="J22" s="35">
        <f t="shared" si="0"/>
        <v>211670957</v>
      </c>
      <c r="K22" s="35">
        <f t="shared" si="0"/>
        <v>74849423</v>
      </c>
      <c r="L22" s="35">
        <f t="shared" si="0"/>
        <v>71887710</v>
      </c>
      <c r="M22" s="35">
        <f t="shared" si="0"/>
        <v>74367418</v>
      </c>
      <c r="N22" s="35">
        <f t="shared" si="0"/>
        <v>221104551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432775508</v>
      </c>
      <c r="X22" s="35">
        <f t="shared" si="0"/>
        <v>480468773</v>
      </c>
      <c r="Y22" s="35">
        <f t="shared" si="0"/>
        <v>-47693265</v>
      </c>
      <c r="Z22" s="36">
        <f>+IF(X22&lt;&gt;0,+(Y22/X22)*100,0)</f>
        <v>-9.92640264677513</v>
      </c>
      <c r="AA22" s="33">
        <f>SUM(AA5:AA21)</f>
        <v>985446997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264677403</v>
      </c>
      <c r="D25" s="6">
        <v>0</v>
      </c>
      <c r="E25" s="7">
        <v>291147241</v>
      </c>
      <c r="F25" s="8">
        <v>291271410</v>
      </c>
      <c r="G25" s="8">
        <v>21109990</v>
      </c>
      <c r="H25" s="8">
        <v>21984113</v>
      </c>
      <c r="I25" s="8">
        <v>24800901</v>
      </c>
      <c r="J25" s="8">
        <v>67895004</v>
      </c>
      <c r="K25" s="8">
        <v>22705870</v>
      </c>
      <c r="L25" s="8">
        <v>21636015</v>
      </c>
      <c r="M25" s="8">
        <v>22288990</v>
      </c>
      <c r="N25" s="8">
        <v>66630875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134525879</v>
      </c>
      <c r="X25" s="8">
        <v>139886193</v>
      </c>
      <c r="Y25" s="8">
        <v>-5360314</v>
      </c>
      <c r="Z25" s="2">
        <v>-3.83</v>
      </c>
      <c r="AA25" s="6">
        <v>291271410</v>
      </c>
    </row>
    <row r="26" spans="1:27" ht="13.5">
      <c r="A26" s="25" t="s">
        <v>52</v>
      </c>
      <c r="B26" s="24"/>
      <c r="C26" s="6">
        <v>10941298</v>
      </c>
      <c r="D26" s="6">
        <v>0</v>
      </c>
      <c r="E26" s="7">
        <v>11927802</v>
      </c>
      <c r="F26" s="8">
        <v>11927802</v>
      </c>
      <c r="G26" s="8">
        <v>923671</v>
      </c>
      <c r="H26" s="8">
        <v>923671</v>
      </c>
      <c r="I26" s="8">
        <v>923671</v>
      </c>
      <c r="J26" s="8">
        <v>2771013</v>
      </c>
      <c r="K26" s="8">
        <v>923671</v>
      </c>
      <c r="L26" s="8">
        <v>923671</v>
      </c>
      <c r="M26" s="8">
        <v>923671</v>
      </c>
      <c r="N26" s="8">
        <v>2771013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5542026</v>
      </c>
      <c r="X26" s="8">
        <v>5830702</v>
      </c>
      <c r="Y26" s="8">
        <v>-288676</v>
      </c>
      <c r="Z26" s="2">
        <v>-4.95</v>
      </c>
      <c r="AA26" s="6">
        <v>11927802</v>
      </c>
    </row>
    <row r="27" spans="1:27" ht="13.5">
      <c r="A27" s="25" t="s">
        <v>53</v>
      </c>
      <c r="B27" s="24"/>
      <c r="C27" s="6">
        <v>51925425</v>
      </c>
      <c r="D27" s="6">
        <v>0</v>
      </c>
      <c r="E27" s="7">
        <v>18721500</v>
      </c>
      <c r="F27" s="8">
        <v>18721500</v>
      </c>
      <c r="G27" s="8">
        <v>25997</v>
      </c>
      <c r="H27" s="8">
        <v>16889</v>
      </c>
      <c r="I27" s="8">
        <v>326751</v>
      </c>
      <c r="J27" s="8">
        <v>369637</v>
      </c>
      <c r="K27" s="8">
        <v>331722</v>
      </c>
      <c r="L27" s="8">
        <v>0</v>
      </c>
      <c r="M27" s="8">
        <v>0</v>
      </c>
      <c r="N27" s="8">
        <v>331722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701359</v>
      </c>
      <c r="X27" s="8"/>
      <c r="Y27" s="8">
        <v>701359</v>
      </c>
      <c r="Z27" s="2">
        <v>0</v>
      </c>
      <c r="AA27" s="6">
        <v>18721500</v>
      </c>
    </row>
    <row r="28" spans="1:27" ht="13.5">
      <c r="A28" s="25" t="s">
        <v>54</v>
      </c>
      <c r="B28" s="24"/>
      <c r="C28" s="6">
        <v>67442046</v>
      </c>
      <c r="D28" s="6">
        <v>0</v>
      </c>
      <c r="E28" s="7">
        <v>78303716</v>
      </c>
      <c r="F28" s="8">
        <v>78347137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36772278</v>
      </c>
      <c r="Y28" s="8">
        <v>-36772278</v>
      </c>
      <c r="Z28" s="2">
        <v>-100</v>
      </c>
      <c r="AA28" s="6">
        <v>78347137</v>
      </c>
    </row>
    <row r="29" spans="1:27" ht="13.5">
      <c r="A29" s="25" t="s">
        <v>55</v>
      </c>
      <c r="B29" s="24"/>
      <c r="C29" s="6">
        <v>12071141</v>
      </c>
      <c r="D29" s="6">
        <v>0</v>
      </c>
      <c r="E29" s="7">
        <v>4992476</v>
      </c>
      <c r="F29" s="8">
        <v>4992476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1652963</v>
      </c>
      <c r="N29" s="8">
        <v>1652963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1652963</v>
      </c>
      <c r="X29" s="8">
        <v>2261743</v>
      </c>
      <c r="Y29" s="8">
        <v>-608780</v>
      </c>
      <c r="Z29" s="2">
        <v>-26.92</v>
      </c>
      <c r="AA29" s="6">
        <v>4992476</v>
      </c>
    </row>
    <row r="30" spans="1:27" ht="13.5">
      <c r="A30" s="25" t="s">
        <v>56</v>
      </c>
      <c r="B30" s="24"/>
      <c r="C30" s="6">
        <v>267744119</v>
      </c>
      <c r="D30" s="6">
        <v>0</v>
      </c>
      <c r="E30" s="7">
        <v>285789123</v>
      </c>
      <c r="F30" s="8">
        <v>285789123</v>
      </c>
      <c r="G30" s="8">
        <v>1585</v>
      </c>
      <c r="H30" s="8">
        <v>34894034</v>
      </c>
      <c r="I30" s="8">
        <v>35205586</v>
      </c>
      <c r="J30" s="8">
        <v>70101205</v>
      </c>
      <c r="K30" s="8">
        <v>20872522</v>
      </c>
      <c r="L30" s="8">
        <v>21207820</v>
      </c>
      <c r="M30" s="8">
        <v>20277348</v>
      </c>
      <c r="N30" s="8">
        <v>62357690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132458895</v>
      </c>
      <c r="X30" s="8">
        <v>135549780</v>
      </c>
      <c r="Y30" s="8">
        <v>-3090885</v>
      </c>
      <c r="Z30" s="2">
        <v>-2.28</v>
      </c>
      <c r="AA30" s="6">
        <v>285789123</v>
      </c>
    </row>
    <row r="31" spans="1:27" ht="13.5">
      <c r="A31" s="25" t="s">
        <v>57</v>
      </c>
      <c r="B31" s="24"/>
      <c r="C31" s="6">
        <v>75578142</v>
      </c>
      <c r="D31" s="6">
        <v>0</v>
      </c>
      <c r="E31" s="7">
        <v>81813226</v>
      </c>
      <c r="F31" s="8">
        <v>81813226</v>
      </c>
      <c r="G31" s="8">
        <v>2121312</v>
      </c>
      <c r="H31" s="8">
        <v>3471702</v>
      </c>
      <c r="I31" s="8">
        <v>2254661</v>
      </c>
      <c r="J31" s="8">
        <v>7847675</v>
      </c>
      <c r="K31" s="8">
        <v>3174281</v>
      </c>
      <c r="L31" s="8">
        <v>3629962</v>
      </c>
      <c r="M31" s="8">
        <v>2280738</v>
      </c>
      <c r="N31" s="8">
        <v>9084981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16932656</v>
      </c>
      <c r="X31" s="8">
        <v>35423452</v>
      </c>
      <c r="Y31" s="8">
        <v>-18490796</v>
      </c>
      <c r="Z31" s="2">
        <v>-52.2</v>
      </c>
      <c r="AA31" s="6">
        <v>81813226</v>
      </c>
    </row>
    <row r="32" spans="1:27" ht="13.5">
      <c r="A32" s="25" t="s">
        <v>58</v>
      </c>
      <c r="B32" s="24"/>
      <c r="C32" s="6">
        <v>96416758</v>
      </c>
      <c r="D32" s="6">
        <v>0</v>
      </c>
      <c r="E32" s="7">
        <v>145910164</v>
      </c>
      <c r="F32" s="8">
        <v>166818012</v>
      </c>
      <c r="G32" s="8">
        <v>2816342</v>
      </c>
      <c r="H32" s="8">
        <v>7568373</v>
      </c>
      <c r="I32" s="8">
        <v>6141018</v>
      </c>
      <c r="J32" s="8">
        <v>16525733</v>
      </c>
      <c r="K32" s="8">
        <v>9274962</v>
      </c>
      <c r="L32" s="8">
        <v>7933656</v>
      </c>
      <c r="M32" s="8">
        <v>13326731</v>
      </c>
      <c r="N32" s="8">
        <v>30535349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47061082</v>
      </c>
      <c r="X32" s="8">
        <v>67982349</v>
      </c>
      <c r="Y32" s="8">
        <v>-20921267</v>
      </c>
      <c r="Z32" s="2">
        <v>-30.77</v>
      </c>
      <c r="AA32" s="6">
        <v>166818012</v>
      </c>
    </row>
    <row r="33" spans="1:27" ht="13.5">
      <c r="A33" s="25" t="s">
        <v>59</v>
      </c>
      <c r="B33" s="24"/>
      <c r="C33" s="6">
        <v>4375155</v>
      </c>
      <c r="D33" s="6">
        <v>0</v>
      </c>
      <c r="E33" s="7">
        <v>5815722</v>
      </c>
      <c r="F33" s="8">
        <v>6345234</v>
      </c>
      <c r="G33" s="8">
        <v>30378</v>
      </c>
      <c r="H33" s="8">
        <v>1232998</v>
      </c>
      <c r="I33" s="8">
        <v>64844</v>
      </c>
      <c r="J33" s="8">
        <v>1328220</v>
      </c>
      <c r="K33" s="8">
        <v>1252554</v>
      </c>
      <c r="L33" s="8">
        <v>92622</v>
      </c>
      <c r="M33" s="8">
        <v>376802</v>
      </c>
      <c r="N33" s="8">
        <v>1721978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3050198</v>
      </c>
      <c r="X33" s="8">
        <v>2937962</v>
      </c>
      <c r="Y33" s="8">
        <v>112236</v>
      </c>
      <c r="Z33" s="2">
        <v>3.82</v>
      </c>
      <c r="AA33" s="6">
        <v>6345234</v>
      </c>
    </row>
    <row r="34" spans="1:27" ht="13.5">
      <c r="A34" s="25" t="s">
        <v>60</v>
      </c>
      <c r="B34" s="24"/>
      <c r="C34" s="6">
        <v>60751143</v>
      </c>
      <c r="D34" s="6">
        <v>0</v>
      </c>
      <c r="E34" s="7">
        <v>57431944</v>
      </c>
      <c r="F34" s="8">
        <v>58258088</v>
      </c>
      <c r="G34" s="8">
        <v>4097712</v>
      </c>
      <c r="H34" s="8">
        <v>3535953</v>
      </c>
      <c r="I34" s="8">
        <v>2161482</v>
      </c>
      <c r="J34" s="8">
        <v>9795147</v>
      </c>
      <c r="K34" s="8">
        <v>5370353</v>
      </c>
      <c r="L34" s="8">
        <v>3760765</v>
      </c>
      <c r="M34" s="8">
        <v>4903741</v>
      </c>
      <c r="N34" s="8">
        <v>14034859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23830006</v>
      </c>
      <c r="X34" s="8">
        <v>32036053</v>
      </c>
      <c r="Y34" s="8">
        <v>-8206047</v>
      </c>
      <c r="Z34" s="2">
        <v>-25.62</v>
      </c>
      <c r="AA34" s="6">
        <v>58258088</v>
      </c>
    </row>
    <row r="35" spans="1:27" ht="13.5">
      <c r="A35" s="23" t="s">
        <v>61</v>
      </c>
      <c r="B35" s="29"/>
      <c r="C35" s="6">
        <v>1021575</v>
      </c>
      <c r="D35" s="6">
        <v>0</v>
      </c>
      <c r="E35" s="7">
        <v>1454345</v>
      </c>
      <c r="F35" s="8">
        <v>1454345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673680</v>
      </c>
      <c r="Y35" s="8">
        <v>-673680</v>
      </c>
      <c r="Z35" s="2">
        <v>-100</v>
      </c>
      <c r="AA35" s="6">
        <v>1454345</v>
      </c>
    </row>
    <row r="36" spans="1:27" ht="12.75">
      <c r="A36" s="40" t="s">
        <v>62</v>
      </c>
      <c r="B36" s="32"/>
      <c r="C36" s="33">
        <f aca="true" t="shared" si="1" ref="C36:Y36">SUM(C25:C35)</f>
        <v>912944205</v>
      </c>
      <c r="D36" s="33">
        <f>SUM(D25:D35)</f>
        <v>0</v>
      </c>
      <c r="E36" s="34">
        <f t="shared" si="1"/>
        <v>983307259</v>
      </c>
      <c r="F36" s="35">
        <f t="shared" si="1"/>
        <v>1005738353</v>
      </c>
      <c r="G36" s="35">
        <f t="shared" si="1"/>
        <v>31126987</v>
      </c>
      <c r="H36" s="35">
        <f t="shared" si="1"/>
        <v>73627733</v>
      </c>
      <c r="I36" s="35">
        <f t="shared" si="1"/>
        <v>71878914</v>
      </c>
      <c r="J36" s="35">
        <f t="shared" si="1"/>
        <v>176633634</v>
      </c>
      <c r="K36" s="35">
        <f t="shared" si="1"/>
        <v>63905935</v>
      </c>
      <c r="L36" s="35">
        <f t="shared" si="1"/>
        <v>59184511</v>
      </c>
      <c r="M36" s="35">
        <f t="shared" si="1"/>
        <v>66030984</v>
      </c>
      <c r="N36" s="35">
        <f t="shared" si="1"/>
        <v>189121430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365755064</v>
      </c>
      <c r="X36" s="35">
        <f t="shared" si="1"/>
        <v>459354192</v>
      </c>
      <c r="Y36" s="35">
        <f t="shared" si="1"/>
        <v>-93599128</v>
      </c>
      <c r="Z36" s="36">
        <f>+IF(X36&lt;&gt;0,+(Y36/X36)*100,0)</f>
        <v>-20.37624334992463</v>
      </c>
      <c r="AA36" s="33">
        <f>SUM(AA25:AA35)</f>
        <v>1005738353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64890099</v>
      </c>
      <c r="D38" s="46">
        <f>+D22-D36</f>
        <v>0</v>
      </c>
      <c r="E38" s="47">
        <f t="shared" si="2"/>
        <v>-20421791</v>
      </c>
      <c r="F38" s="48">
        <f t="shared" si="2"/>
        <v>-20291356</v>
      </c>
      <c r="G38" s="48">
        <f t="shared" si="2"/>
        <v>47134820</v>
      </c>
      <c r="H38" s="48">
        <f t="shared" si="2"/>
        <v>-14816367</v>
      </c>
      <c r="I38" s="48">
        <f t="shared" si="2"/>
        <v>2718870</v>
      </c>
      <c r="J38" s="48">
        <f t="shared" si="2"/>
        <v>35037323</v>
      </c>
      <c r="K38" s="48">
        <f t="shared" si="2"/>
        <v>10943488</v>
      </c>
      <c r="L38" s="48">
        <f t="shared" si="2"/>
        <v>12703199</v>
      </c>
      <c r="M38" s="48">
        <f t="shared" si="2"/>
        <v>8336434</v>
      </c>
      <c r="N38" s="48">
        <f t="shared" si="2"/>
        <v>31983121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67020444</v>
      </c>
      <c r="X38" s="48">
        <f>IF(F22=F36,0,X22-X36)</f>
        <v>21114581</v>
      </c>
      <c r="Y38" s="48">
        <f t="shared" si="2"/>
        <v>45905863</v>
      </c>
      <c r="Z38" s="49">
        <f>+IF(X38&lt;&gt;0,+(Y38/X38)*100,0)</f>
        <v>217.4130900347963</v>
      </c>
      <c r="AA38" s="46">
        <f>+AA22-AA36</f>
        <v>-20291356</v>
      </c>
    </row>
    <row r="39" spans="1:27" ht="13.5">
      <c r="A39" s="23" t="s">
        <v>64</v>
      </c>
      <c r="B39" s="29"/>
      <c r="C39" s="6">
        <v>37910307</v>
      </c>
      <c r="D39" s="6">
        <v>0</v>
      </c>
      <c r="E39" s="7">
        <v>51938000</v>
      </c>
      <c r="F39" s="8">
        <v>68126695</v>
      </c>
      <c r="G39" s="8">
        <v>600799</v>
      </c>
      <c r="H39" s="8">
        <v>4789930</v>
      </c>
      <c r="I39" s="8">
        <v>38777636</v>
      </c>
      <c r="J39" s="8">
        <v>44168365</v>
      </c>
      <c r="K39" s="8">
        <v>3045578</v>
      </c>
      <c r="L39" s="8">
        <v>4033131</v>
      </c>
      <c r="M39" s="8">
        <v>36029819</v>
      </c>
      <c r="N39" s="8">
        <v>43108528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87276893</v>
      </c>
      <c r="X39" s="8">
        <v>22923885</v>
      </c>
      <c r="Y39" s="8">
        <v>64353008</v>
      </c>
      <c r="Z39" s="2">
        <v>280.72</v>
      </c>
      <c r="AA39" s="6">
        <v>68126695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102800406</v>
      </c>
      <c r="D42" s="55">
        <f>SUM(D38:D41)</f>
        <v>0</v>
      </c>
      <c r="E42" s="56">
        <f t="shared" si="3"/>
        <v>31516209</v>
      </c>
      <c r="F42" s="57">
        <f t="shared" si="3"/>
        <v>47835339</v>
      </c>
      <c r="G42" s="57">
        <f t="shared" si="3"/>
        <v>47735619</v>
      </c>
      <c r="H42" s="57">
        <f t="shared" si="3"/>
        <v>-10026437</v>
      </c>
      <c r="I42" s="57">
        <f t="shared" si="3"/>
        <v>41496506</v>
      </c>
      <c r="J42" s="57">
        <f t="shared" si="3"/>
        <v>79205688</v>
      </c>
      <c r="K42" s="57">
        <f t="shared" si="3"/>
        <v>13989066</v>
      </c>
      <c r="L42" s="57">
        <f t="shared" si="3"/>
        <v>16736330</v>
      </c>
      <c r="M42" s="57">
        <f t="shared" si="3"/>
        <v>44366253</v>
      </c>
      <c r="N42" s="57">
        <f t="shared" si="3"/>
        <v>75091649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154297337</v>
      </c>
      <c r="X42" s="57">
        <f t="shared" si="3"/>
        <v>44038466</v>
      </c>
      <c r="Y42" s="57">
        <f t="shared" si="3"/>
        <v>110258871</v>
      </c>
      <c r="Z42" s="58">
        <f>+IF(X42&lt;&gt;0,+(Y42/X42)*100,0)</f>
        <v>250.36946336868317</v>
      </c>
      <c r="AA42" s="55">
        <f>SUM(AA38:AA41)</f>
        <v>47835339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102800406</v>
      </c>
      <c r="D44" s="63">
        <f>+D42-D43</f>
        <v>0</v>
      </c>
      <c r="E44" s="64">
        <f t="shared" si="4"/>
        <v>31516209</v>
      </c>
      <c r="F44" s="65">
        <f t="shared" si="4"/>
        <v>47835339</v>
      </c>
      <c r="G44" s="65">
        <f t="shared" si="4"/>
        <v>47735619</v>
      </c>
      <c r="H44" s="65">
        <f t="shared" si="4"/>
        <v>-10026437</v>
      </c>
      <c r="I44" s="65">
        <f t="shared" si="4"/>
        <v>41496506</v>
      </c>
      <c r="J44" s="65">
        <f t="shared" si="4"/>
        <v>79205688</v>
      </c>
      <c r="K44" s="65">
        <f t="shared" si="4"/>
        <v>13989066</v>
      </c>
      <c r="L44" s="65">
        <f t="shared" si="4"/>
        <v>16736330</v>
      </c>
      <c r="M44" s="65">
        <f t="shared" si="4"/>
        <v>44366253</v>
      </c>
      <c r="N44" s="65">
        <f t="shared" si="4"/>
        <v>75091649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154297337</v>
      </c>
      <c r="X44" s="65">
        <f t="shared" si="4"/>
        <v>44038466</v>
      </c>
      <c r="Y44" s="65">
        <f t="shared" si="4"/>
        <v>110258871</v>
      </c>
      <c r="Z44" s="66">
        <f>+IF(X44&lt;&gt;0,+(Y44/X44)*100,0)</f>
        <v>250.36946336868317</v>
      </c>
      <c r="AA44" s="63">
        <f>+AA42-AA43</f>
        <v>47835339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102800406</v>
      </c>
      <c r="D46" s="55">
        <f>SUM(D44:D45)</f>
        <v>0</v>
      </c>
      <c r="E46" s="56">
        <f t="shared" si="5"/>
        <v>31516209</v>
      </c>
      <c r="F46" s="57">
        <f t="shared" si="5"/>
        <v>47835339</v>
      </c>
      <c r="G46" s="57">
        <f t="shared" si="5"/>
        <v>47735619</v>
      </c>
      <c r="H46" s="57">
        <f t="shared" si="5"/>
        <v>-10026437</v>
      </c>
      <c r="I46" s="57">
        <f t="shared" si="5"/>
        <v>41496506</v>
      </c>
      <c r="J46" s="57">
        <f t="shared" si="5"/>
        <v>79205688</v>
      </c>
      <c r="K46" s="57">
        <f t="shared" si="5"/>
        <v>13989066</v>
      </c>
      <c r="L46" s="57">
        <f t="shared" si="5"/>
        <v>16736330</v>
      </c>
      <c r="M46" s="57">
        <f t="shared" si="5"/>
        <v>44366253</v>
      </c>
      <c r="N46" s="57">
        <f t="shared" si="5"/>
        <v>75091649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154297337</v>
      </c>
      <c r="X46" s="57">
        <f t="shared" si="5"/>
        <v>44038466</v>
      </c>
      <c r="Y46" s="57">
        <f t="shared" si="5"/>
        <v>110258871</v>
      </c>
      <c r="Z46" s="58">
        <f>+IF(X46&lt;&gt;0,+(Y46/X46)*100,0)</f>
        <v>250.36946336868317</v>
      </c>
      <c r="AA46" s="55">
        <f>SUM(AA44:AA45)</f>
        <v>47835339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102800406</v>
      </c>
      <c r="D48" s="71">
        <f>SUM(D46:D47)</f>
        <v>0</v>
      </c>
      <c r="E48" s="72">
        <f t="shared" si="6"/>
        <v>31516209</v>
      </c>
      <c r="F48" s="73">
        <f t="shared" si="6"/>
        <v>47835339</v>
      </c>
      <c r="G48" s="73">
        <f t="shared" si="6"/>
        <v>47735619</v>
      </c>
      <c r="H48" s="74">
        <f t="shared" si="6"/>
        <v>-10026437</v>
      </c>
      <c r="I48" s="74">
        <f t="shared" si="6"/>
        <v>41496506</v>
      </c>
      <c r="J48" s="74">
        <f t="shared" si="6"/>
        <v>79205688</v>
      </c>
      <c r="K48" s="74">
        <f t="shared" si="6"/>
        <v>13989066</v>
      </c>
      <c r="L48" s="74">
        <f t="shared" si="6"/>
        <v>16736330</v>
      </c>
      <c r="M48" s="73">
        <f t="shared" si="6"/>
        <v>44366253</v>
      </c>
      <c r="N48" s="73">
        <f t="shared" si="6"/>
        <v>75091649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154297337</v>
      </c>
      <c r="X48" s="74">
        <f t="shared" si="6"/>
        <v>44038466</v>
      </c>
      <c r="Y48" s="74">
        <f t="shared" si="6"/>
        <v>110258871</v>
      </c>
      <c r="Z48" s="75">
        <f>+IF(X48&lt;&gt;0,+(Y48/X48)*100,0)</f>
        <v>250.36946336868317</v>
      </c>
      <c r="AA48" s="76">
        <f>SUM(AA46:AA47)</f>
        <v>47835339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235053761</v>
      </c>
      <c r="D5" s="6">
        <v>0</v>
      </c>
      <c r="E5" s="7">
        <v>254955490</v>
      </c>
      <c r="F5" s="8">
        <v>254955490</v>
      </c>
      <c r="G5" s="8">
        <v>40015774</v>
      </c>
      <c r="H5" s="8">
        <v>21202253</v>
      </c>
      <c r="I5" s="8">
        <v>20506786</v>
      </c>
      <c r="J5" s="8">
        <v>81724813</v>
      </c>
      <c r="K5" s="8">
        <v>21232758</v>
      </c>
      <c r="L5" s="8">
        <v>20518078</v>
      </c>
      <c r="M5" s="8">
        <v>20593982</v>
      </c>
      <c r="N5" s="8">
        <v>62344818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144069631</v>
      </c>
      <c r="X5" s="8">
        <v>127477680</v>
      </c>
      <c r="Y5" s="8">
        <v>16591951</v>
      </c>
      <c r="Z5" s="2">
        <v>13.02</v>
      </c>
      <c r="AA5" s="6">
        <v>254955490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603325370</v>
      </c>
      <c r="D7" s="6">
        <v>0</v>
      </c>
      <c r="E7" s="7">
        <v>647627780</v>
      </c>
      <c r="F7" s="8">
        <v>647627780</v>
      </c>
      <c r="G7" s="8">
        <v>57248597</v>
      </c>
      <c r="H7" s="8">
        <v>30095972</v>
      </c>
      <c r="I7" s="8">
        <v>51870807</v>
      </c>
      <c r="J7" s="8">
        <v>139215376</v>
      </c>
      <c r="K7" s="8">
        <v>50948507</v>
      </c>
      <c r="L7" s="8">
        <v>66259577</v>
      </c>
      <c r="M7" s="8">
        <v>54052485</v>
      </c>
      <c r="N7" s="8">
        <v>171260569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310475945</v>
      </c>
      <c r="X7" s="8">
        <v>323813820</v>
      </c>
      <c r="Y7" s="8">
        <v>-13337875</v>
      </c>
      <c r="Z7" s="2">
        <v>-4.12</v>
      </c>
      <c r="AA7" s="6">
        <v>647627780</v>
      </c>
    </row>
    <row r="8" spans="1:27" ht="13.5">
      <c r="A8" s="25" t="s">
        <v>35</v>
      </c>
      <c r="B8" s="24"/>
      <c r="C8" s="6">
        <v>117657498</v>
      </c>
      <c r="D8" s="6">
        <v>0</v>
      </c>
      <c r="E8" s="7">
        <v>134198740</v>
      </c>
      <c r="F8" s="8">
        <v>134198740</v>
      </c>
      <c r="G8" s="8">
        <v>9702050</v>
      </c>
      <c r="H8" s="8">
        <v>2609864</v>
      </c>
      <c r="I8" s="8">
        <v>10016084</v>
      </c>
      <c r="J8" s="8">
        <v>22327998</v>
      </c>
      <c r="K8" s="8">
        <v>10578517</v>
      </c>
      <c r="L8" s="8">
        <v>-17919654</v>
      </c>
      <c r="M8" s="8">
        <v>-17024911</v>
      </c>
      <c r="N8" s="8">
        <v>-24366048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-2038050</v>
      </c>
      <c r="X8" s="8">
        <v>67099380</v>
      </c>
      <c r="Y8" s="8">
        <v>-69137430</v>
      </c>
      <c r="Z8" s="2">
        <v>-103.04</v>
      </c>
      <c r="AA8" s="6">
        <v>134198740</v>
      </c>
    </row>
    <row r="9" spans="1:27" ht="13.5">
      <c r="A9" s="25" t="s">
        <v>36</v>
      </c>
      <c r="B9" s="24"/>
      <c r="C9" s="6">
        <v>87951733</v>
      </c>
      <c r="D9" s="6">
        <v>0</v>
      </c>
      <c r="E9" s="7">
        <v>89394990</v>
      </c>
      <c r="F9" s="8">
        <v>89394990</v>
      </c>
      <c r="G9" s="8">
        <v>7958348</v>
      </c>
      <c r="H9" s="8">
        <v>8167999</v>
      </c>
      <c r="I9" s="8">
        <v>7962185</v>
      </c>
      <c r="J9" s="8">
        <v>24088532</v>
      </c>
      <c r="K9" s="8">
        <v>7876877</v>
      </c>
      <c r="L9" s="8">
        <v>7926537</v>
      </c>
      <c r="M9" s="8">
        <v>8117148</v>
      </c>
      <c r="N9" s="8">
        <v>23920562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48009094</v>
      </c>
      <c r="X9" s="8">
        <v>44697480</v>
      </c>
      <c r="Y9" s="8">
        <v>3311614</v>
      </c>
      <c r="Z9" s="2">
        <v>7.41</v>
      </c>
      <c r="AA9" s="6">
        <v>89394990</v>
      </c>
    </row>
    <row r="10" spans="1:27" ht="13.5">
      <c r="A10" s="25" t="s">
        <v>37</v>
      </c>
      <c r="B10" s="24"/>
      <c r="C10" s="6">
        <v>69777667</v>
      </c>
      <c r="D10" s="6">
        <v>0</v>
      </c>
      <c r="E10" s="7">
        <v>77804720</v>
      </c>
      <c r="F10" s="26">
        <v>77804720</v>
      </c>
      <c r="G10" s="26">
        <v>6845072</v>
      </c>
      <c r="H10" s="26">
        <v>6786697</v>
      </c>
      <c r="I10" s="26">
        <v>6665387</v>
      </c>
      <c r="J10" s="26">
        <v>20297156</v>
      </c>
      <c r="K10" s="26">
        <v>6678026</v>
      </c>
      <c r="L10" s="26">
        <v>6751348</v>
      </c>
      <c r="M10" s="26">
        <v>6813020</v>
      </c>
      <c r="N10" s="26">
        <v>20242394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40539550</v>
      </c>
      <c r="X10" s="26">
        <v>38902380</v>
      </c>
      <c r="Y10" s="26">
        <v>1637170</v>
      </c>
      <c r="Z10" s="27">
        <v>4.21</v>
      </c>
      <c r="AA10" s="28">
        <v>77804720</v>
      </c>
    </row>
    <row r="11" spans="1:27" ht="13.5">
      <c r="A11" s="25" t="s">
        <v>38</v>
      </c>
      <c r="B11" s="29"/>
      <c r="C11" s="6">
        <v>5869</v>
      </c>
      <c r="D11" s="6">
        <v>0</v>
      </c>
      <c r="E11" s="7">
        <v>0</v>
      </c>
      <c r="F11" s="8">
        <v>0</v>
      </c>
      <c r="G11" s="8">
        <v>0</v>
      </c>
      <c r="H11" s="8">
        <v>622</v>
      </c>
      <c r="I11" s="8">
        <v>2201</v>
      </c>
      <c r="J11" s="8">
        <v>2823</v>
      </c>
      <c r="K11" s="8">
        <v>785</v>
      </c>
      <c r="L11" s="8">
        <v>415</v>
      </c>
      <c r="M11" s="8">
        <v>0</v>
      </c>
      <c r="N11" s="8">
        <v>1200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4023</v>
      </c>
      <c r="X11" s="8"/>
      <c r="Y11" s="8">
        <v>4023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3271236</v>
      </c>
      <c r="D12" s="6">
        <v>0</v>
      </c>
      <c r="E12" s="7">
        <v>5595850</v>
      </c>
      <c r="F12" s="8">
        <v>5595850</v>
      </c>
      <c r="G12" s="8">
        <v>1746004</v>
      </c>
      <c r="H12" s="8">
        <v>124972</v>
      </c>
      <c r="I12" s="8">
        <v>120386</v>
      </c>
      <c r="J12" s="8">
        <v>1991362</v>
      </c>
      <c r="K12" s="8">
        <v>136781</v>
      </c>
      <c r="L12" s="8">
        <v>139503</v>
      </c>
      <c r="M12" s="8">
        <v>110554</v>
      </c>
      <c r="N12" s="8">
        <v>386838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2378200</v>
      </c>
      <c r="X12" s="8">
        <v>2798040</v>
      </c>
      <c r="Y12" s="8">
        <v>-419840</v>
      </c>
      <c r="Z12" s="2">
        <v>-15</v>
      </c>
      <c r="AA12" s="6">
        <v>5595850</v>
      </c>
    </row>
    <row r="13" spans="1:27" ht="13.5">
      <c r="A13" s="23" t="s">
        <v>40</v>
      </c>
      <c r="B13" s="29"/>
      <c r="C13" s="6">
        <v>50165612</v>
      </c>
      <c r="D13" s="6">
        <v>0</v>
      </c>
      <c r="E13" s="7">
        <v>38610375</v>
      </c>
      <c r="F13" s="8">
        <v>38610375</v>
      </c>
      <c r="G13" s="8">
        <v>1480580</v>
      </c>
      <c r="H13" s="8">
        <v>6090218</v>
      </c>
      <c r="I13" s="8">
        <v>3196196</v>
      </c>
      <c r="J13" s="8">
        <v>10766994</v>
      </c>
      <c r="K13" s="8">
        <v>5916797</v>
      </c>
      <c r="L13" s="8">
        <v>2153901</v>
      </c>
      <c r="M13" s="8">
        <v>2</v>
      </c>
      <c r="N13" s="8">
        <v>8070700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18837694</v>
      </c>
      <c r="X13" s="8">
        <v>19305210</v>
      </c>
      <c r="Y13" s="8">
        <v>-467516</v>
      </c>
      <c r="Z13" s="2">
        <v>-2.42</v>
      </c>
      <c r="AA13" s="6">
        <v>38610375</v>
      </c>
    </row>
    <row r="14" spans="1:27" ht="13.5">
      <c r="A14" s="23" t="s">
        <v>41</v>
      </c>
      <c r="B14" s="29"/>
      <c r="C14" s="6">
        <v>4676862</v>
      </c>
      <c r="D14" s="6">
        <v>0</v>
      </c>
      <c r="E14" s="7">
        <v>5805190</v>
      </c>
      <c r="F14" s="8">
        <v>5805190</v>
      </c>
      <c r="G14" s="8">
        <v>211052</v>
      </c>
      <c r="H14" s="8">
        <v>347587</v>
      </c>
      <c r="I14" s="8">
        <v>345301</v>
      </c>
      <c r="J14" s="8">
        <v>903940</v>
      </c>
      <c r="K14" s="8">
        <v>449164</v>
      </c>
      <c r="L14" s="8">
        <v>1171860</v>
      </c>
      <c r="M14" s="8">
        <v>475344</v>
      </c>
      <c r="N14" s="8">
        <v>2096368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3000308</v>
      </c>
      <c r="X14" s="8">
        <v>2902620</v>
      </c>
      <c r="Y14" s="8">
        <v>97688</v>
      </c>
      <c r="Z14" s="2">
        <v>3.37</v>
      </c>
      <c r="AA14" s="6">
        <v>5805190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81503236</v>
      </c>
      <c r="D16" s="6">
        <v>0</v>
      </c>
      <c r="E16" s="7">
        <v>72568530</v>
      </c>
      <c r="F16" s="8">
        <v>72568530</v>
      </c>
      <c r="G16" s="8">
        <v>1186088</v>
      </c>
      <c r="H16" s="8">
        <v>1389460</v>
      </c>
      <c r="I16" s="8">
        <v>896191</v>
      </c>
      <c r="J16" s="8">
        <v>3471739</v>
      </c>
      <c r="K16" s="8">
        <v>1143488</v>
      </c>
      <c r="L16" s="8">
        <v>1412116</v>
      </c>
      <c r="M16" s="8">
        <v>889581</v>
      </c>
      <c r="N16" s="8">
        <v>3445185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6916924</v>
      </c>
      <c r="X16" s="8">
        <v>36284220</v>
      </c>
      <c r="Y16" s="8">
        <v>-29367296</v>
      </c>
      <c r="Z16" s="2">
        <v>-80.94</v>
      </c>
      <c r="AA16" s="6">
        <v>72568530</v>
      </c>
    </row>
    <row r="17" spans="1:27" ht="13.5">
      <c r="A17" s="23" t="s">
        <v>44</v>
      </c>
      <c r="B17" s="29"/>
      <c r="C17" s="6">
        <v>2741849</v>
      </c>
      <c r="D17" s="6">
        <v>0</v>
      </c>
      <c r="E17" s="7">
        <v>3345190</v>
      </c>
      <c r="F17" s="8">
        <v>3345190</v>
      </c>
      <c r="G17" s="8">
        <v>354344</v>
      </c>
      <c r="H17" s="8">
        <v>246978</v>
      </c>
      <c r="I17" s="8">
        <v>294805</v>
      </c>
      <c r="J17" s="8">
        <v>896127</v>
      </c>
      <c r="K17" s="8">
        <v>284006</v>
      </c>
      <c r="L17" s="8">
        <v>227871</v>
      </c>
      <c r="M17" s="8">
        <v>233911</v>
      </c>
      <c r="N17" s="8">
        <v>745788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1641915</v>
      </c>
      <c r="X17" s="8">
        <v>1672560</v>
      </c>
      <c r="Y17" s="8">
        <v>-30645</v>
      </c>
      <c r="Z17" s="2">
        <v>-1.83</v>
      </c>
      <c r="AA17" s="6">
        <v>3345190</v>
      </c>
    </row>
    <row r="18" spans="1:27" ht="13.5">
      <c r="A18" s="25" t="s">
        <v>45</v>
      </c>
      <c r="B18" s="24"/>
      <c r="C18" s="6">
        <v>11257883</v>
      </c>
      <c r="D18" s="6">
        <v>0</v>
      </c>
      <c r="E18" s="7">
        <v>8426760</v>
      </c>
      <c r="F18" s="8">
        <v>8426760</v>
      </c>
      <c r="G18" s="8">
        <v>2903574</v>
      </c>
      <c r="H18" s="8">
        <v>5013424</v>
      </c>
      <c r="I18" s="8">
        <v>-739847</v>
      </c>
      <c r="J18" s="8">
        <v>7177151</v>
      </c>
      <c r="K18" s="8">
        <v>144671</v>
      </c>
      <c r="L18" s="8">
        <v>0</v>
      </c>
      <c r="M18" s="8">
        <v>768</v>
      </c>
      <c r="N18" s="8">
        <v>145439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7322590</v>
      </c>
      <c r="X18" s="8">
        <v>4213380</v>
      </c>
      <c r="Y18" s="8">
        <v>3109210</v>
      </c>
      <c r="Z18" s="2">
        <v>73.79</v>
      </c>
      <c r="AA18" s="6">
        <v>8426760</v>
      </c>
    </row>
    <row r="19" spans="1:27" ht="13.5">
      <c r="A19" s="23" t="s">
        <v>46</v>
      </c>
      <c r="B19" s="29"/>
      <c r="C19" s="6">
        <v>402554545</v>
      </c>
      <c r="D19" s="6">
        <v>0</v>
      </c>
      <c r="E19" s="7">
        <v>473230026</v>
      </c>
      <c r="F19" s="8">
        <v>473230026</v>
      </c>
      <c r="G19" s="8">
        <v>0</v>
      </c>
      <c r="H19" s="8">
        <v>0</v>
      </c>
      <c r="I19" s="8">
        <v>77864960</v>
      </c>
      <c r="J19" s="8">
        <v>77864960</v>
      </c>
      <c r="K19" s="8">
        <v>1345652</v>
      </c>
      <c r="L19" s="8">
        <v>7131624</v>
      </c>
      <c r="M19" s="8">
        <v>0</v>
      </c>
      <c r="N19" s="8">
        <v>8477276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86342236</v>
      </c>
      <c r="X19" s="8">
        <v>236615076</v>
      </c>
      <c r="Y19" s="8">
        <v>-150272840</v>
      </c>
      <c r="Z19" s="2">
        <v>-63.51</v>
      </c>
      <c r="AA19" s="6">
        <v>473230026</v>
      </c>
    </row>
    <row r="20" spans="1:27" ht="13.5">
      <c r="A20" s="23" t="s">
        <v>47</v>
      </c>
      <c r="B20" s="29"/>
      <c r="C20" s="6">
        <v>89872011</v>
      </c>
      <c r="D20" s="6">
        <v>0</v>
      </c>
      <c r="E20" s="7">
        <v>107010486</v>
      </c>
      <c r="F20" s="26">
        <v>107010486</v>
      </c>
      <c r="G20" s="26">
        <v>7656749</v>
      </c>
      <c r="H20" s="26">
        <v>11716980</v>
      </c>
      <c r="I20" s="26">
        <v>8131556</v>
      </c>
      <c r="J20" s="26">
        <v>27505285</v>
      </c>
      <c r="K20" s="26">
        <v>7586230</v>
      </c>
      <c r="L20" s="26">
        <v>5020974</v>
      </c>
      <c r="M20" s="26">
        <v>8235774</v>
      </c>
      <c r="N20" s="26">
        <v>20842978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48348263</v>
      </c>
      <c r="X20" s="26">
        <v>53505456</v>
      </c>
      <c r="Y20" s="26">
        <v>-5157193</v>
      </c>
      <c r="Z20" s="27">
        <v>-9.64</v>
      </c>
      <c r="AA20" s="28">
        <v>107010486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1900</v>
      </c>
      <c r="N21" s="8">
        <v>1900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1900</v>
      </c>
      <c r="X21" s="8"/>
      <c r="Y21" s="8">
        <v>1900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1759815132</v>
      </c>
      <c r="D22" s="33">
        <f>SUM(D5:D21)</f>
        <v>0</v>
      </c>
      <c r="E22" s="34">
        <f t="shared" si="0"/>
        <v>1918574127</v>
      </c>
      <c r="F22" s="35">
        <f t="shared" si="0"/>
        <v>1918574127</v>
      </c>
      <c r="G22" s="35">
        <f t="shared" si="0"/>
        <v>137308232</v>
      </c>
      <c r="H22" s="35">
        <f t="shared" si="0"/>
        <v>93793026</v>
      </c>
      <c r="I22" s="35">
        <f t="shared" si="0"/>
        <v>187132998</v>
      </c>
      <c r="J22" s="35">
        <f t="shared" si="0"/>
        <v>418234256</v>
      </c>
      <c r="K22" s="35">
        <f t="shared" si="0"/>
        <v>114322259</v>
      </c>
      <c r="L22" s="35">
        <f t="shared" si="0"/>
        <v>100794150</v>
      </c>
      <c r="M22" s="35">
        <f t="shared" si="0"/>
        <v>82499558</v>
      </c>
      <c r="N22" s="35">
        <f t="shared" si="0"/>
        <v>297615967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715850223</v>
      </c>
      <c r="X22" s="35">
        <f t="shared" si="0"/>
        <v>959287302</v>
      </c>
      <c r="Y22" s="35">
        <f t="shared" si="0"/>
        <v>-243437079</v>
      </c>
      <c r="Z22" s="36">
        <f>+IF(X22&lt;&gt;0,+(Y22/X22)*100,0)</f>
        <v>-25.376868691210923</v>
      </c>
      <c r="AA22" s="33">
        <f>SUM(AA5:AA21)</f>
        <v>1918574127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468427938</v>
      </c>
      <c r="D25" s="6">
        <v>0</v>
      </c>
      <c r="E25" s="7">
        <v>538851323</v>
      </c>
      <c r="F25" s="8">
        <v>538851323</v>
      </c>
      <c r="G25" s="8">
        <v>36648951</v>
      </c>
      <c r="H25" s="8">
        <v>35480581</v>
      </c>
      <c r="I25" s="8">
        <v>39000028</v>
      </c>
      <c r="J25" s="8">
        <v>111129560</v>
      </c>
      <c r="K25" s="8">
        <v>33654874</v>
      </c>
      <c r="L25" s="8">
        <v>59804515</v>
      </c>
      <c r="M25" s="8">
        <v>39532131</v>
      </c>
      <c r="N25" s="8">
        <v>132991520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244121080</v>
      </c>
      <c r="X25" s="8">
        <v>269426562</v>
      </c>
      <c r="Y25" s="8">
        <v>-25305482</v>
      </c>
      <c r="Z25" s="2">
        <v>-9.39</v>
      </c>
      <c r="AA25" s="6">
        <v>538851323</v>
      </c>
    </row>
    <row r="26" spans="1:27" ht="13.5">
      <c r="A26" s="25" t="s">
        <v>52</v>
      </c>
      <c r="B26" s="24"/>
      <c r="C26" s="6">
        <v>21519464</v>
      </c>
      <c r="D26" s="6">
        <v>0</v>
      </c>
      <c r="E26" s="7">
        <v>18649070</v>
      </c>
      <c r="F26" s="8">
        <v>18649070</v>
      </c>
      <c r="G26" s="8">
        <v>1805727</v>
      </c>
      <c r="H26" s="8">
        <v>1805727</v>
      </c>
      <c r="I26" s="8">
        <v>1750676</v>
      </c>
      <c r="J26" s="8">
        <v>5362130</v>
      </c>
      <c r="K26" s="8">
        <v>1750676</v>
      </c>
      <c r="L26" s="8">
        <v>1725482</v>
      </c>
      <c r="M26" s="8">
        <v>1759171</v>
      </c>
      <c r="N26" s="8">
        <v>5235329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10597459</v>
      </c>
      <c r="X26" s="8">
        <v>9324528</v>
      </c>
      <c r="Y26" s="8">
        <v>1272931</v>
      </c>
      <c r="Z26" s="2">
        <v>13.65</v>
      </c>
      <c r="AA26" s="6">
        <v>18649070</v>
      </c>
    </row>
    <row r="27" spans="1:27" ht="13.5">
      <c r="A27" s="25" t="s">
        <v>53</v>
      </c>
      <c r="B27" s="24"/>
      <c r="C27" s="6">
        <v>111775999</v>
      </c>
      <c r="D27" s="6">
        <v>0</v>
      </c>
      <c r="E27" s="7">
        <v>67986870</v>
      </c>
      <c r="F27" s="8">
        <v>67986870</v>
      </c>
      <c r="G27" s="8">
        <v>2063772</v>
      </c>
      <c r="H27" s="8">
        <v>1268506</v>
      </c>
      <c r="I27" s="8">
        <v>2258241</v>
      </c>
      <c r="J27" s="8">
        <v>5590519</v>
      </c>
      <c r="K27" s="8">
        <v>1730023</v>
      </c>
      <c r="L27" s="8">
        <v>1089375</v>
      </c>
      <c r="M27" s="8">
        <v>280337</v>
      </c>
      <c r="N27" s="8">
        <v>3099735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8690254</v>
      </c>
      <c r="X27" s="8">
        <v>33993414</v>
      </c>
      <c r="Y27" s="8">
        <v>-25303160</v>
      </c>
      <c r="Z27" s="2">
        <v>-74.44</v>
      </c>
      <c r="AA27" s="6">
        <v>67986870</v>
      </c>
    </row>
    <row r="28" spans="1:27" ht="13.5">
      <c r="A28" s="25" t="s">
        <v>54</v>
      </c>
      <c r="B28" s="24"/>
      <c r="C28" s="6">
        <v>165172833</v>
      </c>
      <c r="D28" s="6">
        <v>0</v>
      </c>
      <c r="E28" s="7">
        <v>162428641</v>
      </c>
      <c r="F28" s="8">
        <v>162428641</v>
      </c>
      <c r="G28" s="8">
        <v>0</v>
      </c>
      <c r="H28" s="8">
        <v>27071458</v>
      </c>
      <c r="I28" s="8">
        <v>13535727</v>
      </c>
      <c r="J28" s="8">
        <v>40607185</v>
      </c>
      <c r="K28" s="8">
        <v>13536792</v>
      </c>
      <c r="L28" s="8">
        <v>13536526</v>
      </c>
      <c r="M28" s="8">
        <v>0</v>
      </c>
      <c r="N28" s="8">
        <v>27073318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67680503</v>
      </c>
      <c r="X28" s="8">
        <v>81214200</v>
      </c>
      <c r="Y28" s="8">
        <v>-13533697</v>
      </c>
      <c r="Z28" s="2">
        <v>-16.66</v>
      </c>
      <c r="AA28" s="6">
        <v>162428641</v>
      </c>
    </row>
    <row r="29" spans="1:27" ht="13.5">
      <c r="A29" s="25" t="s">
        <v>55</v>
      </c>
      <c r="B29" s="24"/>
      <c r="C29" s="6">
        <v>44140413</v>
      </c>
      <c r="D29" s="6">
        <v>0</v>
      </c>
      <c r="E29" s="7">
        <v>32339650</v>
      </c>
      <c r="F29" s="8">
        <v>32339650</v>
      </c>
      <c r="G29" s="8">
        <v>0</v>
      </c>
      <c r="H29" s="8">
        <v>4812</v>
      </c>
      <c r="I29" s="8">
        <v>18500</v>
      </c>
      <c r="J29" s="8">
        <v>23312</v>
      </c>
      <c r="K29" s="8">
        <v>1592</v>
      </c>
      <c r="L29" s="8">
        <v>0</v>
      </c>
      <c r="M29" s="8">
        <v>17986659</v>
      </c>
      <c r="N29" s="8">
        <v>17988251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18011563</v>
      </c>
      <c r="X29" s="8">
        <v>16170012</v>
      </c>
      <c r="Y29" s="8">
        <v>1841551</v>
      </c>
      <c r="Z29" s="2">
        <v>11.39</v>
      </c>
      <c r="AA29" s="6">
        <v>32339650</v>
      </c>
    </row>
    <row r="30" spans="1:27" ht="13.5">
      <c r="A30" s="25" t="s">
        <v>56</v>
      </c>
      <c r="B30" s="24"/>
      <c r="C30" s="6">
        <v>397810247</v>
      </c>
      <c r="D30" s="6">
        <v>0</v>
      </c>
      <c r="E30" s="7">
        <v>439392470</v>
      </c>
      <c r="F30" s="8">
        <v>439392470</v>
      </c>
      <c r="G30" s="8">
        <v>0</v>
      </c>
      <c r="H30" s="8">
        <v>51440277</v>
      </c>
      <c r="I30" s="8">
        <v>52929567</v>
      </c>
      <c r="J30" s="8">
        <v>104369844</v>
      </c>
      <c r="K30" s="8">
        <v>30595354</v>
      </c>
      <c r="L30" s="8">
        <v>32427302</v>
      </c>
      <c r="M30" s="8">
        <v>30676096</v>
      </c>
      <c r="N30" s="8">
        <v>93698752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198068596</v>
      </c>
      <c r="X30" s="8">
        <v>219696240</v>
      </c>
      <c r="Y30" s="8">
        <v>-21627644</v>
      </c>
      <c r="Z30" s="2">
        <v>-9.84</v>
      </c>
      <c r="AA30" s="6">
        <v>439392470</v>
      </c>
    </row>
    <row r="31" spans="1:27" ht="13.5">
      <c r="A31" s="25" t="s">
        <v>57</v>
      </c>
      <c r="B31" s="24"/>
      <c r="C31" s="6">
        <v>38834979</v>
      </c>
      <c r="D31" s="6">
        <v>0</v>
      </c>
      <c r="E31" s="7">
        <v>39076800</v>
      </c>
      <c r="F31" s="8">
        <v>39076800</v>
      </c>
      <c r="G31" s="8">
        <v>672336</v>
      </c>
      <c r="H31" s="8">
        <v>1320455</v>
      </c>
      <c r="I31" s="8">
        <v>3703611</v>
      </c>
      <c r="J31" s="8">
        <v>5696402</v>
      </c>
      <c r="K31" s="8">
        <v>1865227</v>
      </c>
      <c r="L31" s="8">
        <v>2702988</v>
      </c>
      <c r="M31" s="8">
        <v>3820749</v>
      </c>
      <c r="N31" s="8">
        <v>8388964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14085366</v>
      </c>
      <c r="X31" s="8">
        <v>19538754</v>
      </c>
      <c r="Y31" s="8">
        <v>-5453388</v>
      </c>
      <c r="Z31" s="2">
        <v>-27.91</v>
      </c>
      <c r="AA31" s="6">
        <v>39076800</v>
      </c>
    </row>
    <row r="32" spans="1:27" ht="13.5">
      <c r="A32" s="25" t="s">
        <v>58</v>
      </c>
      <c r="B32" s="24"/>
      <c r="C32" s="6">
        <v>448955634</v>
      </c>
      <c r="D32" s="6">
        <v>0</v>
      </c>
      <c r="E32" s="7">
        <v>543703188</v>
      </c>
      <c r="F32" s="8">
        <v>543703188</v>
      </c>
      <c r="G32" s="8">
        <v>7706622</v>
      </c>
      <c r="H32" s="8">
        <v>26491950</v>
      </c>
      <c r="I32" s="8">
        <v>42452070</v>
      </c>
      <c r="J32" s="8">
        <v>76650642</v>
      </c>
      <c r="K32" s="8">
        <v>21421480</v>
      </c>
      <c r="L32" s="8">
        <v>35662100</v>
      </c>
      <c r="M32" s="8">
        <v>48892900</v>
      </c>
      <c r="N32" s="8">
        <v>105976480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182627122</v>
      </c>
      <c r="X32" s="8">
        <v>271851858</v>
      </c>
      <c r="Y32" s="8">
        <v>-89224736</v>
      </c>
      <c r="Z32" s="2">
        <v>-32.82</v>
      </c>
      <c r="AA32" s="6">
        <v>543703188</v>
      </c>
    </row>
    <row r="33" spans="1:27" ht="13.5">
      <c r="A33" s="25" t="s">
        <v>59</v>
      </c>
      <c r="B33" s="24"/>
      <c r="C33" s="6">
        <v>73355</v>
      </c>
      <c r="D33" s="6">
        <v>0</v>
      </c>
      <c r="E33" s="7">
        <v>212000</v>
      </c>
      <c r="F33" s="8">
        <v>212000</v>
      </c>
      <c r="G33" s="8">
        <v>0</v>
      </c>
      <c r="H33" s="8">
        <v>0</v>
      </c>
      <c r="I33" s="8">
        <v>0</v>
      </c>
      <c r="J33" s="8">
        <v>0</v>
      </c>
      <c r="K33" s="8">
        <v>3250</v>
      </c>
      <c r="L33" s="8">
        <v>600</v>
      </c>
      <c r="M33" s="8">
        <v>91238</v>
      </c>
      <c r="N33" s="8">
        <v>95088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95088</v>
      </c>
      <c r="X33" s="8">
        <v>106020</v>
      </c>
      <c r="Y33" s="8">
        <v>-10932</v>
      </c>
      <c r="Z33" s="2">
        <v>-10.31</v>
      </c>
      <c r="AA33" s="6">
        <v>212000</v>
      </c>
    </row>
    <row r="34" spans="1:27" ht="13.5">
      <c r="A34" s="25" t="s">
        <v>60</v>
      </c>
      <c r="B34" s="24"/>
      <c r="C34" s="6">
        <v>88463379</v>
      </c>
      <c r="D34" s="6">
        <v>0</v>
      </c>
      <c r="E34" s="7">
        <v>112919206</v>
      </c>
      <c r="F34" s="8">
        <v>112919206</v>
      </c>
      <c r="G34" s="8">
        <v>2242421</v>
      </c>
      <c r="H34" s="8">
        <v>7310455</v>
      </c>
      <c r="I34" s="8">
        <v>9067554</v>
      </c>
      <c r="J34" s="8">
        <v>18620430</v>
      </c>
      <c r="K34" s="8">
        <v>7924188</v>
      </c>
      <c r="L34" s="8">
        <v>4051462</v>
      </c>
      <c r="M34" s="8">
        <v>6874227</v>
      </c>
      <c r="N34" s="8">
        <v>18849877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37470307</v>
      </c>
      <c r="X34" s="8">
        <v>56462634</v>
      </c>
      <c r="Y34" s="8">
        <v>-18992327</v>
      </c>
      <c r="Z34" s="2">
        <v>-33.64</v>
      </c>
      <c r="AA34" s="6">
        <v>112919206</v>
      </c>
    </row>
    <row r="35" spans="1:27" ht="13.5">
      <c r="A35" s="23" t="s">
        <v>61</v>
      </c>
      <c r="B35" s="29"/>
      <c r="C35" s="6">
        <v>2762627</v>
      </c>
      <c r="D35" s="6">
        <v>0</v>
      </c>
      <c r="E35" s="7">
        <v>636000</v>
      </c>
      <c r="F35" s="8">
        <v>636000</v>
      </c>
      <c r="G35" s="8">
        <v>-32565</v>
      </c>
      <c r="H35" s="8">
        <v>0</v>
      </c>
      <c r="I35" s="8">
        <v>0</v>
      </c>
      <c r="J35" s="8">
        <v>-32565</v>
      </c>
      <c r="K35" s="8">
        <v>0</v>
      </c>
      <c r="L35" s="8">
        <v>0</v>
      </c>
      <c r="M35" s="8">
        <v>27487</v>
      </c>
      <c r="N35" s="8">
        <v>27487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-5078</v>
      </c>
      <c r="X35" s="8">
        <v>318000</v>
      </c>
      <c r="Y35" s="8">
        <v>-323078</v>
      </c>
      <c r="Z35" s="2">
        <v>-101.6</v>
      </c>
      <c r="AA35" s="6">
        <v>636000</v>
      </c>
    </row>
    <row r="36" spans="1:27" ht="12.75">
      <c r="A36" s="40" t="s">
        <v>62</v>
      </c>
      <c r="B36" s="32"/>
      <c r="C36" s="33">
        <f aca="true" t="shared" si="1" ref="C36:Y36">SUM(C25:C35)</f>
        <v>1787936868</v>
      </c>
      <c r="D36" s="33">
        <f>SUM(D25:D35)</f>
        <v>0</v>
      </c>
      <c r="E36" s="34">
        <f t="shared" si="1"/>
        <v>1956195218</v>
      </c>
      <c r="F36" s="35">
        <f t="shared" si="1"/>
        <v>1956195218</v>
      </c>
      <c r="G36" s="35">
        <f t="shared" si="1"/>
        <v>51107264</v>
      </c>
      <c r="H36" s="35">
        <f t="shared" si="1"/>
        <v>152194221</v>
      </c>
      <c r="I36" s="35">
        <f t="shared" si="1"/>
        <v>164715974</v>
      </c>
      <c r="J36" s="35">
        <f t="shared" si="1"/>
        <v>368017459</v>
      </c>
      <c r="K36" s="35">
        <f t="shared" si="1"/>
        <v>112483456</v>
      </c>
      <c r="L36" s="35">
        <f t="shared" si="1"/>
        <v>151000350</v>
      </c>
      <c r="M36" s="35">
        <f t="shared" si="1"/>
        <v>149940995</v>
      </c>
      <c r="N36" s="35">
        <f t="shared" si="1"/>
        <v>413424801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781442260</v>
      </c>
      <c r="X36" s="35">
        <f t="shared" si="1"/>
        <v>978102222</v>
      </c>
      <c r="Y36" s="35">
        <f t="shared" si="1"/>
        <v>-196659962</v>
      </c>
      <c r="Z36" s="36">
        <f>+IF(X36&lt;&gt;0,+(Y36/X36)*100,0)</f>
        <v>-20.10627903470809</v>
      </c>
      <c r="AA36" s="33">
        <f>SUM(AA25:AA35)</f>
        <v>1956195218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-28121736</v>
      </c>
      <c r="D38" s="46">
        <f>+D22-D36</f>
        <v>0</v>
      </c>
      <c r="E38" s="47">
        <f t="shared" si="2"/>
        <v>-37621091</v>
      </c>
      <c r="F38" s="48">
        <f t="shared" si="2"/>
        <v>-37621091</v>
      </c>
      <c r="G38" s="48">
        <f t="shared" si="2"/>
        <v>86200968</v>
      </c>
      <c r="H38" s="48">
        <f t="shared" si="2"/>
        <v>-58401195</v>
      </c>
      <c r="I38" s="48">
        <f t="shared" si="2"/>
        <v>22417024</v>
      </c>
      <c r="J38" s="48">
        <f t="shared" si="2"/>
        <v>50216797</v>
      </c>
      <c r="K38" s="48">
        <f t="shared" si="2"/>
        <v>1838803</v>
      </c>
      <c r="L38" s="48">
        <f t="shared" si="2"/>
        <v>-50206200</v>
      </c>
      <c r="M38" s="48">
        <f t="shared" si="2"/>
        <v>-67441437</v>
      </c>
      <c r="N38" s="48">
        <f t="shared" si="2"/>
        <v>-115808834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-65592037</v>
      </c>
      <c r="X38" s="48">
        <f>IF(F22=F36,0,X22-X36)</f>
        <v>-18814920</v>
      </c>
      <c r="Y38" s="48">
        <f t="shared" si="2"/>
        <v>-46777117</v>
      </c>
      <c r="Z38" s="49">
        <f>+IF(X38&lt;&gt;0,+(Y38/X38)*100,0)</f>
        <v>248.617145329345</v>
      </c>
      <c r="AA38" s="46">
        <f>+AA22-AA36</f>
        <v>-37621091</v>
      </c>
    </row>
    <row r="39" spans="1:27" ht="13.5">
      <c r="A39" s="23" t="s">
        <v>64</v>
      </c>
      <c r="B39" s="29"/>
      <c r="C39" s="6">
        <v>202852846</v>
      </c>
      <c r="D39" s="6">
        <v>0</v>
      </c>
      <c r="E39" s="7">
        <v>175957898</v>
      </c>
      <c r="F39" s="8">
        <v>175957898</v>
      </c>
      <c r="G39" s="8">
        <v>1712</v>
      </c>
      <c r="H39" s="8">
        <v>0</v>
      </c>
      <c r="I39" s="8">
        <v>6616069</v>
      </c>
      <c r="J39" s="8">
        <v>6617781</v>
      </c>
      <c r="K39" s="8">
        <v>0</v>
      </c>
      <c r="L39" s="8">
        <v>19354500</v>
      </c>
      <c r="M39" s="8">
        <v>0</v>
      </c>
      <c r="N39" s="8">
        <v>19354500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25972281</v>
      </c>
      <c r="X39" s="8">
        <v>87978906</v>
      </c>
      <c r="Y39" s="8">
        <v>-62006625</v>
      </c>
      <c r="Z39" s="2">
        <v>-70.48</v>
      </c>
      <c r="AA39" s="6">
        <v>175957898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174731110</v>
      </c>
      <c r="D42" s="55">
        <f>SUM(D38:D41)</f>
        <v>0</v>
      </c>
      <c r="E42" s="56">
        <f t="shared" si="3"/>
        <v>138336807</v>
      </c>
      <c r="F42" s="57">
        <f t="shared" si="3"/>
        <v>138336807</v>
      </c>
      <c r="G42" s="57">
        <f t="shared" si="3"/>
        <v>86202680</v>
      </c>
      <c r="H42" s="57">
        <f t="shared" si="3"/>
        <v>-58401195</v>
      </c>
      <c r="I42" s="57">
        <f t="shared" si="3"/>
        <v>29033093</v>
      </c>
      <c r="J42" s="57">
        <f t="shared" si="3"/>
        <v>56834578</v>
      </c>
      <c r="K42" s="57">
        <f t="shared" si="3"/>
        <v>1838803</v>
      </c>
      <c r="L42" s="57">
        <f t="shared" si="3"/>
        <v>-30851700</v>
      </c>
      <c r="M42" s="57">
        <f t="shared" si="3"/>
        <v>-67441437</v>
      </c>
      <c r="N42" s="57">
        <f t="shared" si="3"/>
        <v>-96454334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-39619756</v>
      </c>
      <c r="X42" s="57">
        <f t="shared" si="3"/>
        <v>69163986</v>
      </c>
      <c r="Y42" s="57">
        <f t="shared" si="3"/>
        <v>-108783742</v>
      </c>
      <c r="Z42" s="58">
        <f>+IF(X42&lt;&gt;0,+(Y42/X42)*100,0)</f>
        <v>-157.28379506640928</v>
      </c>
      <c r="AA42" s="55">
        <f>SUM(AA38:AA41)</f>
        <v>138336807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174731110</v>
      </c>
      <c r="D44" s="63">
        <f>+D42-D43</f>
        <v>0</v>
      </c>
      <c r="E44" s="64">
        <f t="shared" si="4"/>
        <v>138336807</v>
      </c>
      <c r="F44" s="65">
        <f t="shared" si="4"/>
        <v>138336807</v>
      </c>
      <c r="G44" s="65">
        <f t="shared" si="4"/>
        <v>86202680</v>
      </c>
      <c r="H44" s="65">
        <f t="shared" si="4"/>
        <v>-58401195</v>
      </c>
      <c r="I44" s="65">
        <f t="shared" si="4"/>
        <v>29033093</v>
      </c>
      <c r="J44" s="65">
        <f t="shared" si="4"/>
        <v>56834578</v>
      </c>
      <c r="K44" s="65">
        <f t="shared" si="4"/>
        <v>1838803</v>
      </c>
      <c r="L44" s="65">
        <f t="shared" si="4"/>
        <v>-30851700</v>
      </c>
      <c r="M44" s="65">
        <f t="shared" si="4"/>
        <v>-67441437</v>
      </c>
      <c r="N44" s="65">
        <f t="shared" si="4"/>
        <v>-96454334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-39619756</v>
      </c>
      <c r="X44" s="65">
        <f t="shared" si="4"/>
        <v>69163986</v>
      </c>
      <c r="Y44" s="65">
        <f t="shared" si="4"/>
        <v>-108783742</v>
      </c>
      <c r="Z44" s="66">
        <f>+IF(X44&lt;&gt;0,+(Y44/X44)*100,0)</f>
        <v>-157.28379506640928</v>
      </c>
      <c r="AA44" s="63">
        <f>+AA42-AA43</f>
        <v>138336807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174731110</v>
      </c>
      <c r="D46" s="55">
        <f>SUM(D44:D45)</f>
        <v>0</v>
      </c>
      <c r="E46" s="56">
        <f t="shared" si="5"/>
        <v>138336807</v>
      </c>
      <c r="F46" s="57">
        <f t="shared" si="5"/>
        <v>138336807</v>
      </c>
      <c r="G46" s="57">
        <f t="shared" si="5"/>
        <v>86202680</v>
      </c>
      <c r="H46" s="57">
        <f t="shared" si="5"/>
        <v>-58401195</v>
      </c>
      <c r="I46" s="57">
        <f t="shared" si="5"/>
        <v>29033093</v>
      </c>
      <c r="J46" s="57">
        <f t="shared" si="5"/>
        <v>56834578</v>
      </c>
      <c r="K46" s="57">
        <f t="shared" si="5"/>
        <v>1838803</v>
      </c>
      <c r="L46" s="57">
        <f t="shared" si="5"/>
        <v>-30851700</v>
      </c>
      <c r="M46" s="57">
        <f t="shared" si="5"/>
        <v>-67441437</v>
      </c>
      <c r="N46" s="57">
        <f t="shared" si="5"/>
        <v>-96454334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-39619756</v>
      </c>
      <c r="X46" s="57">
        <f t="shared" si="5"/>
        <v>69163986</v>
      </c>
      <c r="Y46" s="57">
        <f t="shared" si="5"/>
        <v>-108783742</v>
      </c>
      <c r="Z46" s="58">
        <f>+IF(X46&lt;&gt;0,+(Y46/X46)*100,0)</f>
        <v>-157.28379506640928</v>
      </c>
      <c r="AA46" s="55">
        <f>SUM(AA44:AA45)</f>
        <v>138336807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174731110</v>
      </c>
      <c r="D48" s="71">
        <f>SUM(D46:D47)</f>
        <v>0</v>
      </c>
      <c r="E48" s="72">
        <f t="shared" si="6"/>
        <v>138336807</v>
      </c>
      <c r="F48" s="73">
        <f t="shared" si="6"/>
        <v>138336807</v>
      </c>
      <c r="G48" s="73">
        <f t="shared" si="6"/>
        <v>86202680</v>
      </c>
      <c r="H48" s="74">
        <f t="shared" si="6"/>
        <v>-58401195</v>
      </c>
      <c r="I48" s="74">
        <f t="shared" si="6"/>
        <v>29033093</v>
      </c>
      <c r="J48" s="74">
        <f t="shared" si="6"/>
        <v>56834578</v>
      </c>
      <c r="K48" s="74">
        <f t="shared" si="6"/>
        <v>1838803</v>
      </c>
      <c r="L48" s="74">
        <f t="shared" si="6"/>
        <v>-30851700</v>
      </c>
      <c r="M48" s="73">
        <f t="shared" si="6"/>
        <v>-67441437</v>
      </c>
      <c r="N48" s="73">
        <f t="shared" si="6"/>
        <v>-96454334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-39619756</v>
      </c>
      <c r="X48" s="74">
        <f t="shared" si="6"/>
        <v>69163986</v>
      </c>
      <c r="Y48" s="74">
        <f t="shared" si="6"/>
        <v>-108783742</v>
      </c>
      <c r="Z48" s="75">
        <f>+IF(X48&lt;&gt;0,+(Y48/X48)*100,0)</f>
        <v>-157.28379506640928</v>
      </c>
      <c r="AA48" s="76">
        <f>SUM(AA46:AA47)</f>
        <v>138336807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81990053</v>
      </c>
      <c r="D5" s="6">
        <v>0</v>
      </c>
      <c r="E5" s="7">
        <v>87723043</v>
      </c>
      <c r="F5" s="8">
        <v>87723043</v>
      </c>
      <c r="G5" s="8">
        <v>87900709</v>
      </c>
      <c r="H5" s="8">
        <v>-116032</v>
      </c>
      <c r="I5" s="8">
        <v>-93832</v>
      </c>
      <c r="J5" s="8">
        <v>87690845</v>
      </c>
      <c r="K5" s="8">
        <v>-42983</v>
      </c>
      <c r="L5" s="8">
        <v>612702</v>
      </c>
      <c r="M5" s="8">
        <v>-19223</v>
      </c>
      <c r="N5" s="8">
        <v>550496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88241341</v>
      </c>
      <c r="X5" s="8">
        <v>43861524</v>
      </c>
      <c r="Y5" s="8">
        <v>44379817</v>
      </c>
      <c r="Z5" s="2">
        <v>101.18</v>
      </c>
      <c r="AA5" s="6">
        <v>87723043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214893433</v>
      </c>
      <c r="D7" s="6">
        <v>0</v>
      </c>
      <c r="E7" s="7">
        <v>236916389</v>
      </c>
      <c r="F7" s="8">
        <v>236916389</v>
      </c>
      <c r="G7" s="8">
        <v>20933812</v>
      </c>
      <c r="H7" s="8">
        <v>19567897</v>
      </c>
      <c r="I7" s="8">
        <v>19697451</v>
      </c>
      <c r="J7" s="8">
        <v>60199160</v>
      </c>
      <c r="K7" s="8">
        <v>18462929</v>
      </c>
      <c r="L7" s="8">
        <v>17340175</v>
      </c>
      <c r="M7" s="8">
        <v>18080740</v>
      </c>
      <c r="N7" s="8">
        <v>53883844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114083004</v>
      </c>
      <c r="X7" s="8">
        <v>118458192</v>
      </c>
      <c r="Y7" s="8">
        <v>-4375188</v>
      </c>
      <c r="Z7" s="2">
        <v>-3.69</v>
      </c>
      <c r="AA7" s="6">
        <v>236916389</v>
      </c>
    </row>
    <row r="8" spans="1:27" ht="13.5">
      <c r="A8" s="25" t="s">
        <v>35</v>
      </c>
      <c r="B8" s="24"/>
      <c r="C8" s="6">
        <v>63730109</v>
      </c>
      <c r="D8" s="6">
        <v>0</v>
      </c>
      <c r="E8" s="7">
        <v>70098830</v>
      </c>
      <c r="F8" s="8">
        <v>70098830</v>
      </c>
      <c r="G8" s="8">
        <v>5476993</v>
      </c>
      <c r="H8" s="8">
        <v>5035102</v>
      </c>
      <c r="I8" s="8">
        <v>5190376</v>
      </c>
      <c r="J8" s="8">
        <v>15702471</v>
      </c>
      <c r="K8" s="8">
        <v>5193717</v>
      </c>
      <c r="L8" s="8">
        <v>5326712</v>
      </c>
      <c r="M8" s="8">
        <v>4690592</v>
      </c>
      <c r="N8" s="8">
        <v>15211021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30913492</v>
      </c>
      <c r="X8" s="8">
        <v>35049414</v>
      </c>
      <c r="Y8" s="8">
        <v>-4135922</v>
      </c>
      <c r="Z8" s="2">
        <v>-11.8</v>
      </c>
      <c r="AA8" s="6">
        <v>70098830</v>
      </c>
    </row>
    <row r="9" spans="1:27" ht="13.5">
      <c r="A9" s="25" t="s">
        <v>36</v>
      </c>
      <c r="B9" s="24"/>
      <c r="C9" s="6">
        <v>31125665</v>
      </c>
      <c r="D9" s="6">
        <v>0</v>
      </c>
      <c r="E9" s="7">
        <v>32684840</v>
      </c>
      <c r="F9" s="8">
        <v>32684840</v>
      </c>
      <c r="G9" s="8">
        <v>32537736</v>
      </c>
      <c r="H9" s="8">
        <v>-89151</v>
      </c>
      <c r="I9" s="8">
        <v>-69541</v>
      </c>
      <c r="J9" s="8">
        <v>32379044</v>
      </c>
      <c r="K9" s="8">
        <v>-290959</v>
      </c>
      <c r="L9" s="8">
        <v>-81239</v>
      </c>
      <c r="M9" s="8">
        <v>-11152</v>
      </c>
      <c r="N9" s="8">
        <v>-383350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31995694</v>
      </c>
      <c r="X9" s="8">
        <v>16342422</v>
      </c>
      <c r="Y9" s="8">
        <v>15653272</v>
      </c>
      <c r="Z9" s="2">
        <v>95.78</v>
      </c>
      <c r="AA9" s="6">
        <v>32684840</v>
      </c>
    </row>
    <row r="10" spans="1:27" ht="13.5">
      <c r="A10" s="25" t="s">
        <v>37</v>
      </c>
      <c r="B10" s="24"/>
      <c r="C10" s="6">
        <v>16709630</v>
      </c>
      <c r="D10" s="6">
        <v>0</v>
      </c>
      <c r="E10" s="7">
        <v>17216108</v>
      </c>
      <c r="F10" s="26">
        <v>17216108</v>
      </c>
      <c r="G10" s="26">
        <v>18068914</v>
      </c>
      <c r="H10" s="26">
        <v>-151978</v>
      </c>
      <c r="I10" s="26">
        <v>-100571</v>
      </c>
      <c r="J10" s="26">
        <v>17816365</v>
      </c>
      <c r="K10" s="26">
        <v>-289580</v>
      </c>
      <c r="L10" s="26">
        <v>29267</v>
      </c>
      <c r="M10" s="26">
        <v>-29862</v>
      </c>
      <c r="N10" s="26">
        <v>-290175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17526190</v>
      </c>
      <c r="X10" s="26">
        <v>8608056</v>
      </c>
      <c r="Y10" s="26">
        <v>8918134</v>
      </c>
      <c r="Z10" s="27">
        <v>103.6</v>
      </c>
      <c r="AA10" s="28">
        <v>17216108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3453170</v>
      </c>
      <c r="D12" s="6">
        <v>0</v>
      </c>
      <c r="E12" s="7">
        <v>1571026</v>
      </c>
      <c r="F12" s="8">
        <v>1571026</v>
      </c>
      <c r="G12" s="8">
        <v>141322</v>
      </c>
      <c r="H12" s="8">
        <v>169641</v>
      </c>
      <c r="I12" s="8">
        <v>151402</v>
      </c>
      <c r="J12" s="8">
        <v>462365</v>
      </c>
      <c r="K12" s="8">
        <v>153745</v>
      </c>
      <c r="L12" s="8">
        <v>145959</v>
      </c>
      <c r="M12" s="8">
        <v>121417</v>
      </c>
      <c r="N12" s="8">
        <v>421121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883486</v>
      </c>
      <c r="X12" s="8">
        <v>785514</v>
      </c>
      <c r="Y12" s="8">
        <v>97972</v>
      </c>
      <c r="Z12" s="2">
        <v>12.47</v>
      </c>
      <c r="AA12" s="6">
        <v>1571026</v>
      </c>
    </row>
    <row r="13" spans="1:27" ht="13.5">
      <c r="A13" s="23" t="s">
        <v>40</v>
      </c>
      <c r="B13" s="29"/>
      <c r="C13" s="6">
        <v>5585737</v>
      </c>
      <c r="D13" s="6">
        <v>0</v>
      </c>
      <c r="E13" s="7">
        <v>4482410</v>
      </c>
      <c r="F13" s="8">
        <v>4482410</v>
      </c>
      <c r="G13" s="8">
        <v>543875</v>
      </c>
      <c r="H13" s="8">
        <v>517963</v>
      </c>
      <c r="I13" s="8">
        <v>534272</v>
      </c>
      <c r="J13" s="8">
        <v>1596110</v>
      </c>
      <c r="K13" s="8">
        <v>540496</v>
      </c>
      <c r="L13" s="8">
        <v>-233299</v>
      </c>
      <c r="M13" s="8">
        <v>457059</v>
      </c>
      <c r="N13" s="8">
        <v>764256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2360366</v>
      </c>
      <c r="X13" s="8">
        <v>2241204</v>
      </c>
      <c r="Y13" s="8">
        <v>119162</v>
      </c>
      <c r="Z13" s="2">
        <v>5.32</v>
      </c>
      <c r="AA13" s="6">
        <v>4482410</v>
      </c>
    </row>
    <row r="14" spans="1:27" ht="13.5">
      <c r="A14" s="23" t="s">
        <v>41</v>
      </c>
      <c r="B14" s="29"/>
      <c r="C14" s="6">
        <v>6949383</v>
      </c>
      <c r="D14" s="6">
        <v>0</v>
      </c>
      <c r="E14" s="7">
        <v>6681816</v>
      </c>
      <c r="F14" s="8">
        <v>6681816</v>
      </c>
      <c r="G14" s="8">
        <v>572294</v>
      </c>
      <c r="H14" s="8">
        <v>610817</v>
      </c>
      <c r="I14" s="8">
        <v>580792</v>
      </c>
      <c r="J14" s="8">
        <v>1763903</v>
      </c>
      <c r="K14" s="8">
        <v>667356</v>
      </c>
      <c r="L14" s="8">
        <v>744747</v>
      </c>
      <c r="M14" s="8">
        <v>595388</v>
      </c>
      <c r="N14" s="8">
        <v>2007491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3771394</v>
      </c>
      <c r="X14" s="8">
        <v>3340908</v>
      </c>
      <c r="Y14" s="8">
        <v>430486</v>
      </c>
      <c r="Z14" s="2">
        <v>12.89</v>
      </c>
      <c r="AA14" s="6">
        <v>6681816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4874334</v>
      </c>
      <c r="D16" s="6">
        <v>0</v>
      </c>
      <c r="E16" s="7">
        <v>13835602</v>
      </c>
      <c r="F16" s="8">
        <v>13835602</v>
      </c>
      <c r="G16" s="8">
        <v>66275</v>
      </c>
      <c r="H16" s="8">
        <v>98834</v>
      </c>
      <c r="I16" s="8">
        <v>82300</v>
      </c>
      <c r="J16" s="8">
        <v>247409</v>
      </c>
      <c r="K16" s="8">
        <v>96099</v>
      </c>
      <c r="L16" s="8">
        <v>89291</v>
      </c>
      <c r="M16" s="8">
        <v>69703</v>
      </c>
      <c r="N16" s="8">
        <v>255093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502502</v>
      </c>
      <c r="X16" s="8">
        <v>6917802</v>
      </c>
      <c r="Y16" s="8">
        <v>-6415300</v>
      </c>
      <c r="Z16" s="2">
        <v>-92.74</v>
      </c>
      <c r="AA16" s="6">
        <v>13835602</v>
      </c>
    </row>
    <row r="17" spans="1:27" ht="13.5">
      <c r="A17" s="23" t="s">
        <v>44</v>
      </c>
      <c r="B17" s="29"/>
      <c r="C17" s="6">
        <v>40884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4569746</v>
      </c>
      <c r="D18" s="6">
        <v>0</v>
      </c>
      <c r="E18" s="7">
        <v>3103763</v>
      </c>
      <c r="F18" s="8">
        <v>3103763</v>
      </c>
      <c r="G18" s="8">
        <v>490483</v>
      </c>
      <c r="H18" s="8">
        <v>877889</v>
      </c>
      <c r="I18" s="8">
        <v>638821</v>
      </c>
      <c r="J18" s="8">
        <v>2007193</v>
      </c>
      <c r="K18" s="8">
        <v>492366</v>
      </c>
      <c r="L18" s="8">
        <v>780657</v>
      </c>
      <c r="M18" s="8">
        <v>406706</v>
      </c>
      <c r="N18" s="8">
        <v>1679729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3686922</v>
      </c>
      <c r="X18" s="8">
        <v>1551882</v>
      </c>
      <c r="Y18" s="8">
        <v>2135040</v>
      </c>
      <c r="Z18" s="2">
        <v>137.58</v>
      </c>
      <c r="AA18" s="6">
        <v>3103763</v>
      </c>
    </row>
    <row r="19" spans="1:27" ht="13.5">
      <c r="A19" s="23" t="s">
        <v>46</v>
      </c>
      <c r="B19" s="29"/>
      <c r="C19" s="6">
        <v>113150212</v>
      </c>
      <c r="D19" s="6">
        <v>0</v>
      </c>
      <c r="E19" s="7">
        <v>109019000</v>
      </c>
      <c r="F19" s="8">
        <v>134525684</v>
      </c>
      <c r="G19" s="8">
        <v>28275000</v>
      </c>
      <c r="H19" s="8">
        <v>116969</v>
      </c>
      <c r="I19" s="8">
        <v>4629722</v>
      </c>
      <c r="J19" s="8">
        <v>33021691</v>
      </c>
      <c r="K19" s="8">
        <v>-49749</v>
      </c>
      <c r="L19" s="8">
        <v>10760638</v>
      </c>
      <c r="M19" s="8">
        <v>22620000</v>
      </c>
      <c r="N19" s="8">
        <v>33330889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66352580</v>
      </c>
      <c r="X19" s="8">
        <v>54509502</v>
      </c>
      <c r="Y19" s="8">
        <v>11843078</v>
      </c>
      <c r="Z19" s="2">
        <v>21.73</v>
      </c>
      <c r="AA19" s="6">
        <v>134525684</v>
      </c>
    </row>
    <row r="20" spans="1:27" ht="13.5">
      <c r="A20" s="23" t="s">
        <v>47</v>
      </c>
      <c r="B20" s="29"/>
      <c r="C20" s="6">
        <v>38092577</v>
      </c>
      <c r="D20" s="6">
        <v>0</v>
      </c>
      <c r="E20" s="7">
        <v>26010447</v>
      </c>
      <c r="F20" s="26">
        <v>26070447</v>
      </c>
      <c r="G20" s="26">
        <v>1865138</v>
      </c>
      <c r="H20" s="26">
        <v>1585393</v>
      </c>
      <c r="I20" s="26">
        <v>1965230</v>
      </c>
      <c r="J20" s="26">
        <v>5415761</v>
      </c>
      <c r="K20" s="26">
        <v>2353289</v>
      </c>
      <c r="L20" s="26">
        <v>2114964</v>
      </c>
      <c r="M20" s="26">
        <v>2709199</v>
      </c>
      <c r="N20" s="26">
        <v>7177452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12593213</v>
      </c>
      <c r="X20" s="26">
        <v>13005222</v>
      </c>
      <c r="Y20" s="26">
        <v>-412009</v>
      </c>
      <c r="Z20" s="27">
        <v>-3.17</v>
      </c>
      <c r="AA20" s="28">
        <v>26070447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585164933</v>
      </c>
      <c r="D22" s="33">
        <f>SUM(D5:D21)</f>
        <v>0</v>
      </c>
      <c r="E22" s="34">
        <f t="shared" si="0"/>
        <v>609343274</v>
      </c>
      <c r="F22" s="35">
        <f t="shared" si="0"/>
        <v>634909958</v>
      </c>
      <c r="G22" s="35">
        <f t="shared" si="0"/>
        <v>196872551</v>
      </c>
      <c r="H22" s="35">
        <f t="shared" si="0"/>
        <v>28223344</v>
      </c>
      <c r="I22" s="35">
        <f t="shared" si="0"/>
        <v>33206422</v>
      </c>
      <c r="J22" s="35">
        <f t="shared" si="0"/>
        <v>258302317</v>
      </c>
      <c r="K22" s="35">
        <f t="shared" si="0"/>
        <v>27286726</v>
      </c>
      <c r="L22" s="35">
        <f t="shared" si="0"/>
        <v>37630574</v>
      </c>
      <c r="M22" s="35">
        <f t="shared" si="0"/>
        <v>49690567</v>
      </c>
      <c r="N22" s="35">
        <f t="shared" si="0"/>
        <v>114607867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372910184</v>
      </c>
      <c r="X22" s="35">
        <f t="shared" si="0"/>
        <v>304671642</v>
      </c>
      <c r="Y22" s="35">
        <f t="shared" si="0"/>
        <v>68238542</v>
      </c>
      <c r="Z22" s="36">
        <f>+IF(X22&lt;&gt;0,+(Y22/X22)*100,0)</f>
        <v>22.39740513821762</v>
      </c>
      <c r="AA22" s="33">
        <f>SUM(AA5:AA21)</f>
        <v>634909958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215633043</v>
      </c>
      <c r="D25" s="6">
        <v>0</v>
      </c>
      <c r="E25" s="7">
        <v>263060888</v>
      </c>
      <c r="F25" s="8">
        <v>263060888</v>
      </c>
      <c r="G25" s="8">
        <v>16147509</v>
      </c>
      <c r="H25" s="8">
        <v>16071111</v>
      </c>
      <c r="I25" s="8">
        <v>17322483</v>
      </c>
      <c r="J25" s="8">
        <v>49541103</v>
      </c>
      <c r="K25" s="8">
        <v>17206281</v>
      </c>
      <c r="L25" s="8">
        <v>25746647</v>
      </c>
      <c r="M25" s="8">
        <v>17260579</v>
      </c>
      <c r="N25" s="8">
        <v>60213507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109754610</v>
      </c>
      <c r="X25" s="8">
        <v>131530446</v>
      </c>
      <c r="Y25" s="8">
        <v>-21775836</v>
      </c>
      <c r="Z25" s="2">
        <v>-16.56</v>
      </c>
      <c r="AA25" s="6">
        <v>263060888</v>
      </c>
    </row>
    <row r="26" spans="1:27" ht="13.5">
      <c r="A26" s="25" t="s">
        <v>52</v>
      </c>
      <c r="B26" s="24"/>
      <c r="C26" s="6">
        <v>10022284</v>
      </c>
      <c r="D26" s="6">
        <v>0</v>
      </c>
      <c r="E26" s="7">
        <v>11153630</v>
      </c>
      <c r="F26" s="8">
        <v>11153630</v>
      </c>
      <c r="G26" s="8">
        <v>848190</v>
      </c>
      <c r="H26" s="8">
        <v>848190</v>
      </c>
      <c r="I26" s="8">
        <v>848527</v>
      </c>
      <c r="J26" s="8">
        <v>2544907</v>
      </c>
      <c r="K26" s="8">
        <v>852116</v>
      </c>
      <c r="L26" s="8">
        <v>851146</v>
      </c>
      <c r="M26" s="8">
        <v>930814</v>
      </c>
      <c r="N26" s="8">
        <v>2634076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5178983</v>
      </c>
      <c r="X26" s="8">
        <v>5576814</v>
      </c>
      <c r="Y26" s="8">
        <v>-397831</v>
      </c>
      <c r="Z26" s="2">
        <v>-7.13</v>
      </c>
      <c r="AA26" s="6">
        <v>11153630</v>
      </c>
    </row>
    <row r="27" spans="1:27" ht="13.5">
      <c r="A27" s="25" t="s">
        <v>53</v>
      </c>
      <c r="B27" s="24"/>
      <c r="C27" s="6">
        <v>36122983</v>
      </c>
      <c r="D27" s="6">
        <v>0</v>
      </c>
      <c r="E27" s="7">
        <v>9961633</v>
      </c>
      <c r="F27" s="8">
        <v>9961633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4980816</v>
      </c>
      <c r="Y27" s="8">
        <v>-4980816</v>
      </c>
      <c r="Z27" s="2">
        <v>-100</v>
      </c>
      <c r="AA27" s="6">
        <v>9961633</v>
      </c>
    </row>
    <row r="28" spans="1:27" ht="13.5">
      <c r="A28" s="25" t="s">
        <v>54</v>
      </c>
      <c r="B28" s="24"/>
      <c r="C28" s="6">
        <v>40642921</v>
      </c>
      <c r="D28" s="6">
        <v>0</v>
      </c>
      <c r="E28" s="7">
        <v>22507471</v>
      </c>
      <c r="F28" s="8">
        <v>22507471</v>
      </c>
      <c r="G28" s="8">
        <v>0</v>
      </c>
      <c r="H28" s="8">
        <v>3751246</v>
      </c>
      <c r="I28" s="8">
        <v>1875623</v>
      </c>
      <c r="J28" s="8">
        <v>5626869</v>
      </c>
      <c r="K28" s="8">
        <v>1875623</v>
      </c>
      <c r="L28" s="8">
        <v>0</v>
      </c>
      <c r="M28" s="8">
        <v>3751246</v>
      </c>
      <c r="N28" s="8">
        <v>5626869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11253738</v>
      </c>
      <c r="X28" s="8">
        <v>11253738</v>
      </c>
      <c r="Y28" s="8">
        <v>0</v>
      </c>
      <c r="Z28" s="2">
        <v>0</v>
      </c>
      <c r="AA28" s="6">
        <v>22507471</v>
      </c>
    </row>
    <row r="29" spans="1:27" ht="13.5">
      <c r="A29" s="25" t="s">
        <v>55</v>
      </c>
      <c r="B29" s="24"/>
      <c r="C29" s="6">
        <v>12398768</v>
      </c>
      <c r="D29" s="6">
        <v>0</v>
      </c>
      <c r="E29" s="7">
        <v>19266431</v>
      </c>
      <c r="F29" s="8">
        <v>19266431</v>
      </c>
      <c r="G29" s="8">
        <v>10523</v>
      </c>
      <c r="H29" s="8">
        <v>1260631</v>
      </c>
      <c r="I29" s="8">
        <v>602193</v>
      </c>
      <c r="J29" s="8">
        <v>1873347</v>
      </c>
      <c r="K29" s="8">
        <v>665726</v>
      </c>
      <c r="L29" s="8">
        <v>605864</v>
      </c>
      <c r="M29" s="8">
        <v>3443002</v>
      </c>
      <c r="N29" s="8">
        <v>4714592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6587939</v>
      </c>
      <c r="X29" s="8">
        <v>9633216</v>
      </c>
      <c r="Y29" s="8">
        <v>-3045277</v>
      </c>
      <c r="Z29" s="2">
        <v>-31.61</v>
      </c>
      <c r="AA29" s="6">
        <v>19266431</v>
      </c>
    </row>
    <row r="30" spans="1:27" ht="13.5">
      <c r="A30" s="25" t="s">
        <v>56</v>
      </c>
      <c r="B30" s="24"/>
      <c r="C30" s="6">
        <v>147637240</v>
      </c>
      <c r="D30" s="6">
        <v>0</v>
      </c>
      <c r="E30" s="7">
        <v>166371750</v>
      </c>
      <c r="F30" s="8">
        <v>166371750</v>
      </c>
      <c r="G30" s="8">
        <v>1263120</v>
      </c>
      <c r="H30" s="8">
        <v>18496027</v>
      </c>
      <c r="I30" s="8">
        <v>18581592</v>
      </c>
      <c r="J30" s="8">
        <v>38340739</v>
      </c>
      <c r="K30" s="8">
        <v>10824138</v>
      </c>
      <c r="L30" s="8">
        <v>11297519</v>
      </c>
      <c r="M30" s="8">
        <v>10754251</v>
      </c>
      <c r="N30" s="8">
        <v>32875908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71216647</v>
      </c>
      <c r="X30" s="8">
        <v>83185878</v>
      </c>
      <c r="Y30" s="8">
        <v>-11969231</v>
      </c>
      <c r="Z30" s="2">
        <v>-14.39</v>
      </c>
      <c r="AA30" s="6">
        <v>166371750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26370052</v>
      </c>
      <c r="F31" s="8">
        <v>26200053</v>
      </c>
      <c r="G31" s="8">
        <v>394149</v>
      </c>
      <c r="H31" s="8">
        <v>1545695</v>
      </c>
      <c r="I31" s="8">
        <v>3357707</v>
      </c>
      <c r="J31" s="8">
        <v>5297551</v>
      </c>
      <c r="K31" s="8">
        <v>2457197</v>
      </c>
      <c r="L31" s="8">
        <v>1515268</v>
      </c>
      <c r="M31" s="8">
        <v>1208986</v>
      </c>
      <c r="N31" s="8">
        <v>5181451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10479002</v>
      </c>
      <c r="X31" s="8">
        <v>13185024</v>
      </c>
      <c r="Y31" s="8">
        <v>-2706022</v>
      </c>
      <c r="Z31" s="2">
        <v>-20.52</v>
      </c>
      <c r="AA31" s="6">
        <v>26200053</v>
      </c>
    </row>
    <row r="32" spans="1:27" ht="13.5">
      <c r="A32" s="25" t="s">
        <v>58</v>
      </c>
      <c r="B32" s="24"/>
      <c r="C32" s="6">
        <v>21396095</v>
      </c>
      <c r="D32" s="6">
        <v>0</v>
      </c>
      <c r="E32" s="7">
        <v>22309233</v>
      </c>
      <c r="F32" s="8">
        <v>23909233</v>
      </c>
      <c r="G32" s="8">
        <v>431247</v>
      </c>
      <c r="H32" s="8">
        <v>533593</v>
      </c>
      <c r="I32" s="8">
        <v>743793</v>
      </c>
      <c r="J32" s="8">
        <v>1708633</v>
      </c>
      <c r="K32" s="8">
        <v>970627</v>
      </c>
      <c r="L32" s="8">
        <v>1085907</v>
      </c>
      <c r="M32" s="8">
        <v>1368720</v>
      </c>
      <c r="N32" s="8">
        <v>3425254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5133887</v>
      </c>
      <c r="X32" s="8">
        <v>11154618</v>
      </c>
      <c r="Y32" s="8">
        <v>-6020731</v>
      </c>
      <c r="Z32" s="2">
        <v>-53.98</v>
      </c>
      <c r="AA32" s="6">
        <v>23909233</v>
      </c>
    </row>
    <row r="33" spans="1:27" ht="13.5">
      <c r="A33" s="25" t="s">
        <v>59</v>
      </c>
      <c r="B33" s="24"/>
      <c r="C33" s="6">
        <v>2697142</v>
      </c>
      <c r="D33" s="6">
        <v>0</v>
      </c>
      <c r="E33" s="7">
        <v>2250000</v>
      </c>
      <c r="F33" s="8">
        <v>1750000</v>
      </c>
      <c r="G33" s="8">
        <v>859</v>
      </c>
      <c r="H33" s="8">
        <v>6590</v>
      </c>
      <c r="I33" s="8">
        <v>155530</v>
      </c>
      <c r="J33" s="8">
        <v>162979</v>
      </c>
      <c r="K33" s="8">
        <v>390212</v>
      </c>
      <c r="L33" s="8">
        <v>29036</v>
      </c>
      <c r="M33" s="8">
        <v>153104</v>
      </c>
      <c r="N33" s="8">
        <v>572352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735331</v>
      </c>
      <c r="X33" s="8">
        <v>1125000</v>
      </c>
      <c r="Y33" s="8">
        <v>-389669</v>
      </c>
      <c r="Z33" s="2">
        <v>-34.64</v>
      </c>
      <c r="AA33" s="6">
        <v>1750000</v>
      </c>
    </row>
    <row r="34" spans="1:27" ht="13.5">
      <c r="A34" s="25" t="s">
        <v>60</v>
      </c>
      <c r="B34" s="24"/>
      <c r="C34" s="6">
        <v>93880821</v>
      </c>
      <c r="D34" s="6">
        <v>0</v>
      </c>
      <c r="E34" s="7">
        <v>111952190</v>
      </c>
      <c r="F34" s="8">
        <v>135878873</v>
      </c>
      <c r="G34" s="8">
        <v>4789746</v>
      </c>
      <c r="H34" s="8">
        <v>6666288</v>
      </c>
      <c r="I34" s="8">
        <v>9298279</v>
      </c>
      <c r="J34" s="8">
        <v>20754313</v>
      </c>
      <c r="K34" s="8">
        <v>18808610</v>
      </c>
      <c r="L34" s="8">
        <v>8349685</v>
      </c>
      <c r="M34" s="8">
        <v>9675551</v>
      </c>
      <c r="N34" s="8">
        <v>36833846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57588159</v>
      </c>
      <c r="X34" s="8">
        <v>55976094</v>
      </c>
      <c r="Y34" s="8">
        <v>1612065</v>
      </c>
      <c r="Z34" s="2">
        <v>2.88</v>
      </c>
      <c r="AA34" s="6">
        <v>135878873</v>
      </c>
    </row>
    <row r="35" spans="1:27" ht="13.5">
      <c r="A35" s="23" t="s">
        <v>61</v>
      </c>
      <c r="B35" s="29"/>
      <c r="C35" s="6">
        <v>161688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580592985</v>
      </c>
      <c r="D36" s="33">
        <f>SUM(D25:D35)</f>
        <v>0</v>
      </c>
      <c r="E36" s="34">
        <f t="shared" si="1"/>
        <v>655203278</v>
      </c>
      <c r="F36" s="35">
        <f t="shared" si="1"/>
        <v>680059962</v>
      </c>
      <c r="G36" s="35">
        <f t="shared" si="1"/>
        <v>23885343</v>
      </c>
      <c r="H36" s="35">
        <f t="shared" si="1"/>
        <v>49179371</v>
      </c>
      <c r="I36" s="35">
        <f t="shared" si="1"/>
        <v>52785727</v>
      </c>
      <c r="J36" s="35">
        <f t="shared" si="1"/>
        <v>125850441</v>
      </c>
      <c r="K36" s="35">
        <f t="shared" si="1"/>
        <v>54050530</v>
      </c>
      <c r="L36" s="35">
        <f t="shared" si="1"/>
        <v>49481072</v>
      </c>
      <c r="M36" s="35">
        <f t="shared" si="1"/>
        <v>48546253</v>
      </c>
      <c r="N36" s="35">
        <f t="shared" si="1"/>
        <v>152077855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277928296</v>
      </c>
      <c r="X36" s="35">
        <f t="shared" si="1"/>
        <v>327601644</v>
      </c>
      <c r="Y36" s="35">
        <f t="shared" si="1"/>
        <v>-49673348</v>
      </c>
      <c r="Z36" s="36">
        <f>+IF(X36&lt;&gt;0,+(Y36/X36)*100,0)</f>
        <v>-15.162728548456247</v>
      </c>
      <c r="AA36" s="33">
        <f>SUM(AA25:AA35)</f>
        <v>680059962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4571948</v>
      </c>
      <c r="D38" s="46">
        <f>+D22-D36</f>
        <v>0</v>
      </c>
      <c r="E38" s="47">
        <f t="shared" si="2"/>
        <v>-45860004</v>
      </c>
      <c r="F38" s="48">
        <f t="shared" si="2"/>
        <v>-45150004</v>
      </c>
      <c r="G38" s="48">
        <f t="shared" si="2"/>
        <v>172987208</v>
      </c>
      <c r="H38" s="48">
        <f t="shared" si="2"/>
        <v>-20956027</v>
      </c>
      <c r="I38" s="48">
        <f t="shared" si="2"/>
        <v>-19579305</v>
      </c>
      <c r="J38" s="48">
        <f t="shared" si="2"/>
        <v>132451876</v>
      </c>
      <c r="K38" s="48">
        <f t="shared" si="2"/>
        <v>-26763804</v>
      </c>
      <c r="L38" s="48">
        <f t="shared" si="2"/>
        <v>-11850498</v>
      </c>
      <c r="M38" s="48">
        <f t="shared" si="2"/>
        <v>1144314</v>
      </c>
      <c r="N38" s="48">
        <f t="shared" si="2"/>
        <v>-37469988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94981888</v>
      </c>
      <c r="X38" s="48">
        <f>IF(F22=F36,0,X22-X36)</f>
        <v>-22930002</v>
      </c>
      <c r="Y38" s="48">
        <f t="shared" si="2"/>
        <v>117911890</v>
      </c>
      <c r="Z38" s="49">
        <f>+IF(X38&lt;&gt;0,+(Y38/X38)*100,0)</f>
        <v>-514.2253803553964</v>
      </c>
      <c r="AA38" s="46">
        <f>+AA22-AA36</f>
        <v>-45150004</v>
      </c>
    </row>
    <row r="39" spans="1:27" ht="13.5">
      <c r="A39" s="23" t="s">
        <v>64</v>
      </c>
      <c r="B39" s="29"/>
      <c r="C39" s="6">
        <v>53990682</v>
      </c>
      <c r="D39" s="6">
        <v>0</v>
      </c>
      <c r="E39" s="7">
        <v>50441000</v>
      </c>
      <c r="F39" s="8">
        <v>52081150</v>
      </c>
      <c r="G39" s="8">
        <v>0</v>
      </c>
      <c r="H39" s="8">
        <v>331590</v>
      </c>
      <c r="I39" s="8">
        <v>4253972</v>
      </c>
      <c r="J39" s="8">
        <v>4585562</v>
      </c>
      <c r="K39" s="8">
        <v>380928</v>
      </c>
      <c r="L39" s="8">
        <v>559731</v>
      </c>
      <c r="M39" s="8">
        <v>-7826</v>
      </c>
      <c r="N39" s="8">
        <v>932833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5518395</v>
      </c>
      <c r="X39" s="8">
        <v>25220502</v>
      </c>
      <c r="Y39" s="8">
        <v>-19702107</v>
      </c>
      <c r="Z39" s="2">
        <v>-78.12</v>
      </c>
      <c r="AA39" s="6">
        <v>52081150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58562630</v>
      </c>
      <c r="D42" s="55">
        <f>SUM(D38:D41)</f>
        <v>0</v>
      </c>
      <c r="E42" s="56">
        <f t="shared" si="3"/>
        <v>4580996</v>
      </c>
      <c r="F42" s="57">
        <f t="shared" si="3"/>
        <v>6931146</v>
      </c>
      <c r="G42" s="57">
        <f t="shared" si="3"/>
        <v>172987208</v>
      </c>
      <c r="H42" s="57">
        <f t="shared" si="3"/>
        <v>-20624437</v>
      </c>
      <c r="I42" s="57">
        <f t="shared" si="3"/>
        <v>-15325333</v>
      </c>
      <c r="J42" s="57">
        <f t="shared" si="3"/>
        <v>137037438</v>
      </c>
      <c r="K42" s="57">
        <f t="shared" si="3"/>
        <v>-26382876</v>
      </c>
      <c r="L42" s="57">
        <f t="shared" si="3"/>
        <v>-11290767</v>
      </c>
      <c r="M42" s="57">
        <f t="shared" si="3"/>
        <v>1136488</v>
      </c>
      <c r="N42" s="57">
        <f t="shared" si="3"/>
        <v>-36537155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100500283</v>
      </c>
      <c r="X42" s="57">
        <f t="shared" si="3"/>
        <v>2290500</v>
      </c>
      <c r="Y42" s="57">
        <f t="shared" si="3"/>
        <v>98209783</v>
      </c>
      <c r="Z42" s="58">
        <f>+IF(X42&lt;&gt;0,+(Y42/X42)*100,0)</f>
        <v>4287.700633049552</v>
      </c>
      <c r="AA42" s="55">
        <f>SUM(AA38:AA41)</f>
        <v>6931146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58562630</v>
      </c>
      <c r="D44" s="63">
        <f>+D42-D43</f>
        <v>0</v>
      </c>
      <c r="E44" s="64">
        <f t="shared" si="4"/>
        <v>4580996</v>
      </c>
      <c r="F44" s="65">
        <f t="shared" si="4"/>
        <v>6931146</v>
      </c>
      <c r="G44" s="65">
        <f t="shared" si="4"/>
        <v>172987208</v>
      </c>
      <c r="H44" s="65">
        <f t="shared" si="4"/>
        <v>-20624437</v>
      </c>
      <c r="I44" s="65">
        <f t="shared" si="4"/>
        <v>-15325333</v>
      </c>
      <c r="J44" s="65">
        <f t="shared" si="4"/>
        <v>137037438</v>
      </c>
      <c r="K44" s="65">
        <f t="shared" si="4"/>
        <v>-26382876</v>
      </c>
      <c r="L44" s="65">
        <f t="shared" si="4"/>
        <v>-11290767</v>
      </c>
      <c r="M44" s="65">
        <f t="shared" si="4"/>
        <v>1136488</v>
      </c>
      <c r="N44" s="65">
        <f t="shared" si="4"/>
        <v>-36537155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100500283</v>
      </c>
      <c r="X44" s="65">
        <f t="shared" si="4"/>
        <v>2290500</v>
      </c>
      <c r="Y44" s="65">
        <f t="shared" si="4"/>
        <v>98209783</v>
      </c>
      <c r="Z44" s="66">
        <f>+IF(X44&lt;&gt;0,+(Y44/X44)*100,0)</f>
        <v>4287.700633049552</v>
      </c>
      <c r="AA44" s="63">
        <f>+AA42-AA43</f>
        <v>6931146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58562630</v>
      </c>
      <c r="D46" s="55">
        <f>SUM(D44:D45)</f>
        <v>0</v>
      </c>
      <c r="E46" s="56">
        <f t="shared" si="5"/>
        <v>4580996</v>
      </c>
      <c r="F46" s="57">
        <f t="shared" si="5"/>
        <v>6931146</v>
      </c>
      <c r="G46" s="57">
        <f t="shared" si="5"/>
        <v>172987208</v>
      </c>
      <c r="H46" s="57">
        <f t="shared" si="5"/>
        <v>-20624437</v>
      </c>
      <c r="I46" s="57">
        <f t="shared" si="5"/>
        <v>-15325333</v>
      </c>
      <c r="J46" s="57">
        <f t="shared" si="5"/>
        <v>137037438</v>
      </c>
      <c r="K46" s="57">
        <f t="shared" si="5"/>
        <v>-26382876</v>
      </c>
      <c r="L46" s="57">
        <f t="shared" si="5"/>
        <v>-11290767</v>
      </c>
      <c r="M46" s="57">
        <f t="shared" si="5"/>
        <v>1136488</v>
      </c>
      <c r="N46" s="57">
        <f t="shared" si="5"/>
        <v>-36537155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100500283</v>
      </c>
      <c r="X46" s="57">
        <f t="shared" si="5"/>
        <v>2290500</v>
      </c>
      <c r="Y46" s="57">
        <f t="shared" si="5"/>
        <v>98209783</v>
      </c>
      <c r="Z46" s="58">
        <f>+IF(X46&lt;&gt;0,+(Y46/X46)*100,0)</f>
        <v>4287.700633049552</v>
      </c>
      <c r="AA46" s="55">
        <f>SUM(AA44:AA45)</f>
        <v>6931146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58562630</v>
      </c>
      <c r="D48" s="71">
        <f>SUM(D46:D47)</f>
        <v>0</v>
      </c>
      <c r="E48" s="72">
        <f t="shared" si="6"/>
        <v>4580996</v>
      </c>
      <c r="F48" s="73">
        <f t="shared" si="6"/>
        <v>6931146</v>
      </c>
      <c r="G48" s="73">
        <f t="shared" si="6"/>
        <v>172987208</v>
      </c>
      <c r="H48" s="74">
        <f t="shared" si="6"/>
        <v>-20624437</v>
      </c>
      <c r="I48" s="74">
        <f t="shared" si="6"/>
        <v>-15325333</v>
      </c>
      <c r="J48" s="74">
        <f t="shared" si="6"/>
        <v>137037438</v>
      </c>
      <c r="K48" s="74">
        <f t="shared" si="6"/>
        <v>-26382876</v>
      </c>
      <c r="L48" s="74">
        <f t="shared" si="6"/>
        <v>-11290767</v>
      </c>
      <c r="M48" s="73">
        <f t="shared" si="6"/>
        <v>1136488</v>
      </c>
      <c r="N48" s="73">
        <f t="shared" si="6"/>
        <v>-36537155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100500283</v>
      </c>
      <c r="X48" s="74">
        <f t="shared" si="6"/>
        <v>2290500</v>
      </c>
      <c r="Y48" s="74">
        <f t="shared" si="6"/>
        <v>98209783</v>
      </c>
      <c r="Z48" s="75">
        <f>+IF(X48&lt;&gt;0,+(Y48/X48)*100,0)</f>
        <v>4287.700633049552</v>
      </c>
      <c r="AA48" s="76">
        <f>SUM(AA46:AA47)</f>
        <v>6931146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121810210</v>
      </c>
      <c r="D5" s="6">
        <v>0</v>
      </c>
      <c r="E5" s="7">
        <v>130946747</v>
      </c>
      <c r="F5" s="8">
        <v>130946747</v>
      </c>
      <c r="G5" s="8">
        <v>25011925</v>
      </c>
      <c r="H5" s="8">
        <v>9432959</v>
      </c>
      <c r="I5" s="8">
        <v>863709</v>
      </c>
      <c r="J5" s="8">
        <v>35308593</v>
      </c>
      <c r="K5" s="8">
        <v>9540312</v>
      </c>
      <c r="L5" s="8">
        <v>9573551</v>
      </c>
      <c r="M5" s="8">
        <v>8830422</v>
      </c>
      <c r="N5" s="8">
        <v>27944285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63252878</v>
      </c>
      <c r="X5" s="8">
        <v>65473374</v>
      </c>
      <c r="Y5" s="8">
        <v>-2220496</v>
      </c>
      <c r="Z5" s="2">
        <v>-3.39</v>
      </c>
      <c r="AA5" s="6">
        <v>130946747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179640</v>
      </c>
      <c r="H6" s="8">
        <v>187360</v>
      </c>
      <c r="I6" s="8">
        <v>199956</v>
      </c>
      <c r="J6" s="8">
        <v>566956</v>
      </c>
      <c r="K6" s="8">
        <v>238089</v>
      </c>
      <c r="L6" s="8">
        <v>223447</v>
      </c>
      <c r="M6" s="8">
        <v>227864</v>
      </c>
      <c r="N6" s="8">
        <v>689400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1256356</v>
      </c>
      <c r="X6" s="8"/>
      <c r="Y6" s="8">
        <v>1256356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134569685</v>
      </c>
      <c r="D7" s="6">
        <v>0</v>
      </c>
      <c r="E7" s="7">
        <v>165844064</v>
      </c>
      <c r="F7" s="8">
        <v>165844064</v>
      </c>
      <c r="G7" s="8">
        <v>11787537</v>
      </c>
      <c r="H7" s="8">
        <v>9684419</v>
      </c>
      <c r="I7" s="8">
        <v>11692369</v>
      </c>
      <c r="J7" s="8">
        <v>33164325</v>
      </c>
      <c r="K7" s="8">
        <v>15022369</v>
      </c>
      <c r="L7" s="8">
        <v>12738188</v>
      </c>
      <c r="M7" s="8">
        <v>12269730</v>
      </c>
      <c r="N7" s="8">
        <v>40030287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73194612</v>
      </c>
      <c r="X7" s="8">
        <v>82922034</v>
      </c>
      <c r="Y7" s="8">
        <v>-9727422</v>
      </c>
      <c r="Z7" s="2">
        <v>-11.73</v>
      </c>
      <c r="AA7" s="6">
        <v>165844064</v>
      </c>
    </row>
    <row r="8" spans="1:27" ht="13.5">
      <c r="A8" s="25" t="s">
        <v>35</v>
      </c>
      <c r="B8" s="24"/>
      <c r="C8" s="6">
        <v>67107479</v>
      </c>
      <c r="D8" s="6">
        <v>0</v>
      </c>
      <c r="E8" s="7">
        <v>67808175</v>
      </c>
      <c r="F8" s="8">
        <v>67808175</v>
      </c>
      <c r="G8" s="8">
        <v>5627009</v>
      </c>
      <c r="H8" s="8">
        <v>7255706</v>
      </c>
      <c r="I8" s="8">
        <v>6038628</v>
      </c>
      <c r="J8" s="8">
        <v>18921343</v>
      </c>
      <c r="K8" s="8">
        <v>6671360</v>
      </c>
      <c r="L8" s="8">
        <v>6210405</v>
      </c>
      <c r="M8" s="8">
        <v>7233395</v>
      </c>
      <c r="N8" s="8">
        <v>20115160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39036503</v>
      </c>
      <c r="X8" s="8">
        <v>33904086</v>
      </c>
      <c r="Y8" s="8">
        <v>5132417</v>
      </c>
      <c r="Z8" s="2">
        <v>15.14</v>
      </c>
      <c r="AA8" s="6">
        <v>67808175</v>
      </c>
    </row>
    <row r="9" spans="1:27" ht="13.5">
      <c r="A9" s="25" t="s">
        <v>36</v>
      </c>
      <c r="B9" s="24"/>
      <c r="C9" s="6">
        <v>47743422</v>
      </c>
      <c r="D9" s="6">
        <v>0</v>
      </c>
      <c r="E9" s="7">
        <v>53309890</v>
      </c>
      <c r="F9" s="8">
        <v>53309890</v>
      </c>
      <c r="G9" s="8">
        <v>6618569</v>
      </c>
      <c r="H9" s="8">
        <v>6915444</v>
      </c>
      <c r="I9" s="8">
        <v>6651303</v>
      </c>
      <c r="J9" s="8">
        <v>20185316</v>
      </c>
      <c r="K9" s="8">
        <v>6453989</v>
      </c>
      <c r="L9" s="8">
        <v>6620156</v>
      </c>
      <c r="M9" s="8">
        <v>6534988</v>
      </c>
      <c r="N9" s="8">
        <v>19609133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39794449</v>
      </c>
      <c r="X9" s="8">
        <v>26654946</v>
      </c>
      <c r="Y9" s="8">
        <v>13139503</v>
      </c>
      <c r="Z9" s="2">
        <v>49.29</v>
      </c>
      <c r="AA9" s="6">
        <v>53309890</v>
      </c>
    </row>
    <row r="10" spans="1:27" ht="13.5">
      <c r="A10" s="25" t="s">
        <v>37</v>
      </c>
      <c r="B10" s="24"/>
      <c r="C10" s="6">
        <v>28891095</v>
      </c>
      <c r="D10" s="6">
        <v>0</v>
      </c>
      <c r="E10" s="7">
        <v>31443162</v>
      </c>
      <c r="F10" s="26">
        <v>31443162</v>
      </c>
      <c r="G10" s="26">
        <v>3937291</v>
      </c>
      <c r="H10" s="26">
        <v>3693140</v>
      </c>
      <c r="I10" s="26">
        <v>4021387</v>
      </c>
      <c r="J10" s="26">
        <v>11651818</v>
      </c>
      <c r="K10" s="26">
        <v>3820111</v>
      </c>
      <c r="L10" s="26">
        <v>3893894</v>
      </c>
      <c r="M10" s="26">
        <v>3804661</v>
      </c>
      <c r="N10" s="26">
        <v>11518666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23170484</v>
      </c>
      <c r="X10" s="26">
        <v>15721578</v>
      </c>
      <c r="Y10" s="26">
        <v>7448906</v>
      </c>
      <c r="Z10" s="27">
        <v>47.38</v>
      </c>
      <c r="AA10" s="28">
        <v>31443162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1102478</v>
      </c>
      <c r="D12" s="6">
        <v>0</v>
      </c>
      <c r="E12" s="7">
        <v>1559950</v>
      </c>
      <c r="F12" s="8">
        <v>1559950</v>
      </c>
      <c r="G12" s="8">
        <v>66161</v>
      </c>
      <c r="H12" s="8">
        <v>77773</v>
      </c>
      <c r="I12" s="8">
        <v>99709</v>
      </c>
      <c r="J12" s="8">
        <v>243643</v>
      </c>
      <c r="K12" s="8">
        <v>70278</v>
      </c>
      <c r="L12" s="8">
        <v>94776</v>
      </c>
      <c r="M12" s="8">
        <v>72079</v>
      </c>
      <c r="N12" s="8">
        <v>237133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480776</v>
      </c>
      <c r="X12" s="8">
        <v>779976</v>
      </c>
      <c r="Y12" s="8">
        <v>-299200</v>
      </c>
      <c r="Z12" s="2">
        <v>-38.36</v>
      </c>
      <c r="AA12" s="6">
        <v>1559950</v>
      </c>
    </row>
    <row r="13" spans="1:27" ht="13.5">
      <c r="A13" s="23" t="s">
        <v>40</v>
      </c>
      <c r="B13" s="29"/>
      <c r="C13" s="6">
        <v>12303972</v>
      </c>
      <c r="D13" s="6">
        <v>0</v>
      </c>
      <c r="E13" s="7">
        <v>8841630</v>
      </c>
      <c r="F13" s="8">
        <v>8841630</v>
      </c>
      <c r="G13" s="8">
        <v>405256</v>
      </c>
      <c r="H13" s="8">
        <v>589602</v>
      </c>
      <c r="I13" s="8">
        <v>1335840</v>
      </c>
      <c r="J13" s="8">
        <v>2330698</v>
      </c>
      <c r="K13" s="8">
        <v>0</v>
      </c>
      <c r="L13" s="8">
        <v>831289</v>
      </c>
      <c r="M13" s="8">
        <v>588431</v>
      </c>
      <c r="N13" s="8">
        <v>1419720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3750418</v>
      </c>
      <c r="X13" s="8">
        <v>4420818</v>
      </c>
      <c r="Y13" s="8">
        <v>-670400</v>
      </c>
      <c r="Z13" s="2">
        <v>-15.16</v>
      </c>
      <c r="AA13" s="6">
        <v>8841630</v>
      </c>
    </row>
    <row r="14" spans="1:27" ht="13.5">
      <c r="A14" s="23" t="s">
        <v>41</v>
      </c>
      <c r="B14" s="29"/>
      <c r="C14" s="6">
        <v>7988383</v>
      </c>
      <c r="D14" s="6">
        <v>0</v>
      </c>
      <c r="E14" s="7">
        <v>5653792</v>
      </c>
      <c r="F14" s="8">
        <v>5653792</v>
      </c>
      <c r="G14" s="8">
        <v>568177</v>
      </c>
      <c r="H14" s="8">
        <v>636156</v>
      </c>
      <c r="I14" s="8">
        <v>720847</v>
      </c>
      <c r="J14" s="8">
        <v>1925180</v>
      </c>
      <c r="K14" s="8">
        <v>737553</v>
      </c>
      <c r="L14" s="8">
        <v>790180</v>
      </c>
      <c r="M14" s="8">
        <v>929062</v>
      </c>
      <c r="N14" s="8">
        <v>2456795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4381975</v>
      </c>
      <c r="X14" s="8">
        <v>2826894</v>
      </c>
      <c r="Y14" s="8">
        <v>1555081</v>
      </c>
      <c r="Z14" s="2">
        <v>55.01</v>
      </c>
      <c r="AA14" s="6">
        <v>5653792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59738327</v>
      </c>
      <c r="D16" s="6">
        <v>0</v>
      </c>
      <c r="E16" s="7">
        <v>23812570</v>
      </c>
      <c r="F16" s="8">
        <v>23812570</v>
      </c>
      <c r="G16" s="8">
        <v>135093</v>
      </c>
      <c r="H16" s="8">
        <v>40917</v>
      </c>
      <c r="I16" s="8">
        <v>20827</v>
      </c>
      <c r="J16" s="8">
        <v>196837</v>
      </c>
      <c r="K16" s="8">
        <v>19133</v>
      </c>
      <c r="L16" s="8">
        <v>9660072</v>
      </c>
      <c r="M16" s="8">
        <v>17758329</v>
      </c>
      <c r="N16" s="8">
        <v>27437534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27634371</v>
      </c>
      <c r="X16" s="8">
        <v>11906286</v>
      </c>
      <c r="Y16" s="8">
        <v>15728085</v>
      </c>
      <c r="Z16" s="2">
        <v>132.1</v>
      </c>
      <c r="AA16" s="6">
        <v>23812570</v>
      </c>
    </row>
    <row r="17" spans="1:27" ht="13.5">
      <c r="A17" s="23" t="s">
        <v>44</v>
      </c>
      <c r="B17" s="29"/>
      <c r="C17" s="6">
        <v>572313</v>
      </c>
      <c r="D17" s="6">
        <v>0</v>
      </c>
      <c r="E17" s="7">
        <v>2500000</v>
      </c>
      <c r="F17" s="8">
        <v>2500000</v>
      </c>
      <c r="G17" s="8">
        <v>2985</v>
      </c>
      <c r="H17" s="8">
        <v>9889</v>
      </c>
      <c r="I17" s="8">
        <v>145725</v>
      </c>
      <c r="J17" s="8">
        <v>158599</v>
      </c>
      <c r="K17" s="8">
        <v>63020</v>
      </c>
      <c r="L17" s="8">
        <v>48400</v>
      </c>
      <c r="M17" s="8">
        <v>48684</v>
      </c>
      <c r="N17" s="8">
        <v>160104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318703</v>
      </c>
      <c r="X17" s="8">
        <v>1249998</v>
      </c>
      <c r="Y17" s="8">
        <v>-931295</v>
      </c>
      <c r="Z17" s="2">
        <v>-74.5</v>
      </c>
      <c r="AA17" s="6">
        <v>2500000</v>
      </c>
    </row>
    <row r="18" spans="1:27" ht="13.5">
      <c r="A18" s="25" t="s">
        <v>45</v>
      </c>
      <c r="B18" s="24"/>
      <c r="C18" s="6">
        <v>1664737</v>
      </c>
      <c r="D18" s="6">
        <v>0</v>
      </c>
      <c r="E18" s="7">
        <v>1371870</v>
      </c>
      <c r="F18" s="8">
        <v>1371870</v>
      </c>
      <c r="G18" s="8">
        <v>0</v>
      </c>
      <c r="H18" s="8">
        <v>0</v>
      </c>
      <c r="I18" s="8">
        <v>284082</v>
      </c>
      <c r="J18" s="8">
        <v>284082</v>
      </c>
      <c r="K18" s="8">
        <v>0</v>
      </c>
      <c r="L18" s="8">
        <v>140281</v>
      </c>
      <c r="M18" s="8">
        <v>692268</v>
      </c>
      <c r="N18" s="8">
        <v>832549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1116631</v>
      </c>
      <c r="X18" s="8">
        <v>685938</v>
      </c>
      <c r="Y18" s="8">
        <v>430693</v>
      </c>
      <c r="Z18" s="2">
        <v>62.79</v>
      </c>
      <c r="AA18" s="6">
        <v>1371870</v>
      </c>
    </row>
    <row r="19" spans="1:27" ht="13.5">
      <c r="A19" s="23" t="s">
        <v>46</v>
      </c>
      <c r="B19" s="29"/>
      <c r="C19" s="6">
        <v>127603538</v>
      </c>
      <c r="D19" s="6">
        <v>0</v>
      </c>
      <c r="E19" s="7">
        <v>149027995</v>
      </c>
      <c r="F19" s="8">
        <v>125107782</v>
      </c>
      <c r="G19" s="8">
        <v>34813358</v>
      </c>
      <c r="H19" s="8">
        <v>168490</v>
      </c>
      <c r="I19" s="8">
        <v>14776184</v>
      </c>
      <c r="J19" s="8">
        <v>49758032</v>
      </c>
      <c r="K19" s="8">
        <v>7743460</v>
      </c>
      <c r="L19" s="8">
        <v>601629</v>
      </c>
      <c r="M19" s="8">
        <v>54900948</v>
      </c>
      <c r="N19" s="8">
        <v>63246037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113004069</v>
      </c>
      <c r="X19" s="8">
        <v>74514000</v>
      </c>
      <c r="Y19" s="8">
        <v>38490069</v>
      </c>
      <c r="Z19" s="2">
        <v>51.65</v>
      </c>
      <c r="AA19" s="6">
        <v>125107782</v>
      </c>
    </row>
    <row r="20" spans="1:27" ht="13.5">
      <c r="A20" s="23" t="s">
        <v>47</v>
      </c>
      <c r="B20" s="29"/>
      <c r="C20" s="6">
        <v>9439648</v>
      </c>
      <c r="D20" s="6">
        <v>0</v>
      </c>
      <c r="E20" s="7">
        <v>19511353</v>
      </c>
      <c r="F20" s="26">
        <v>19511353</v>
      </c>
      <c r="G20" s="26">
        <v>340350</v>
      </c>
      <c r="H20" s="26">
        <v>378250</v>
      </c>
      <c r="I20" s="26">
        <v>680642</v>
      </c>
      <c r="J20" s="26">
        <v>1399242</v>
      </c>
      <c r="K20" s="26">
        <v>1066963</v>
      </c>
      <c r="L20" s="26">
        <v>1105334</v>
      </c>
      <c r="M20" s="26">
        <v>1027019</v>
      </c>
      <c r="N20" s="26">
        <v>3199316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4598558</v>
      </c>
      <c r="X20" s="26">
        <v>9755676</v>
      </c>
      <c r="Y20" s="26">
        <v>-5157118</v>
      </c>
      <c r="Z20" s="27">
        <v>-52.86</v>
      </c>
      <c r="AA20" s="28">
        <v>19511353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782000</v>
      </c>
      <c r="F21" s="8">
        <v>782000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391002</v>
      </c>
      <c r="Y21" s="8">
        <v>-391002</v>
      </c>
      <c r="Z21" s="2">
        <v>-100</v>
      </c>
      <c r="AA21" s="6">
        <v>782000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620535287</v>
      </c>
      <c r="D22" s="33">
        <f>SUM(D5:D21)</f>
        <v>0</v>
      </c>
      <c r="E22" s="34">
        <f t="shared" si="0"/>
        <v>662413198</v>
      </c>
      <c r="F22" s="35">
        <f t="shared" si="0"/>
        <v>638492985</v>
      </c>
      <c r="G22" s="35">
        <f t="shared" si="0"/>
        <v>89493351</v>
      </c>
      <c r="H22" s="35">
        <f t="shared" si="0"/>
        <v>39070105</v>
      </c>
      <c r="I22" s="35">
        <f t="shared" si="0"/>
        <v>47531208</v>
      </c>
      <c r="J22" s="35">
        <f t="shared" si="0"/>
        <v>176094664</v>
      </c>
      <c r="K22" s="35">
        <f t="shared" si="0"/>
        <v>51446637</v>
      </c>
      <c r="L22" s="35">
        <f t="shared" si="0"/>
        <v>52531602</v>
      </c>
      <c r="M22" s="35">
        <f t="shared" si="0"/>
        <v>114917880</v>
      </c>
      <c r="N22" s="35">
        <f t="shared" si="0"/>
        <v>218896119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394990783</v>
      </c>
      <c r="X22" s="35">
        <f t="shared" si="0"/>
        <v>331206606</v>
      </c>
      <c r="Y22" s="35">
        <f t="shared" si="0"/>
        <v>63784177</v>
      </c>
      <c r="Z22" s="36">
        <f>+IF(X22&lt;&gt;0,+(Y22/X22)*100,0)</f>
        <v>19.25812343247767</v>
      </c>
      <c r="AA22" s="33">
        <f>SUM(AA5:AA21)</f>
        <v>638492985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197932055</v>
      </c>
      <c r="D25" s="6">
        <v>0</v>
      </c>
      <c r="E25" s="7">
        <v>209540899</v>
      </c>
      <c r="F25" s="8">
        <v>209540899</v>
      </c>
      <c r="G25" s="8">
        <v>15477939</v>
      </c>
      <c r="H25" s="8">
        <v>15455115</v>
      </c>
      <c r="I25" s="8">
        <v>17879317</v>
      </c>
      <c r="J25" s="8">
        <v>48812371</v>
      </c>
      <c r="K25" s="8">
        <v>16520968</v>
      </c>
      <c r="L25" s="8">
        <v>25063497</v>
      </c>
      <c r="M25" s="8">
        <v>17180755</v>
      </c>
      <c r="N25" s="8">
        <v>58765220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107577591</v>
      </c>
      <c r="X25" s="8">
        <v>108545729</v>
      </c>
      <c r="Y25" s="8">
        <v>-968138</v>
      </c>
      <c r="Z25" s="2">
        <v>-0.89</v>
      </c>
      <c r="AA25" s="6">
        <v>209540899</v>
      </c>
    </row>
    <row r="26" spans="1:27" ht="13.5">
      <c r="A26" s="25" t="s">
        <v>52</v>
      </c>
      <c r="B26" s="24"/>
      <c r="C26" s="6">
        <v>6038330</v>
      </c>
      <c r="D26" s="6">
        <v>0</v>
      </c>
      <c r="E26" s="7">
        <v>7047000</v>
      </c>
      <c r="F26" s="8">
        <v>7047000</v>
      </c>
      <c r="G26" s="8">
        <v>482441</v>
      </c>
      <c r="H26" s="8">
        <v>450024</v>
      </c>
      <c r="I26" s="8">
        <v>461246</v>
      </c>
      <c r="J26" s="8">
        <v>1393711</v>
      </c>
      <c r="K26" s="8">
        <v>491962</v>
      </c>
      <c r="L26" s="8">
        <v>470877</v>
      </c>
      <c r="M26" s="8">
        <v>468495</v>
      </c>
      <c r="N26" s="8">
        <v>1431334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2825045</v>
      </c>
      <c r="X26" s="8">
        <v>3523500</v>
      </c>
      <c r="Y26" s="8">
        <v>-698455</v>
      </c>
      <c r="Z26" s="2">
        <v>-19.82</v>
      </c>
      <c r="AA26" s="6">
        <v>7047000</v>
      </c>
    </row>
    <row r="27" spans="1:27" ht="13.5">
      <c r="A27" s="25" t="s">
        <v>53</v>
      </c>
      <c r="B27" s="24"/>
      <c r="C27" s="6">
        <v>94720456</v>
      </c>
      <c r="D27" s="6">
        <v>0</v>
      </c>
      <c r="E27" s="7">
        <v>20112380</v>
      </c>
      <c r="F27" s="8">
        <v>20112380</v>
      </c>
      <c r="G27" s="8">
        <v>1345447</v>
      </c>
      <c r="H27" s="8">
        <v>1345447</v>
      </c>
      <c r="I27" s="8">
        <v>2337202</v>
      </c>
      <c r="J27" s="8">
        <v>5028096</v>
      </c>
      <c r="K27" s="8">
        <v>1676032</v>
      </c>
      <c r="L27" s="8">
        <v>1345447</v>
      </c>
      <c r="M27" s="8">
        <v>2998372</v>
      </c>
      <c r="N27" s="8">
        <v>6019851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11047947</v>
      </c>
      <c r="X27" s="8">
        <v>10056192</v>
      </c>
      <c r="Y27" s="8">
        <v>991755</v>
      </c>
      <c r="Z27" s="2">
        <v>9.86</v>
      </c>
      <c r="AA27" s="6">
        <v>20112380</v>
      </c>
    </row>
    <row r="28" spans="1:27" ht="13.5">
      <c r="A28" s="25" t="s">
        <v>54</v>
      </c>
      <c r="B28" s="24"/>
      <c r="C28" s="6">
        <v>30600210</v>
      </c>
      <c r="D28" s="6">
        <v>0</v>
      </c>
      <c r="E28" s="7">
        <v>29907772</v>
      </c>
      <c r="F28" s="8">
        <v>29907772</v>
      </c>
      <c r="G28" s="8">
        <v>333525</v>
      </c>
      <c r="H28" s="8">
        <v>375702</v>
      </c>
      <c r="I28" s="8">
        <v>6860835</v>
      </c>
      <c r="J28" s="8">
        <v>7570062</v>
      </c>
      <c r="K28" s="8">
        <v>6416223</v>
      </c>
      <c r="L28" s="8">
        <v>1059903</v>
      </c>
      <c r="M28" s="8">
        <v>330585</v>
      </c>
      <c r="N28" s="8">
        <v>7806711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15376773</v>
      </c>
      <c r="X28" s="8">
        <v>14953884</v>
      </c>
      <c r="Y28" s="8">
        <v>422889</v>
      </c>
      <c r="Z28" s="2">
        <v>2.83</v>
      </c>
      <c r="AA28" s="6">
        <v>29907772</v>
      </c>
    </row>
    <row r="29" spans="1:27" ht="13.5">
      <c r="A29" s="25" t="s">
        <v>55</v>
      </c>
      <c r="B29" s="24"/>
      <c r="C29" s="6">
        <v>17657832</v>
      </c>
      <c r="D29" s="6">
        <v>0</v>
      </c>
      <c r="E29" s="7">
        <v>17804856</v>
      </c>
      <c r="F29" s="8">
        <v>17804856</v>
      </c>
      <c r="G29" s="8">
        <v>81459</v>
      </c>
      <c r="H29" s="8">
        <v>80847</v>
      </c>
      <c r="I29" s="8">
        <v>75050</v>
      </c>
      <c r="J29" s="8">
        <v>237356</v>
      </c>
      <c r="K29" s="8">
        <v>82113</v>
      </c>
      <c r="L29" s="8">
        <v>465169</v>
      </c>
      <c r="M29" s="8">
        <v>8028383</v>
      </c>
      <c r="N29" s="8">
        <v>8575665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8813021</v>
      </c>
      <c r="X29" s="8">
        <v>9231105</v>
      </c>
      <c r="Y29" s="8">
        <v>-418084</v>
      </c>
      <c r="Z29" s="2">
        <v>-4.53</v>
      </c>
      <c r="AA29" s="6">
        <v>17804856</v>
      </c>
    </row>
    <row r="30" spans="1:27" ht="13.5">
      <c r="A30" s="25" t="s">
        <v>56</v>
      </c>
      <c r="B30" s="24"/>
      <c r="C30" s="6">
        <v>107091556</v>
      </c>
      <c r="D30" s="6">
        <v>0</v>
      </c>
      <c r="E30" s="7">
        <v>112023800</v>
      </c>
      <c r="F30" s="8">
        <v>112023800</v>
      </c>
      <c r="G30" s="8">
        <v>1771530</v>
      </c>
      <c r="H30" s="8">
        <v>13264073</v>
      </c>
      <c r="I30" s="8">
        <v>1509060</v>
      </c>
      <c r="J30" s="8">
        <v>16544663</v>
      </c>
      <c r="K30" s="8">
        <v>21089054</v>
      </c>
      <c r="L30" s="8">
        <v>8413944</v>
      </c>
      <c r="M30" s="8">
        <v>8201666</v>
      </c>
      <c r="N30" s="8">
        <v>37704664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54249327</v>
      </c>
      <c r="X30" s="8">
        <v>55373624</v>
      </c>
      <c r="Y30" s="8">
        <v>-1124297</v>
      </c>
      <c r="Z30" s="2">
        <v>-2.03</v>
      </c>
      <c r="AA30" s="6">
        <v>112023800</v>
      </c>
    </row>
    <row r="31" spans="1:27" ht="13.5">
      <c r="A31" s="25" t="s">
        <v>57</v>
      </c>
      <c r="B31" s="24"/>
      <c r="C31" s="6">
        <v>21493284</v>
      </c>
      <c r="D31" s="6">
        <v>0</v>
      </c>
      <c r="E31" s="7">
        <v>3237020</v>
      </c>
      <c r="F31" s="8">
        <v>3237020</v>
      </c>
      <c r="G31" s="8">
        <v>233183</v>
      </c>
      <c r="H31" s="8">
        <v>128128</v>
      </c>
      <c r="I31" s="8">
        <v>158736</v>
      </c>
      <c r="J31" s="8">
        <v>520047</v>
      </c>
      <c r="K31" s="8">
        <v>507669</v>
      </c>
      <c r="L31" s="8">
        <v>403183</v>
      </c>
      <c r="M31" s="8">
        <v>224059</v>
      </c>
      <c r="N31" s="8">
        <v>1134911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1654958</v>
      </c>
      <c r="X31" s="8">
        <v>1618512</v>
      </c>
      <c r="Y31" s="8">
        <v>36446</v>
      </c>
      <c r="Z31" s="2">
        <v>2.25</v>
      </c>
      <c r="AA31" s="6">
        <v>3237020</v>
      </c>
    </row>
    <row r="32" spans="1:27" ht="13.5">
      <c r="A32" s="25" t="s">
        <v>58</v>
      </c>
      <c r="B32" s="24"/>
      <c r="C32" s="6">
        <v>68261814</v>
      </c>
      <c r="D32" s="6">
        <v>0</v>
      </c>
      <c r="E32" s="7">
        <v>139445126</v>
      </c>
      <c r="F32" s="8">
        <v>115524913</v>
      </c>
      <c r="G32" s="8">
        <v>5257660</v>
      </c>
      <c r="H32" s="8">
        <v>7180693</v>
      </c>
      <c r="I32" s="8">
        <v>9151460</v>
      </c>
      <c r="J32" s="8">
        <v>21589813</v>
      </c>
      <c r="K32" s="8">
        <v>10063465</v>
      </c>
      <c r="L32" s="8">
        <v>9990361</v>
      </c>
      <c r="M32" s="8">
        <v>15840852</v>
      </c>
      <c r="N32" s="8">
        <v>35894678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57484491</v>
      </c>
      <c r="X32" s="8">
        <v>62750307</v>
      </c>
      <c r="Y32" s="8">
        <v>-5265816</v>
      </c>
      <c r="Z32" s="2">
        <v>-8.39</v>
      </c>
      <c r="AA32" s="6">
        <v>115524913</v>
      </c>
    </row>
    <row r="33" spans="1:27" ht="13.5">
      <c r="A33" s="25" t="s">
        <v>59</v>
      </c>
      <c r="B33" s="24"/>
      <c r="C33" s="6">
        <v>5775956</v>
      </c>
      <c r="D33" s="6">
        <v>0</v>
      </c>
      <c r="E33" s="7">
        <v>11500000</v>
      </c>
      <c r="F33" s="8">
        <v>11500000</v>
      </c>
      <c r="G33" s="8">
        <v>2595000</v>
      </c>
      <c r="H33" s="8">
        <v>0</v>
      </c>
      <c r="I33" s="8">
        <v>0</v>
      </c>
      <c r="J33" s="8">
        <v>2595000</v>
      </c>
      <c r="K33" s="8">
        <v>190844</v>
      </c>
      <c r="L33" s="8">
        <v>0</v>
      </c>
      <c r="M33" s="8">
        <v>173600</v>
      </c>
      <c r="N33" s="8">
        <v>364444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2959444</v>
      </c>
      <c r="X33" s="8">
        <v>11500000</v>
      </c>
      <c r="Y33" s="8">
        <v>-8540556</v>
      </c>
      <c r="Z33" s="2">
        <v>-74.27</v>
      </c>
      <c r="AA33" s="6">
        <v>11500000</v>
      </c>
    </row>
    <row r="34" spans="1:27" ht="13.5">
      <c r="A34" s="25" t="s">
        <v>60</v>
      </c>
      <c r="B34" s="24"/>
      <c r="C34" s="6">
        <v>55347712</v>
      </c>
      <c r="D34" s="6">
        <v>0</v>
      </c>
      <c r="E34" s="7">
        <v>66945946</v>
      </c>
      <c r="F34" s="8">
        <v>66945946</v>
      </c>
      <c r="G34" s="8">
        <v>7704344</v>
      </c>
      <c r="H34" s="8">
        <v>2862158</v>
      </c>
      <c r="I34" s="8">
        <v>2044071</v>
      </c>
      <c r="J34" s="8">
        <v>12610573</v>
      </c>
      <c r="K34" s="8">
        <v>4956896</v>
      </c>
      <c r="L34" s="8">
        <v>4293550</v>
      </c>
      <c r="M34" s="8">
        <v>4365915</v>
      </c>
      <c r="N34" s="8">
        <v>13616361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26226934</v>
      </c>
      <c r="X34" s="8">
        <v>29945677</v>
      </c>
      <c r="Y34" s="8">
        <v>-3718743</v>
      </c>
      <c r="Z34" s="2">
        <v>-12.42</v>
      </c>
      <c r="AA34" s="6">
        <v>66945946</v>
      </c>
    </row>
    <row r="35" spans="1:27" ht="13.5">
      <c r="A35" s="23" t="s">
        <v>61</v>
      </c>
      <c r="B35" s="29"/>
      <c r="C35" s="6">
        <v>3790682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608709887</v>
      </c>
      <c r="D36" s="33">
        <f>SUM(D25:D35)</f>
        <v>0</v>
      </c>
      <c r="E36" s="34">
        <f t="shared" si="1"/>
        <v>617564799</v>
      </c>
      <c r="F36" s="35">
        <f t="shared" si="1"/>
        <v>593644586</v>
      </c>
      <c r="G36" s="35">
        <f t="shared" si="1"/>
        <v>35282528</v>
      </c>
      <c r="H36" s="35">
        <f t="shared" si="1"/>
        <v>41142187</v>
      </c>
      <c r="I36" s="35">
        <f t="shared" si="1"/>
        <v>40476977</v>
      </c>
      <c r="J36" s="35">
        <f t="shared" si="1"/>
        <v>116901692</v>
      </c>
      <c r="K36" s="35">
        <f t="shared" si="1"/>
        <v>61995226</v>
      </c>
      <c r="L36" s="35">
        <f t="shared" si="1"/>
        <v>51505931</v>
      </c>
      <c r="M36" s="35">
        <f t="shared" si="1"/>
        <v>57812682</v>
      </c>
      <c r="N36" s="35">
        <f t="shared" si="1"/>
        <v>171313839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288215531</v>
      </c>
      <c r="X36" s="35">
        <f t="shared" si="1"/>
        <v>307498530</v>
      </c>
      <c r="Y36" s="35">
        <f t="shared" si="1"/>
        <v>-19282999</v>
      </c>
      <c r="Z36" s="36">
        <f>+IF(X36&lt;&gt;0,+(Y36/X36)*100,0)</f>
        <v>-6.270923961815362</v>
      </c>
      <c r="AA36" s="33">
        <f>SUM(AA25:AA35)</f>
        <v>593644586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11825400</v>
      </c>
      <c r="D38" s="46">
        <f>+D22-D36</f>
        <v>0</v>
      </c>
      <c r="E38" s="47">
        <f t="shared" si="2"/>
        <v>44848399</v>
      </c>
      <c r="F38" s="48">
        <f t="shared" si="2"/>
        <v>44848399</v>
      </c>
      <c r="G38" s="48">
        <f t="shared" si="2"/>
        <v>54210823</v>
      </c>
      <c r="H38" s="48">
        <f t="shared" si="2"/>
        <v>-2072082</v>
      </c>
      <c r="I38" s="48">
        <f t="shared" si="2"/>
        <v>7054231</v>
      </c>
      <c r="J38" s="48">
        <f t="shared" si="2"/>
        <v>59192972</v>
      </c>
      <c r="K38" s="48">
        <f t="shared" si="2"/>
        <v>-10548589</v>
      </c>
      <c r="L38" s="48">
        <f t="shared" si="2"/>
        <v>1025671</v>
      </c>
      <c r="M38" s="48">
        <f t="shared" si="2"/>
        <v>57105198</v>
      </c>
      <c r="N38" s="48">
        <f t="shared" si="2"/>
        <v>47582280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106775252</v>
      </c>
      <c r="X38" s="48">
        <f>IF(F22=F36,0,X22-X36)</f>
        <v>23708076</v>
      </c>
      <c r="Y38" s="48">
        <f t="shared" si="2"/>
        <v>83067176</v>
      </c>
      <c r="Z38" s="49">
        <f>+IF(X38&lt;&gt;0,+(Y38/X38)*100,0)</f>
        <v>350.37501988773784</v>
      </c>
      <c r="AA38" s="46">
        <f>+AA22-AA36</f>
        <v>44848399</v>
      </c>
    </row>
    <row r="39" spans="1:27" ht="13.5">
      <c r="A39" s="23" t="s">
        <v>64</v>
      </c>
      <c r="B39" s="29"/>
      <c r="C39" s="6">
        <v>51016721</v>
      </c>
      <c r="D39" s="6">
        <v>0</v>
      </c>
      <c r="E39" s="7">
        <v>38545000</v>
      </c>
      <c r="F39" s="8">
        <v>79162111</v>
      </c>
      <c r="G39" s="8">
        <v>1448065</v>
      </c>
      <c r="H39" s="8">
        <v>0</v>
      </c>
      <c r="I39" s="8">
        <v>5681457</v>
      </c>
      <c r="J39" s="8">
        <v>7129522</v>
      </c>
      <c r="K39" s="8">
        <v>5532771</v>
      </c>
      <c r="L39" s="8">
        <v>1444573</v>
      </c>
      <c r="M39" s="8">
        <v>3676343</v>
      </c>
      <c r="N39" s="8">
        <v>10653687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17783209</v>
      </c>
      <c r="X39" s="8">
        <v>19272500</v>
      </c>
      <c r="Y39" s="8">
        <v>-1489291</v>
      </c>
      <c r="Z39" s="2">
        <v>-7.73</v>
      </c>
      <c r="AA39" s="6">
        <v>79162111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62842121</v>
      </c>
      <c r="D42" s="55">
        <f>SUM(D38:D41)</f>
        <v>0</v>
      </c>
      <c r="E42" s="56">
        <f t="shared" si="3"/>
        <v>83393399</v>
      </c>
      <c r="F42" s="57">
        <f t="shared" si="3"/>
        <v>124010510</v>
      </c>
      <c r="G42" s="57">
        <f t="shared" si="3"/>
        <v>55658888</v>
      </c>
      <c r="H42" s="57">
        <f t="shared" si="3"/>
        <v>-2072082</v>
      </c>
      <c r="I42" s="57">
        <f t="shared" si="3"/>
        <v>12735688</v>
      </c>
      <c r="J42" s="57">
        <f t="shared" si="3"/>
        <v>66322494</v>
      </c>
      <c r="K42" s="57">
        <f t="shared" si="3"/>
        <v>-5015818</v>
      </c>
      <c r="L42" s="57">
        <f t="shared" si="3"/>
        <v>2470244</v>
      </c>
      <c r="M42" s="57">
        <f t="shared" si="3"/>
        <v>60781541</v>
      </c>
      <c r="N42" s="57">
        <f t="shared" si="3"/>
        <v>58235967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124558461</v>
      </c>
      <c r="X42" s="57">
        <f t="shared" si="3"/>
        <v>42980576</v>
      </c>
      <c r="Y42" s="57">
        <f t="shared" si="3"/>
        <v>81577885</v>
      </c>
      <c r="Z42" s="58">
        <f>+IF(X42&lt;&gt;0,+(Y42/X42)*100,0)</f>
        <v>189.80174905054784</v>
      </c>
      <c r="AA42" s="55">
        <f>SUM(AA38:AA41)</f>
        <v>124010510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62842121</v>
      </c>
      <c r="D44" s="63">
        <f>+D42-D43</f>
        <v>0</v>
      </c>
      <c r="E44" s="64">
        <f t="shared" si="4"/>
        <v>83393399</v>
      </c>
      <c r="F44" s="65">
        <f t="shared" si="4"/>
        <v>124010510</v>
      </c>
      <c r="G44" s="65">
        <f t="shared" si="4"/>
        <v>55658888</v>
      </c>
      <c r="H44" s="65">
        <f t="shared" si="4"/>
        <v>-2072082</v>
      </c>
      <c r="I44" s="65">
        <f t="shared" si="4"/>
        <v>12735688</v>
      </c>
      <c r="J44" s="65">
        <f t="shared" si="4"/>
        <v>66322494</v>
      </c>
      <c r="K44" s="65">
        <f t="shared" si="4"/>
        <v>-5015818</v>
      </c>
      <c r="L44" s="65">
        <f t="shared" si="4"/>
        <v>2470244</v>
      </c>
      <c r="M44" s="65">
        <f t="shared" si="4"/>
        <v>60781541</v>
      </c>
      <c r="N44" s="65">
        <f t="shared" si="4"/>
        <v>58235967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124558461</v>
      </c>
      <c r="X44" s="65">
        <f t="shared" si="4"/>
        <v>42980576</v>
      </c>
      <c r="Y44" s="65">
        <f t="shared" si="4"/>
        <v>81577885</v>
      </c>
      <c r="Z44" s="66">
        <f>+IF(X44&lt;&gt;0,+(Y44/X44)*100,0)</f>
        <v>189.80174905054784</v>
      </c>
      <c r="AA44" s="63">
        <f>+AA42-AA43</f>
        <v>124010510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62842121</v>
      </c>
      <c r="D46" s="55">
        <f>SUM(D44:D45)</f>
        <v>0</v>
      </c>
      <c r="E46" s="56">
        <f t="shared" si="5"/>
        <v>83393399</v>
      </c>
      <c r="F46" s="57">
        <f t="shared" si="5"/>
        <v>124010510</v>
      </c>
      <c r="G46" s="57">
        <f t="shared" si="5"/>
        <v>55658888</v>
      </c>
      <c r="H46" s="57">
        <f t="shared" si="5"/>
        <v>-2072082</v>
      </c>
      <c r="I46" s="57">
        <f t="shared" si="5"/>
        <v>12735688</v>
      </c>
      <c r="J46" s="57">
        <f t="shared" si="5"/>
        <v>66322494</v>
      </c>
      <c r="K46" s="57">
        <f t="shared" si="5"/>
        <v>-5015818</v>
      </c>
      <c r="L46" s="57">
        <f t="shared" si="5"/>
        <v>2470244</v>
      </c>
      <c r="M46" s="57">
        <f t="shared" si="5"/>
        <v>60781541</v>
      </c>
      <c r="N46" s="57">
        <f t="shared" si="5"/>
        <v>58235967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124558461</v>
      </c>
      <c r="X46" s="57">
        <f t="shared" si="5"/>
        <v>42980576</v>
      </c>
      <c r="Y46" s="57">
        <f t="shared" si="5"/>
        <v>81577885</v>
      </c>
      <c r="Z46" s="58">
        <f>+IF(X46&lt;&gt;0,+(Y46/X46)*100,0)</f>
        <v>189.80174905054784</v>
      </c>
      <c r="AA46" s="55">
        <f>SUM(AA44:AA45)</f>
        <v>124010510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62842121</v>
      </c>
      <c r="D48" s="71">
        <f>SUM(D46:D47)</f>
        <v>0</v>
      </c>
      <c r="E48" s="72">
        <f t="shared" si="6"/>
        <v>83393399</v>
      </c>
      <c r="F48" s="73">
        <f t="shared" si="6"/>
        <v>124010510</v>
      </c>
      <c r="G48" s="73">
        <f t="shared" si="6"/>
        <v>55658888</v>
      </c>
      <c r="H48" s="74">
        <f t="shared" si="6"/>
        <v>-2072082</v>
      </c>
      <c r="I48" s="74">
        <f t="shared" si="6"/>
        <v>12735688</v>
      </c>
      <c r="J48" s="74">
        <f t="shared" si="6"/>
        <v>66322494</v>
      </c>
      <c r="K48" s="74">
        <f t="shared" si="6"/>
        <v>-5015818</v>
      </c>
      <c r="L48" s="74">
        <f t="shared" si="6"/>
        <v>2470244</v>
      </c>
      <c r="M48" s="73">
        <f t="shared" si="6"/>
        <v>60781541</v>
      </c>
      <c r="N48" s="73">
        <f t="shared" si="6"/>
        <v>58235967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124558461</v>
      </c>
      <c r="X48" s="74">
        <f t="shared" si="6"/>
        <v>42980576</v>
      </c>
      <c r="Y48" s="74">
        <f t="shared" si="6"/>
        <v>81577885</v>
      </c>
      <c r="Z48" s="75">
        <f>+IF(X48&lt;&gt;0,+(Y48/X48)*100,0)</f>
        <v>189.80174905054784</v>
      </c>
      <c r="AA48" s="76">
        <f>SUM(AA46:AA47)</f>
        <v>124010510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203443082</v>
      </c>
      <c r="D5" s="6">
        <v>0</v>
      </c>
      <c r="E5" s="7">
        <v>215403157</v>
      </c>
      <c r="F5" s="8">
        <v>215403157</v>
      </c>
      <c r="G5" s="8">
        <v>217556261</v>
      </c>
      <c r="H5" s="8">
        <v>30046</v>
      </c>
      <c r="I5" s="8">
        <v>-48769</v>
      </c>
      <c r="J5" s="8">
        <v>217537538</v>
      </c>
      <c r="K5" s="8">
        <v>-812995</v>
      </c>
      <c r="L5" s="8">
        <v>919355</v>
      </c>
      <c r="M5" s="8">
        <v>-3470922</v>
      </c>
      <c r="N5" s="8">
        <v>-3364562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214172976</v>
      </c>
      <c r="X5" s="8">
        <v>127841773</v>
      </c>
      <c r="Y5" s="8">
        <v>86331203</v>
      </c>
      <c r="Z5" s="2">
        <v>67.53</v>
      </c>
      <c r="AA5" s="6">
        <v>215403157</v>
      </c>
    </row>
    <row r="6" spans="1:27" ht="13.5">
      <c r="A6" s="23" t="s">
        <v>33</v>
      </c>
      <c r="B6" s="24"/>
      <c r="C6" s="6">
        <v>4571199</v>
      </c>
      <c r="D6" s="6">
        <v>0</v>
      </c>
      <c r="E6" s="7">
        <v>0</v>
      </c>
      <c r="F6" s="8">
        <v>0</v>
      </c>
      <c r="G6" s="8">
        <v>22187</v>
      </c>
      <c r="H6" s="8">
        <v>275960</v>
      </c>
      <c r="I6" s="8">
        <v>361829</v>
      </c>
      <c r="J6" s="8">
        <v>659976</v>
      </c>
      <c r="K6" s="8">
        <v>600450</v>
      </c>
      <c r="L6" s="8">
        <v>455628</v>
      </c>
      <c r="M6" s="8">
        <v>562367</v>
      </c>
      <c r="N6" s="8">
        <v>1618445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2278421</v>
      </c>
      <c r="X6" s="8"/>
      <c r="Y6" s="8">
        <v>2278421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228194967</v>
      </c>
      <c r="D7" s="6">
        <v>0</v>
      </c>
      <c r="E7" s="7">
        <v>250864793</v>
      </c>
      <c r="F7" s="8">
        <v>250864793</v>
      </c>
      <c r="G7" s="8">
        <v>29947771</v>
      </c>
      <c r="H7" s="8">
        <v>19282063</v>
      </c>
      <c r="I7" s="8">
        <v>19877421</v>
      </c>
      <c r="J7" s="8">
        <v>69107255</v>
      </c>
      <c r="K7" s="8">
        <v>19831291</v>
      </c>
      <c r="L7" s="8">
        <v>18908596</v>
      </c>
      <c r="M7" s="8">
        <v>17160218</v>
      </c>
      <c r="N7" s="8">
        <v>55900105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125007360</v>
      </c>
      <c r="X7" s="8">
        <v>123174612</v>
      </c>
      <c r="Y7" s="8">
        <v>1832748</v>
      </c>
      <c r="Z7" s="2">
        <v>1.49</v>
      </c>
      <c r="AA7" s="6">
        <v>250864793</v>
      </c>
    </row>
    <row r="8" spans="1:27" ht="13.5">
      <c r="A8" s="25" t="s">
        <v>35</v>
      </c>
      <c r="B8" s="24"/>
      <c r="C8" s="6">
        <v>69371696</v>
      </c>
      <c r="D8" s="6">
        <v>0</v>
      </c>
      <c r="E8" s="7">
        <v>79542000</v>
      </c>
      <c r="F8" s="8">
        <v>79542000</v>
      </c>
      <c r="G8" s="8">
        <v>21756444</v>
      </c>
      <c r="H8" s="8">
        <v>4043529</v>
      </c>
      <c r="I8" s="8">
        <v>3495779</v>
      </c>
      <c r="J8" s="8">
        <v>29295752</v>
      </c>
      <c r="K8" s="8">
        <v>3951837</v>
      </c>
      <c r="L8" s="8">
        <v>4500981</v>
      </c>
      <c r="M8" s="8">
        <v>3934126</v>
      </c>
      <c r="N8" s="8">
        <v>12386944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41682696</v>
      </c>
      <c r="X8" s="8">
        <v>38776725</v>
      </c>
      <c r="Y8" s="8">
        <v>2905971</v>
      </c>
      <c r="Z8" s="2">
        <v>7.49</v>
      </c>
      <c r="AA8" s="6">
        <v>79542000</v>
      </c>
    </row>
    <row r="9" spans="1:27" ht="13.5">
      <c r="A9" s="25" t="s">
        <v>36</v>
      </c>
      <c r="B9" s="24"/>
      <c r="C9" s="6">
        <v>16475927</v>
      </c>
      <c r="D9" s="6">
        <v>0</v>
      </c>
      <c r="E9" s="7">
        <v>29482000</v>
      </c>
      <c r="F9" s="8">
        <v>29482000</v>
      </c>
      <c r="G9" s="8">
        <v>30994482</v>
      </c>
      <c r="H9" s="8">
        <v>1076436</v>
      </c>
      <c r="I9" s="8">
        <v>-2671630</v>
      </c>
      <c r="J9" s="8">
        <v>29399288</v>
      </c>
      <c r="K9" s="8">
        <v>-39689</v>
      </c>
      <c r="L9" s="8">
        <v>278844</v>
      </c>
      <c r="M9" s="8">
        <v>89521</v>
      </c>
      <c r="N9" s="8">
        <v>328676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29727964</v>
      </c>
      <c r="X9" s="8">
        <v>14740998</v>
      </c>
      <c r="Y9" s="8">
        <v>14986966</v>
      </c>
      <c r="Z9" s="2">
        <v>101.67</v>
      </c>
      <c r="AA9" s="6">
        <v>29482000</v>
      </c>
    </row>
    <row r="10" spans="1:27" ht="13.5">
      <c r="A10" s="25" t="s">
        <v>37</v>
      </c>
      <c r="B10" s="24"/>
      <c r="C10" s="6">
        <v>21066180</v>
      </c>
      <c r="D10" s="6">
        <v>0</v>
      </c>
      <c r="E10" s="7">
        <v>26323320</v>
      </c>
      <c r="F10" s="26">
        <v>26323320</v>
      </c>
      <c r="G10" s="26">
        <v>22039824</v>
      </c>
      <c r="H10" s="26">
        <v>750509</v>
      </c>
      <c r="I10" s="26">
        <v>-96905</v>
      </c>
      <c r="J10" s="26">
        <v>22693428</v>
      </c>
      <c r="K10" s="26">
        <v>-161632</v>
      </c>
      <c r="L10" s="26">
        <v>-123926</v>
      </c>
      <c r="M10" s="26">
        <v>-30718</v>
      </c>
      <c r="N10" s="26">
        <v>-316276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22377152</v>
      </c>
      <c r="X10" s="26">
        <v>13161660</v>
      </c>
      <c r="Y10" s="26">
        <v>9215492</v>
      </c>
      <c r="Z10" s="27">
        <v>70.02</v>
      </c>
      <c r="AA10" s="28">
        <v>26323320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428544</v>
      </c>
      <c r="H11" s="8">
        <v>384576</v>
      </c>
      <c r="I11" s="8">
        <v>235703</v>
      </c>
      <c r="J11" s="8">
        <v>1048823</v>
      </c>
      <c r="K11" s="8">
        <v>387959</v>
      </c>
      <c r="L11" s="8">
        <v>238905</v>
      </c>
      <c r="M11" s="8">
        <v>290499</v>
      </c>
      <c r="N11" s="8">
        <v>917363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1966186</v>
      </c>
      <c r="X11" s="8"/>
      <c r="Y11" s="8">
        <v>1966186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4510120</v>
      </c>
      <c r="D12" s="6">
        <v>0</v>
      </c>
      <c r="E12" s="7">
        <v>6657056</v>
      </c>
      <c r="F12" s="8">
        <v>6657056</v>
      </c>
      <c r="G12" s="8">
        <v>354764</v>
      </c>
      <c r="H12" s="8">
        <v>344859</v>
      </c>
      <c r="I12" s="8">
        <v>448888</v>
      </c>
      <c r="J12" s="8">
        <v>1148511</v>
      </c>
      <c r="K12" s="8">
        <v>396429</v>
      </c>
      <c r="L12" s="8">
        <v>557941</v>
      </c>
      <c r="M12" s="8">
        <v>282167</v>
      </c>
      <c r="N12" s="8">
        <v>1236537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2385048</v>
      </c>
      <c r="X12" s="8">
        <v>3328530</v>
      </c>
      <c r="Y12" s="8">
        <v>-943482</v>
      </c>
      <c r="Z12" s="2">
        <v>-28.35</v>
      </c>
      <c r="AA12" s="6">
        <v>6657056</v>
      </c>
    </row>
    <row r="13" spans="1:27" ht="13.5">
      <c r="A13" s="23" t="s">
        <v>40</v>
      </c>
      <c r="B13" s="29"/>
      <c r="C13" s="6">
        <v>10301782</v>
      </c>
      <c r="D13" s="6">
        <v>0</v>
      </c>
      <c r="E13" s="7">
        <v>11760000</v>
      </c>
      <c r="F13" s="8">
        <v>11760000</v>
      </c>
      <c r="G13" s="8">
        <v>620244</v>
      </c>
      <c r="H13" s="8">
        <v>675656</v>
      </c>
      <c r="I13" s="8">
        <v>592103</v>
      </c>
      <c r="J13" s="8">
        <v>1888003</v>
      </c>
      <c r="K13" s="8">
        <v>627450</v>
      </c>
      <c r="L13" s="8">
        <v>999173</v>
      </c>
      <c r="M13" s="8">
        <v>804328</v>
      </c>
      <c r="N13" s="8">
        <v>2430951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4318954</v>
      </c>
      <c r="X13" s="8">
        <v>6485640</v>
      </c>
      <c r="Y13" s="8">
        <v>-2166686</v>
      </c>
      <c r="Z13" s="2">
        <v>-33.41</v>
      </c>
      <c r="AA13" s="6">
        <v>11760000</v>
      </c>
    </row>
    <row r="14" spans="1:27" ht="13.5">
      <c r="A14" s="23" t="s">
        <v>41</v>
      </c>
      <c r="B14" s="29"/>
      <c r="C14" s="6">
        <v>10544572</v>
      </c>
      <c r="D14" s="6">
        <v>0</v>
      </c>
      <c r="E14" s="7">
        <v>12073804</v>
      </c>
      <c r="F14" s="8">
        <v>12073804</v>
      </c>
      <c r="G14" s="8">
        <v>951957</v>
      </c>
      <c r="H14" s="8">
        <v>974539</v>
      </c>
      <c r="I14" s="8">
        <v>980607</v>
      </c>
      <c r="J14" s="8">
        <v>2907103</v>
      </c>
      <c r="K14" s="8">
        <v>1165366</v>
      </c>
      <c r="L14" s="8">
        <v>1184758</v>
      </c>
      <c r="M14" s="8">
        <v>1499567</v>
      </c>
      <c r="N14" s="8">
        <v>3849691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6756794</v>
      </c>
      <c r="X14" s="8">
        <v>6115382</v>
      </c>
      <c r="Y14" s="8">
        <v>641412</v>
      </c>
      <c r="Z14" s="2">
        <v>10.49</v>
      </c>
      <c r="AA14" s="6">
        <v>12073804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88142029</v>
      </c>
      <c r="D16" s="6">
        <v>0</v>
      </c>
      <c r="E16" s="7">
        <v>110596700</v>
      </c>
      <c r="F16" s="8">
        <v>110596700</v>
      </c>
      <c r="G16" s="8">
        <v>703681</v>
      </c>
      <c r="H16" s="8">
        <v>911236</v>
      </c>
      <c r="I16" s="8">
        <v>1319310</v>
      </c>
      <c r="J16" s="8">
        <v>2934227</v>
      </c>
      <c r="K16" s="8">
        <v>1171976</v>
      </c>
      <c r="L16" s="8">
        <v>1351281</v>
      </c>
      <c r="M16" s="8">
        <v>665492</v>
      </c>
      <c r="N16" s="8">
        <v>3188749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6122976</v>
      </c>
      <c r="X16" s="8">
        <v>53141714</v>
      </c>
      <c r="Y16" s="8">
        <v>-47018738</v>
      </c>
      <c r="Z16" s="2">
        <v>-88.48</v>
      </c>
      <c r="AA16" s="6">
        <v>110596700</v>
      </c>
    </row>
    <row r="17" spans="1:27" ht="13.5">
      <c r="A17" s="23" t="s">
        <v>44</v>
      </c>
      <c r="B17" s="29"/>
      <c r="C17" s="6">
        <v>1671679</v>
      </c>
      <c r="D17" s="6">
        <v>0</v>
      </c>
      <c r="E17" s="7">
        <v>1572000</v>
      </c>
      <c r="F17" s="8">
        <v>1572000</v>
      </c>
      <c r="G17" s="8">
        <v>134493</v>
      </c>
      <c r="H17" s="8">
        <v>136949</v>
      </c>
      <c r="I17" s="8">
        <v>116544</v>
      </c>
      <c r="J17" s="8">
        <v>387986</v>
      </c>
      <c r="K17" s="8">
        <v>146665</v>
      </c>
      <c r="L17" s="8">
        <v>133951</v>
      </c>
      <c r="M17" s="8">
        <v>69749</v>
      </c>
      <c r="N17" s="8">
        <v>350365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738351</v>
      </c>
      <c r="X17" s="8">
        <v>786000</v>
      </c>
      <c r="Y17" s="8">
        <v>-47649</v>
      </c>
      <c r="Z17" s="2">
        <v>-6.06</v>
      </c>
      <c r="AA17" s="6">
        <v>1572000</v>
      </c>
    </row>
    <row r="18" spans="1:27" ht="13.5">
      <c r="A18" s="25" t="s">
        <v>45</v>
      </c>
      <c r="B18" s="24"/>
      <c r="C18" s="6">
        <v>3095516</v>
      </c>
      <c r="D18" s="6">
        <v>0</v>
      </c>
      <c r="E18" s="7">
        <v>2909000</v>
      </c>
      <c r="F18" s="8">
        <v>2909000</v>
      </c>
      <c r="G18" s="8">
        <v>262765</v>
      </c>
      <c r="H18" s="8">
        <v>270584</v>
      </c>
      <c r="I18" s="8">
        <v>243562</v>
      </c>
      <c r="J18" s="8">
        <v>776911</v>
      </c>
      <c r="K18" s="8">
        <v>280308</v>
      </c>
      <c r="L18" s="8">
        <v>296131</v>
      </c>
      <c r="M18" s="8">
        <v>213949</v>
      </c>
      <c r="N18" s="8">
        <v>790388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1567299</v>
      </c>
      <c r="X18" s="8">
        <v>1454502</v>
      </c>
      <c r="Y18" s="8">
        <v>112797</v>
      </c>
      <c r="Z18" s="2">
        <v>7.76</v>
      </c>
      <c r="AA18" s="6">
        <v>2909000</v>
      </c>
    </row>
    <row r="19" spans="1:27" ht="13.5">
      <c r="A19" s="23" t="s">
        <v>46</v>
      </c>
      <c r="B19" s="29"/>
      <c r="C19" s="6">
        <v>107336777</v>
      </c>
      <c r="D19" s="6">
        <v>0</v>
      </c>
      <c r="E19" s="7">
        <v>153822304</v>
      </c>
      <c r="F19" s="8">
        <v>154099997</v>
      </c>
      <c r="G19" s="8">
        <v>33331979</v>
      </c>
      <c r="H19" s="8">
        <v>3810126</v>
      </c>
      <c r="I19" s="8">
        <v>3604228</v>
      </c>
      <c r="J19" s="8">
        <v>40746333</v>
      </c>
      <c r="K19" s="8">
        <v>6836558</v>
      </c>
      <c r="L19" s="8">
        <v>5960527</v>
      </c>
      <c r="M19" s="8">
        <v>32740896</v>
      </c>
      <c r="N19" s="8">
        <v>45537981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86284314</v>
      </c>
      <c r="X19" s="8">
        <v>99984498</v>
      </c>
      <c r="Y19" s="8">
        <v>-13700184</v>
      </c>
      <c r="Z19" s="2">
        <v>-13.7</v>
      </c>
      <c r="AA19" s="6">
        <v>154099997</v>
      </c>
    </row>
    <row r="20" spans="1:27" ht="13.5">
      <c r="A20" s="23" t="s">
        <v>47</v>
      </c>
      <c r="B20" s="29"/>
      <c r="C20" s="6">
        <v>10329223</v>
      </c>
      <c r="D20" s="6">
        <v>0</v>
      </c>
      <c r="E20" s="7">
        <v>12538066</v>
      </c>
      <c r="F20" s="26">
        <v>12538066</v>
      </c>
      <c r="G20" s="26">
        <v>388046</v>
      </c>
      <c r="H20" s="26">
        <v>184746</v>
      </c>
      <c r="I20" s="26">
        <v>432425</v>
      </c>
      <c r="J20" s="26">
        <v>1005217</v>
      </c>
      <c r="K20" s="26">
        <v>320153</v>
      </c>
      <c r="L20" s="26">
        <v>148375</v>
      </c>
      <c r="M20" s="26">
        <v>605620</v>
      </c>
      <c r="N20" s="26">
        <v>1074148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2079365</v>
      </c>
      <c r="X20" s="26">
        <v>6269034</v>
      </c>
      <c r="Y20" s="26">
        <v>-4189669</v>
      </c>
      <c r="Z20" s="27">
        <v>-66.83</v>
      </c>
      <c r="AA20" s="28">
        <v>12538066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</v>
      </c>
      <c r="F21" s="8">
        <v>1000000</v>
      </c>
      <c r="G21" s="8">
        <v>29739</v>
      </c>
      <c r="H21" s="8">
        <v>0</v>
      </c>
      <c r="I21" s="30">
        <v>0</v>
      </c>
      <c r="J21" s="8">
        <v>29739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29739</v>
      </c>
      <c r="X21" s="8"/>
      <c r="Y21" s="8">
        <v>29739</v>
      </c>
      <c r="Z21" s="2">
        <v>0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779054749</v>
      </c>
      <c r="D22" s="33">
        <f>SUM(D5:D21)</f>
        <v>0</v>
      </c>
      <c r="E22" s="34">
        <f t="shared" si="0"/>
        <v>914544200</v>
      </c>
      <c r="F22" s="35">
        <f t="shared" si="0"/>
        <v>914821893</v>
      </c>
      <c r="G22" s="35">
        <f t="shared" si="0"/>
        <v>359523181</v>
      </c>
      <c r="H22" s="35">
        <f t="shared" si="0"/>
        <v>33151814</v>
      </c>
      <c r="I22" s="35">
        <f t="shared" si="0"/>
        <v>28891095</v>
      </c>
      <c r="J22" s="35">
        <f t="shared" si="0"/>
        <v>421566090</v>
      </c>
      <c r="K22" s="35">
        <f t="shared" si="0"/>
        <v>34702126</v>
      </c>
      <c r="L22" s="35">
        <f t="shared" si="0"/>
        <v>35810520</v>
      </c>
      <c r="M22" s="35">
        <f t="shared" si="0"/>
        <v>55416859</v>
      </c>
      <c r="N22" s="35">
        <f t="shared" si="0"/>
        <v>125929505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547495595</v>
      </c>
      <c r="X22" s="35">
        <f t="shared" si="0"/>
        <v>495261068</v>
      </c>
      <c r="Y22" s="35">
        <f t="shared" si="0"/>
        <v>52234527</v>
      </c>
      <c r="Z22" s="36">
        <f>+IF(X22&lt;&gt;0,+(Y22/X22)*100,0)</f>
        <v>10.54686717268881</v>
      </c>
      <c r="AA22" s="33">
        <f>SUM(AA5:AA21)</f>
        <v>914821893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226731355</v>
      </c>
      <c r="D25" s="6">
        <v>0</v>
      </c>
      <c r="E25" s="7">
        <v>254199498</v>
      </c>
      <c r="F25" s="8">
        <v>253631996</v>
      </c>
      <c r="G25" s="8">
        <v>16818123</v>
      </c>
      <c r="H25" s="8">
        <v>19969370</v>
      </c>
      <c r="I25" s="8">
        <v>18986230</v>
      </c>
      <c r="J25" s="8">
        <v>55773723</v>
      </c>
      <c r="K25" s="8">
        <v>17807781</v>
      </c>
      <c r="L25" s="8">
        <v>29346379</v>
      </c>
      <c r="M25" s="8">
        <v>17526444</v>
      </c>
      <c r="N25" s="8">
        <v>64680604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120454327</v>
      </c>
      <c r="X25" s="8">
        <v>133124276</v>
      </c>
      <c r="Y25" s="8">
        <v>-12669949</v>
      </c>
      <c r="Z25" s="2">
        <v>-9.52</v>
      </c>
      <c r="AA25" s="6">
        <v>253631996</v>
      </c>
    </row>
    <row r="26" spans="1:27" ht="13.5">
      <c r="A26" s="25" t="s">
        <v>52</v>
      </c>
      <c r="B26" s="24"/>
      <c r="C26" s="6">
        <v>8468976</v>
      </c>
      <c r="D26" s="6">
        <v>0</v>
      </c>
      <c r="E26" s="7">
        <v>8652500</v>
      </c>
      <c r="F26" s="8">
        <v>8652500</v>
      </c>
      <c r="G26" s="8">
        <v>686168</v>
      </c>
      <c r="H26" s="8">
        <v>632880</v>
      </c>
      <c r="I26" s="8">
        <v>642731</v>
      </c>
      <c r="J26" s="8">
        <v>1961779</v>
      </c>
      <c r="K26" s="8">
        <v>642731</v>
      </c>
      <c r="L26" s="8">
        <v>626869</v>
      </c>
      <c r="M26" s="8">
        <v>642731</v>
      </c>
      <c r="N26" s="8">
        <v>1912331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3874110</v>
      </c>
      <c r="X26" s="8">
        <v>4326252</v>
      </c>
      <c r="Y26" s="8">
        <v>-452142</v>
      </c>
      <c r="Z26" s="2">
        <v>-10.45</v>
      </c>
      <c r="AA26" s="6">
        <v>8652500</v>
      </c>
    </row>
    <row r="27" spans="1:27" ht="13.5">
      <c r="A27" s="25" t="s">
        <v>53</v>
      </c>
      <c r="B27" s="24"/>
      <c r="C27" s="6">
        <v>109994826</v>
      </c>
      <c r="D27" s="6">
        <v>0</v>
      </c>
      <c r="E27" s="7">
        <v>108874932</v>
      </c>
      <c r="F27" s="8">
        <v>108874932</v>
      </c>
      <c r="G27" s="8">
        <v>2067163</v>
      </c>
      <c r="H27" s="8">
        <v>2065627</v>
      </c>
      <c r="I27" s="8">
        <v>1711284</v>
      </c>
      <c r="J27" s="8">
        <v>5844074</v>
      </c>
      <c r="K27" s="8">
        <v>1098954</v>
      </c>
      <c r="L27" s="8">
        <v>1624834</v>
      </c>
      <c r="M27" s="8">
        <v>26000</v>
      </c>
      <c r="N27" s="8">
        <v>2749788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8593862</v>
      </c>
      <c r="X27" s="8">
        <v>23135922</v>
      </c>
      <c r="Y27" s="8">
        <v>-14542060</v>
      </c>
      <c r="Z27" s="2">
        <v>-62.85</v>
      </c>
      <c r="AA27" s="6">
        <v>108874932</v>
      </c>
    </row>
    <row r="28" spans="1:27" ht="13.5">
      <c r="A28" s="25" t="s">
        <v>54</v>
      </c>
      <c r="B28" s="24"/>
      <c r="C28" s="6">
        <v>29762293</v>
      </c>
      <c r="D28" s="6">
        <v>0</v>
      </c>
      <c r="E28" s="7">
        <v>31510869</v>
      </c>
      <c r="F28" s="8">
        <v>31510869</v>
      </c>
      <c r="G28" s="8">
        <v>2673906</v>
      </c>
      <c r="H28" s="8">
        <v>2520867</v>
      </c>
      <c r="I28" s="8">
        <v>2804472</v>
      </c>
      <c r="J28" s="8">
        <v>7999245</v>
      </c>
      <c r="K28" s="8">
        <v>2615426</v>
      </c>
      <c r="L28" s="8">
        <v>2615426</v>
      </c>
      <c r="M28" s="8">
        <v>1075044</v>
      </c>
      <c r="N28" s="8">
        <v>6305896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14305141</v>
      </c>
      <c r="X28" s="8">
        <v>15755436</v>
      </c>
      <c r="Y28" s="8">
        <v>-1450295</v>
      </c>
      <c r="Z28" s="2">
        <v>-9.21</v>
      </c>
      <c r="AA28" s="6">
        <v>31510869</v>
      </c>
    </row>
    <row r="29" spans="1:27" ht="13.5">
      <c r="A29" s="25" t="s">
        <v>55</v>
      </c>
      <c r="B29" s="24"/>
      <c r="C29" s="6">
        <v>25556649</v>
      </c>
      <c r="D29" s="6">
        <v>0</v>
      </c>
      <c r="E29" s="7">
        <v>14395110</v>
      </c>
      <c r="F29" s="8">
        <v>14395110</v>
      </c>
      <c r="G29" s="8">
        <v>0</v>
      </c>
      <c r="H29" s="8">
        <v>0</v>
      </c>
      <c r="I29" s="8">
        <v>2226435</v>
      </c>
      <c r="J29" s="8">
        <v>2226435</v>
      </c>
      <c r="K29" s="8">
        <v>0</v>
      </c>
      <c r="L29" s="8">
        <v>-1792080</v>
      </c>
      <c r="M29" s="8">
        <v>0</v>
      </c>
      <c r="N29" s="8">
        <v>-1792080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434355</v>
      </c>
      <c r="X29" s="8">
        <v>7413483</v>
      </c>
      <c r="Y29" s="8">
        <v>-6979128</v>
      </c>
      <c r="Z29" s="2">
        <v>-94.14</v>
      </c>
      <c r="AA29" s="6">
        <v>14395110</v>
      </c>
    </row>
    <row r="30" spans="1:27" ht="13.5">
      <c r="A30" s="25" t="s">
        <v>56</v>
      </c>
      <c r="B30" s="24"/>
      <c r="C30" s="6">
        <v>156923413</v>
      </c>
      <c r="D30" s="6">
        <v>0</v>
      </c>
      <c r="E30" s="7">
        <v>177274270</v>
      </c>
      <c r="F30" s="8">
        <v>169328370</v>
      </c>
      <c r="G30" s="8">
        <v>115326</v>
      </c>
      <c r="H30" s="8">
        <v>20726392</v>
      </c>
      <c r="I30" s="8">
        <v>21009427</v>
      </c>
      <c r="J30" s="8">
        <v>41851145</v>
      </c>
      <c r="K30" s="8">
        <v>11958380</v>
      </c>
      <c r="L30" s="8">
        <v>12422301</v>
      </c>
      <c r="M30" s="8">
        <v>11791133</v>
      </c>
      <c r="N30" s="8">
        <v>36171814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78022959</v>
      </c>
      <c r="X30" s="8">
        <v>87041668</v>
      </c>
      <c r="Y30" s="8">
        <v>-9018709</v>
      </c>
      <c r="Z30" s="2">
        <v>-10.36</v>
      </c>
      <c r="AA30" s="6">
        <v>169328370</v>
      </c>
    </row>
    <row r="31" spans="1:27" ht="13.5">
      <c r="A31" s="25" t="s">
        <v>57</v>
      </c>
      <c r="B31" s="24"/>
      <c r="C31" s="6">
        <v>26105219</v>
      </c>
      <c r="D31" s="6">
        <v>0</v>
      </c>
      <c r="E31" s="7">
        <v>50292476</v>
      </c>
      <c r="F31" s="8">
        <v>50876576</v>
      </c>
      <c r="G31" s="8">
        <v>568062</v>
      </c>
      <c r="H31" s="8">
        <v>1016722</v>
      </c>
      <c r="I31" s="8">
        <v>3718903</v>
      </c>
      <c r="J31" s="8">
        <v>5303687</v>
      </c>
      <c r="K31" s="8">
        <v>2624379</v>
      </c>
      <c r="L31" s="8">
        <v>2458111</v>
      </c>
      <c r="M31" s="8">
        <v>3720935</v>
      </c>
      <c r="N31" s="8">
        <v>8803425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14107112</v>
      </c>
      <c r="X31" s="8">
        <v>24391850</v>
      </c>
      <c r="Y31" s="8">
        <v>-10284738</v>
      </c>
      <c r="Z31" s="2">
        <v>-42.16</v>
      </c>
      <c r="AA31" s="6">
        <v>50876576</v>
      </c>
    </row>
    <row r="32" spans="1:27" ht="13.5">
      <c r="A32" s="25" t="s">
        <v>58</v>
      </c>
      <c r="B32" s="24"/>
      <c r="C32" s="6">
        <v>121658321</v>
      </c>
      <c r="D32" s="6">
        <v>0</v>
      </c>
      <c r="E32" s="7">
        <v>173343480</v>
      </c>
      <c r="F32" s="8">
        <v>189195149</v>
      </c>
      <c r="G32" s="8">
        <v>3986931</v>
      </c>
      <c r="H32" s="8">
        <v>1602869</v>
      </c>
      <c r="I32" s="8">
        <v>3349819</v>
      </c>
      <c r="J32" s="8">
        <v>8939619</v>
      </c>
      <c r="K32" s="8">
        <v>1672860</v>
      </c>
      <c r="L32" s="8">
        <v>2772768</v>
      </c>
      <c r="M32" s="8">
        <v>12392816</v>
      </c>
      <c r="N32" s="8">
        <v>16838444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25778063</v>
      </c>
      <c r="X32" s="8">
        <v>89011861</v>
      </c>
      <c r="Y32" s="8">
        <v>-63233798</v>
      </c>
      <c r="Z32" s="2">
        <v>-71.04</v>
      </c>
      <c r="AA32" s="6">
        <v>189195149</v>
      </c>
    </row>
    <row r="33" spans="1:27" ht="13.5">
      <c r="A33" s="25" t="s">
        <v>59</v>
      </c>
      <c r="B33" s="24"/>
      <c r="C33" s="6">
        <v>4722784</v>
      </c>
      <c r="D33" s="6">
        <v>0</v>
      </c>
      <c r="E33" s="7">
        <v>3150000</v>
      </c>
      <c r="F33" s="8">
        <v>3200000</v>
      </c>
      <c r="G33" s="8">
        <v>11800</v>
      </c>
      <c r="H33" s="8">
        <v>98675</v>
      </c>
      <c r="I33" s="8">
        <v>24044</v>
      </c>
      <c r="J33" s="8">
        <v>134519</v>
      </c>
      <c r="K33" s="8">
        <v>39253</v>
      </c>
      <c r="L33" s="8">
        <v>46667</v>
      </c>
      <c r="M33" s="8">
        <v>105617</v>
      </c>
      <c r="N33" s="8">
        <v>191537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326056</v>
      </c>
      <c r="X33" s="8">
        <v>1575000</v>
      </c>
      <c r="Y33" s="8">
        <v>-1248944</v>
      </c>
      <c r="Z33" s="2">
        <v>-79.3</v>
      </c>
      <c r="AA33" s="6">
        <v>3200000</v>
      </c>
    </row>
    <row r="34" spans="1:27" ht="13.5">
      <c r="A34" s="25" t="s">
        <v>60</v>
      </c>
      <c r="B34" s="24"/>
      <c r="C34" s="6">
        <v>64697827</v>
      </c>
      <c r="D34" s="6">
        <v>0</v>
      </c>
      <c r="E34" s="7">
        <v>56567503</v>
      </c>
      <c r="F34" s="8">
        <v>58267243</v>
      </c>
      <c r="G34" s="8">
        <v>7355404</v>
      </c>
      <c r="H34" s="8">
        <v>10725549</v>
      </c>
      <c r="I34" s="8">
        <v>15048410</v>
      </c>
      <c r="J34" s="8">
        <v>33129363</v>
      </c>
      <c r="K34" s="8">
        <v>20321470</v>
      </c>
      <c r="L34" s="8">
        <v>16231567</v>
      </c>
      <c r="M34" s="8">
        <v>14316649</v>
      </c>
      <c r="N34" s="8">
        <v>50869686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83999049</v>
      </c>
      <c r="X34" s="8">
        <v>27067550</v>
      </c>
      <c r="Y34" s="8">
        <v>56931499</v>
      </c>
      <c r="Z34" s="2">
        <v>210.33</v>
      </c>
      <c r="AA34" s="6">
        <v>58267243</v>
      </c>
    </row>
    <row r="35" spans="1:27" ht="13.5">
      <c r="A35" s="23" t="s">
        <v>61</v>
      </c>
      <c r="B35" s="29"/>
      <c r="C35" s="6">
        <v>123836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774745499</v>
      </c>
      <c r="D36" s="33">
        <f>SUM(D25:D35)</f>
        <v>0</v>
      </c>
      <c r="E36" s="34">
        <f t="shared" si="1"/>
        <v>878260638</v>
      </c>
      <c r="F36" s="35">
        <f t="shared" si="1"/>
        <v>887932745</v>
      </c>
      <c r="G36" s="35">
        <f t="shared" si="1"/>
        <v>34282883</v>
      </c>
      <c r="H36" s="35">
        <f t="shared" si="1"/>
        <v>59358951</v>
      </c>
      <c r="I36" s="35">
        <f t="shared" si="1"/>
        <v>69521755</v>
      </c>
      <c r="J36" s="35">
        <f t="shared" si="1"/>
        <v>163163589</v>
      </c>
      <c r="K36" s="35">
        <f t="shared" si="1"/>
        <v>58781234</v>
      </c>
      <c r="L36" s="35">
        <f t="shared" si="1"/>
        <v>66352842</v>
      </c>
      <c r="M36" s="35">
        <f t="shared" si="1"/>
        <v>61597369</v>
      </c>
      <c r="N36" s="35">
        <f t="shared" si="1"/>
        <v>186731445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349895034</v>
      </c>
      <c r="X36" s="35">
        <f t="shared" si="1"/>
        <v>412843298</v>
      </c>
      <c r="Y36" s="35">
        <f t="shared" si="1"/>
        <v>-62948264</v>
      </c>
      <c r="Z36" s="36">
        <f>+IF(X36&lt;&gt;0,+(Y36/X36)*100,0)</f>
        <v>-15.247495673285702</v>
      </c>
      <c r="AA36" s="33">
        <f>SUM(AA25:AA35)</f>
        <v>887932745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4309250</v>
      </c>
      <c r="D38" s="46">
        <f>+D22-D36</f>
        <v>0</v>
      </c>
      <c r="E38" s="47">
        <f t="shared" si="2"/>
        <v>36283562</v>
      </c>
      <c r="F38" s="48">
        <f t="shared" si="2"/>
        <v>26889148</v>
      </c>
      <c r="G38" s="48">
        <f t="shared" si="2"/>
        <v>325240298</v>
      </c>
      <c r="H38" s="48">
        <f t="shared" si="2"/>
        <v>-26207137</v>
      </c>
      <c r="I38" s="48">
        <f t="shared" si="2"/>
        <v>-40630660</v>
      </c>
      <c r="J38" s="48">
        <f t="shared" si="2"/>
        <v>258402501</v>
      </c>
      <c r="K38" s="48">
        <f t="shared" si="2"/>
        <v>-24079108</v>
      </c>
      <c r="L38" s="48">
        <f t="shared" si="2"/>
        <v>-30542322</v>
      </c>
      <c r="M38" s="48">
        <f t="shared" si="2"/>
        <v>-6180510</v>
      </c>
      <c r="N38" s="48">
        <f t="shared" si="2"/>
        <v>-60801940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197600561</v>
      </c>
      <c r="X38" s="48">
        <f>IF(F22=F36,0,X22-X36)</f>
        <v>82417770</v>
      </c>
      <c r="Y38" s="48">
        <f t="shared" si="2"/>
        <v>115182791</v>
      </c>
      <c r="Z38" s="49">
        <f>+IF(X38&lt;&gt;0,+(Y38/X38)*100,0)</f>
        <v>139.75480166473807</v>
      </c>
      <c r="AA38" s="46">
        <f>+AA22-AA36</f>
        <v>26889148</v>
      </c>
    </row>
    <row r="39" spans="1:27" ht="13.5">
      <c r="A39" s="23" t="s">
        <v>64</v>
      </c>
      <c r="B39" s="29"/>
      <c r="C39" s="6">
        <v>63598812</v>
      </c>
      <c r="D39" s="6">
        <v>0</v>
      </c>
      <c r="E39" s="7">
        <v>53359696</v>
      </c>
      <c r="F39" s="8">
        <v>63152363</v>
      </c>
      <c r="G39" s="8">
        <v>1892403</v>
      </c>
      <c r="H39" s="8">
        <v>4653563</v>
      </c>
      <c r="I39" s="8">
        <v>8813809</v>
      </c>
      <c r="J39" s="8">
        <v>15359775</v>
      </c>
      <c r="K39" s="8">
        <v>5400837</v>
      </c>
      <c r="L39" s="8">
        <v>3444887</v>
      </c>
      <c r="M39" s="8">
        <v>968417</v>
      </c>
      <c r="N39" s="8">
        <v>9814141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25173916</v>
      </c>
      <c r="X39" s="8">
        <v>24278662</v>
      </c>
      <c r="Y39" s="8">
        <v>895254</v>
      </c>
      <c r="Z39" s="2">
        <v>3.69</v>
      </c>
      <c r="AA39" s="6">
        <v>63152363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-1334797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66573265</v>
      </c>
      <c r="D42" s="55">
        <f>SUM(D38:D41)</f>
        <v>0</v>
      </c>
      <c r="E42" s="56">
        <f t="shared" si="3"/>
        <v>89643258</v>
      </c>
      <c r="F42" s="57">
        <f t="shared" si="3"/>
        <v>90041511</v>
      </c>
      <c r="G42" s="57">
        <f t="shared" si="3"/>
        <v>327132701</v>
      </c>
      <c r="H42" s="57">
        <f t="shared" si="3"/>
        <v>-21553574</v>
      </c>
      <c r="I42" s="57">
        <f t="shared" si="3"/>
        <v>-31816851</v>
      </c>
      <c r="J42" s="57">
        <f t="shared" si="3"/>
        <v>273762276</v>
      </c>
      <c r="K42" s="57">
        <f t="shared" si="3"/>
        <v>-18678271</v>
      </c>
      <c r="L42" s="57">
        <f t="shared" si="3"/>
        <v>-27097435</v>
      </c>
      <c r="M42" s="57">
        <f t="shared" si="3"/>
        <v>-5212093</v>
      </c>
      <c r="N42" s="57">
        <f t="shared" si="3"/>
        <v>-50987799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222774477</v>
      </c>
      <c r="X42" s="57">
        <f t="shared" si="3"/>
        <v>106696432</v>
      </c>
      <c r="Y42" s="57">
        <f t="shared" si="3"/>
        <v>116078045</v>
      </c>
      <c r="Z42" s="58">
        <f>+IF(X42&lt;&gt;0,+(Y42/X42)*100,0)</f>
        <v>108.79280855427294</v>
      </c>
      <c r="AA42" s="55">
        <f>SUM(AA38:AA41)</f>
        <v>90041511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66573265</v>
      </c>
      <c r="D44" s="63">
        <f>+D42-D43</f>
        <v>0</v>
      </c>
      <c r="E44" s="64">
        <f t="shared" si="4"/>
        <v>89643258</v>
      </c>
      <c r="F44" s="65">
        <f t="shared" si="4"/>
        <v>90041511</v>
      </c>
      <c r="G44" s="65">
        <f t="shared" si="4"/>
        <v>327132701</v>
      </c>
      <c r="H44" s="65">
        <f t="shared" si="4"/>
        <v>-21553574</v>
      </c>
      <c r="I44" s="65">
        <f t="shared" si="4"/>
        <v>-31816851</v>
      </c>
      <c r="J44" s="65">
        <f t="shared" si="4"/>
        <v>273762276</v>
      </c>
      <c r="K44" s="65">
        <f t="shared" si="4"/>
        <v>-18678271</v>
      </c>
      <c r="L44" s="65">
        <f t="shared" si="4"/>
        <v>-27097435</v>
      </c>
      <c r="M44" s="65">
        <f t="shared" si="4"/>
        <v>-5212093</v>
      </c>
      <c r="N44" s="65">
        <f t="shared" si="4"/>
        <v>-50987799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222774477</v>
      </c>
      <c r="X44" s="65">
        <f t="shared" si="4"/>
        <v>106696432</v>
      </c>
      <c r="Y44" s="65">
        <f t="shared" si="4"/>
        <v>116078045</v>
      </c>
      <c r="Z44" s="66">
        <f>+IF(X44&lt;&gt;0,+(Y44/X44)*100,0)</f>
        <v>108.79280855427294</v>
      </c>
      <c r="AA44" s="63">
        <f>+AA42-AA43</f>
        <v>90041511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66573265</v>
      </c>
      <c r="D46" s="55">
        <f>SUM(D44:D45)</f>
        <v>0</v>
      </c>
      <c r="E46" s="56">
        <f t="shared" si="5"/>
        <v>89643258</v>
      </c>
      <c r="F46" s="57">
        <f t="shared" si="5"/>
        <v>90041511</v>
      </c>
      <c r="G46" s="57">
        <f t="shared" si="5"/>
        <v>327132701</v>
      </c>
      <c r="H46" s="57">
        <f t="shared" si="5"/>
        <v>-21553574</v>
      </c>
      <c r="I46" s="57">
        <f t="shared" si="5"/>
        <v>-31816851</v>
      </c>
      <c r="J46" s="57">
        <f t="shared" si="5"/>
        <v>273762276</v>
      </c>
      <c r="K46" s="57">
        <f t="shared" si="5"/>
        <v>-18678271</v>
      </c>
      <c r="L46" s="57">
        <f t="shared" si="5"/>
        <v>-27097435</v>
      </c>
      <c r="M46" s="57">
        <f t="shared" si="5"/>
        <v>-5212093</v>
      </c>
      <c r="N46" s="57">
        <f t="shared" si="5"/>
        <v>-50987799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222774477</v>
      </c>
      <c r="X46" s="57">
        <f t="shared" si="5"/>
        <v>106696432</v>
      </c>
      <c r="Y46" s="57">
        <f t="shared" si="5"/>
        <v>116078045</v>
      </c>
      <c r="Z46" s="58">
        <f>+IF(X46&lt;&gt;0,+(Y46/X46)*100,0)</f>
        <v>108.79280855427294</v>
      </c>
      <c r="AA46" s="55">
        <f>SUM(AA44:AA45)</f>
        <v>90041511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66573265</v>
      </c>
      <c r="D48" s="71">
        <f>SUM(D46:D47)</f>
        <v>0</v>
      </c>
      <c r="E48" s="72">
        <f t="shared" si="6"/>
        <v>89643258</v>
      </c>
      <c r="F48" s="73">
        <f t="shared" si="6"/>
        <v>90041511</v>
      </c>
      <c r="G48" s="73">
        <f t="shared" si="6"/>
        <v>327132701</v>
      </c>
      <c r="H48" s="74">
        <f t="shared" si="6"/>
        <v>-21553574</v>
      </c>
      <c r="I48" s="74">
        <f t="shared" si="6"/>
        <v>-31816851</v>
      </c>
      <c r="J48" s="74">
        <f t="shared" si="6"/>
        <v>273762276</v>
      </c>
      <c r="K48" s="74">
        <f t="shared" si="6"/>
        <v>-18678271</v>
      </c>
      <c r="L48" s="74">
        <f t="shared" si="6"/>
        <v>-27097435</v>
      </c>
      <c r="M48" s="73">
        <f t="shared" si="6"/>
        <v>-5212093</v>
      </c>
      <c r="N48" s="73">
        <f t="shared" si="6"/>
        <v>-50987799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222774477</v>
      </c>
      <c r="X48" s="74">
        <f t="shared" si="6"/>
        <v>106696432</v>
      </c>
      <c r="Y48" s="74">
        <f t="shared" si="6"/>
        <v>116078045</v>
      </c>
      <c r="Z48" s="75">
        <f>+IF(X48&lt;&gt;0,+(Y48/X48)*100,0)</f>
        <v>108.79280855427294</v>
      </c>
      <c r="AA48" s="76">
        <f>SUM(AA46:AA47)</f>
        <v>90041511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347585</v>
      </c>
      <c r="D12" s="6">
        <v>0</v>
      </c>
      <c r="E12" s="7">
        <v>2718176</v>
      </c>
      <c r="F12" s="8">
        <v>2718176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1358502</v>
      </c>
      <c r="Y12" s="8">
        <v>-1358502</v>
      </c>
      <c r="Z12" s="2">
        <v>-100</v>
      </c>
      <c r="AA12" s="6">
        <v>2718176</v>
      </c>
    </row>
    <row r="13" spans="1:27" ht="13.5">
      <c r="A13" s="23" t="s">
        <v>40</v>
      </c>
      <c r="B13" s="29"/>
      <c r="C13" s="6">
        <v>11276945</v>
      </c>
      <c r="D13" s="6">
        <v>0</v>
      </c>
      <c r="E13" s="7">
        <v>15714823</v>
      </c>
      <c r="F13" s="8">
        <v>15714823</v>
      </c>
      <c r="G13" s="8">
        <v>0</v>
      </c>
      <c r="H13" s="8">
        <v>0</v>
      </c>
      <c r="I13" s="8">
        <v>0</v>
      </c>
      <c r="J13" s="8">
        <v>0</v>
      </c>
      <c r="K13" s="8">
        <v>232000</v>
      </c>
      <c r="L13" s="8">
        <v>0</v>
      </c>
      <c r="M13" s="8">
        <v>0</v>
      </c>
      <c r="N13" s="8">
        <v>232000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232000</v>
      </c>
      <c r="X13" s="8">
        <v>5700000</v>
      </c>
      <c r="Y13" s="8">
        <v>-5468000</v>
      </c>
      <c r="Z13" s="2">
        <v>-95.93</v>
      </c>
      <c r="AA13" s="6">
        <v>15714823</v>
      </c>
    </row>
    <row r="14" spans="1:27" ht="13.5">
      <c r="A14" s="23" t="s">
        <v>41</v>
      </c>
      <c r="B14" s="29"/>
      <c r="C14" s="6">
        <v>1639116</v>
      </c>
      <c r="D14" s="6">
        <v>0</v>
      </c>
      <c r="E14" s="7">
        <v>896605</v>
      </c>
      <c r="F14" s="8">
        <v>896605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448500</v>
      </c>
      <c r="Y14" s="8">
        <v>-448500</v>
      </c>
      <c r="Z14" s="2">
        <v>-100</v>
      </c>
      <c r="AA14" s="6">
        <v>896605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213594</v>
      </c>
      <c r="D17" s="6">
        <v>0</v>
      </c>
      <c r="E17" s="7">
        <v>332522</v>
      </c>
      <c r="F17" s="8">
        <v>332522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180000</v>
      </c>
      <c r="Y17" s="8">
        <v>-180000</v>
      </c>
      <c r="Z17" s="2">
        <v>-100</v>
      </c>
      <c r="AA17" s="6">
        <v>332522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19021800</v>
      </c>
      <c r="F18" s="8">
        <v>19021800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9511002</v>
      </c>
      <c r="Y18" s="8">
        <v>-9511002</v>
      </c>
      <c r="Z18" s="2">
        <v>-100</v>
      </c>
      <c r="AA18" s="6">
        <v>19021800</v>
      </c>
    </row>
    <row r="19" spans="1:27" ht="13.5">
      <c r="A19" s="23" t="s">
        <v>46</v>
      </c>
      <c r="B19" s="29"/>
      <c r="C19" s="6">
        <v>154143412</v>
      </c>
      <c r="D19" s="6">
        <v>0</v>
      </c>
      <c r="E19" s="7">
        <v>158885301</v>
      </c>
      <c r="F19" s="8">
        <v>158885301</v>
      </c>
      <c r="G19" s="8">
        <v>63015000</v>
      </c>
      <c r="H19" s="8">
        <v>4437000</v>
      </c>
      <c r="I19" s="8">
        <v>0</v>
      </c>
      <c r="J19" s="8">
        <v>67452000</v>
      </c>
      <c r="K19" s="8">
        <v>0</v>
      </c>
      <c r="L19" s="8">
        <v>459000</v>
      </c>
      <c r="M19" s="8">
        <v>0</v>
      </c>
      <c r="N19" s="8">
        <v>459000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67911000</v>
      </c>
      <c r="X19" s="8">
        <v>121085000</v>
      </c>
      <c r="Y19" s="8">
        <v>-53174000</v>
      </c>
      <c r="Z19" s="2">
        <v>-43.91</v>
      </c>
      <c r="AA19" s="6">
        <v>158885301</v>
      </c>
    </row>
    <row r="20" spans="1:27" ht="13.5">
      <c r="A20" s="23" t="s">
        <v>47</v>
      </c>
      <c r="B20" s="29"/>
      <c r="C20" s="6">
        <v>227573040</v>
      </c>
      <c r="D20" s="6">
        <v>0</v>
      </c>
      <c r="E20" s="7">
        <v>189389910</v>
      </c>
      <c r="F20" s="26">
        <v>189389910</v>
      </c>
      <c r="G20" s="26">
        <v>2737</v>
      </c>
      <c r="H20" s="26">
        <v>3144552</v>
      </c>
      <c r="I20" s="26">
        <v>3794000</v>
      </c>
      <c r="J20" s="26">
        <v>6941289</v>
      </c>
      <c r="K20" s="26">
        <v>691000</v>
      </c>
      <c r="L20" s="26">
        <v>5576946</v>
      </c>
      <c r="M20" s="26">
        <v>1183458</v>
      </c>
      <c r="N20" s="26">
        <v>7451404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14392693</v>
      </c>
      <c r="X20" s="26">
        <v>25110546</v>
      </c>
      <c r="Y20" s="26">
        <v>-10717853</v>
      </c>
      <c r="Z20" s="27">
        <v>-42.68</v>
      </c>
      <c r="AA20" s="28">
        <v>189389910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3156000</v>
      </c>
      <c r="F21" s="8">
        <v>3156000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3156000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395193692</v>
      </c>
      <c r="D22" s="33">
        <f>SUM(D5:D21)</f>
        <v>0</v>
      </c>
      <c r="E22" s="34">
        <f t="shared" si="0"/>
        <v>390115137</v>
      </c>
      <c r="F22" s="35">
        <f t="shared" si="0"/>
        <v>390115137</v>
      </c>
      <c r="G22" s="35">
        <f t="shared" si="0"/>
        <v>63017737</v>
      </c>
      <c r="H22" s="35">
        <f t="shared" si="0"/>
        <v>7581552</v>
      </c>
      <c r="I22" s="35">
        <f t="shared" si="0"/>
        <v>3794000</v>
      </c>
      <c r="J22" s="35">
        <f t="shared" si="0"/>
        <v>74393289</v>
      </c>
      <c r="K22" s="35">
        <f t="shared" si="0"/>
        <v>923000</v>
      </c>
      <c r="L22" s="35">
        <f t="shared" si="0"/>
        <v>6035946</v>
      </c>
      <c r="M22" s="35">
        <f t="shared" si="0"/>
        <v>1183458</v>
      </c>
      <c r="N22" s="35">
        <f t="shared" si="0"/>
        <v>8142404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82535693</v>
      </c>
      <c r="X22" s="35">
        <f t="shared" si="0"/>
        <v>163393550</v>
      </c>
      <c r="Y22" s="35">
        <f t="shared" si="0"/>
        <v>-80857857</v>
      </c>
      <c r="Z22" s="36">
        <f>+IF(X22&lt;&gt;0,+(Y22/X22)*100,0)</f>
        <v>-49.48656602417905</v>
      </c>
      <c r="AA22" s="33">
        <f>SUM(AA5:AA21)</f>
        <v>390115137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197962031</v>
      </c>
      <c r="D25" s="6">
        <v>0</v>
      </c>
      <c r="E25" s="7">
        <v>132798446</v>
      </c>
      <c r="F25" s="8">
        <v>132798446</v>
      </c>
      <c r="G25" s="8">
        <v>9702000</v>
      </c>
      <c r="H25" s="8">
        <v>8635584</v>
      </c>
      <c r="I25" s="8">
        <v>9645000</v>
      </c>
      <c r="J25" s="8">
        <v>27982584</v>
      </c>
      <c r="K25" s="8">
        <v>10446000</v>
      </c>
      <c r="L25" s="8">
        <v>15338124</v>
      </c>
      <c r="M25" s="8">
        <v>11315457</v>
      </c>
      <c r="N25" s="8">
        <v>37099581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65082165</v>
      </c>
      <c r="X25" s="8">
        <v>72908000</v>
      </c>
      <c r="Y25" s="8">
        <v>-7825835</v>
      </c>
      <c r="Z25" s="2">
        <v>-10.73</v>
      </c>
      <c r="AA25" s="6">
        <v>132798446</v>
      </c>
    </row>
    <row r="26" spans="1:27" ht="13.5">
      <c r="A26" s="25" t="s">
        <v>52</v>
      </c>
      <c r="B26" s="24"/>
      <c r="C26" s="6">
        <v>11320061</v>
      </c>
      <c r="D26" s="6">
        <v>0</v>
      </c>
      <c r="E26" s="7">
        <v>11572212</v>
      </c>
      <c r="F26" s="8">
        <v>11572212</v>
      </c>
      <c r="G26" s="8">
        <v>872000</v>
      </c>
      <c r="H26" s="8">
        <v>862605</v>
      </c>
      <c r="I26" s="8">
        <v>825000</v>
      </c>
      <c r="J26" s="8">
        <v>2559605</v>
      </c>
      <c r="K26" s="8">
        <v>994000</v>
      </c>
      <c r="L26" s="8">
        <v>880239</v>
      </c>
      <c r="M26" s="8">
        <v>854262</v>
      </c>
      <c r="N26" s="8">
        <v>2728501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5288106</v>
      </c>
      <c r="X26" s="8">
        <v>6308000</v>
      </c>
      <c r="Y26" s="8">
        <v>-1019894</v>
      </c>
      <c r="Z26" s="2">
        <v>-16.17</v>
      </c>
      <c r="AA26" s="6">
        <v>11572212</v>
      </c>
    </row>
    <row r="27" spans="1:27" ht="13.5">
      <c r="A27" s="25" t="s">
        <v>53</v>
      </c>
      <c r="B27" s="24"/>
      <c r="C27" s="6">
        <v>3527609</v>
      </c>
      <c r="D27" s="6">
        <v>0</v>
      </c>
      <c r="E27" s="7">
        <v>1600597</v>
      </c>
      <c r="F27" s="8">
        <v>1600597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800502</v>
      </c>
      <c r="Y27" s="8">
        <v>-800502</v>
      </c>
      <c r="Z27" s="2">
        <v>-100</v>
      </c>
      <c r="AA27" s="6">
        <v>1600597</v>
      </c>
    </row>
    <row r="28" spans="1:27" ht="13.5">
      <c r="A28" s="25" t="s">
        <v>54</v>
      </c>
      <c r="B28" s="24"/>
      <c r="C28" s="6">
        <v>3522901</v>
      </c>
      <c r="D28" s="6">
        <v>0</v>
      </c>
      <c r="E28" s="7">
        <v>3271549</v>
      </c>
      <c r="F28" s="8">
        <v>3271549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1636002</v>
      </c>
      <c r="Y28" s="8">
        <v>-1636002</v>
      </c>
      <c r="Z28" s="2">
        <v>-100</v>
      </c>
      <c r="AA28" s="6">
        <v>3271549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185057</v>
      </c>
      <c r="F31" s="8">
        <v>185057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92502</v>
      </c>
      <c r="Y31" s="8">
        <v>-92502</v>
      </c>
      <c r="Z31" s="2">
        <v>-100</v>
      </c>
      <c r="AA31" s="6">
        <v>185057</v>
      </c>
    </row>
    <row r="32" spans="1:27" ht="13.5">
      <c r="A32" s="25" t="s">
        <v>58</v>
      </c>
      <c r="B32" s="24"/>
      <c r="C32" s="6">
        <v>20360697</v>
      </c>
      <c r="D32" s="6">
        <v>0</v>
      </c>
      <c r="E32" s="7">
        <v>60636146</v>
      </c>
      <c r="F32" s="8">
        <v>60636146</v>
      </c>
      <c r="G32" s="8">
        <v>0</v>
      </c>
      <c r="H32" s="8">
        <v>0</v>
      </c>
      <c r="I32" s="8">
        <v>4633000</v>
      </c>
      <c r="J32" s="8">
        <v>4633000</v>
      </c>
      <c r="K32" s="8">
        <v>1535000</v>
      </c>
      <c r="L32" s="8">
        <v>3220874</v>
      </c>
      <c r="M32" s="8">
        <v>3541026</v>
      </c>
      <c r="N32" s="8">
        <v>8296900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12929900</v>
      </c>
      <c r="X32" s="8">
        <v>30151002</v>
      </c>
      <c r="Y32" s="8">
        <v>-17221102</v>
      </c>
      <c r="Z32" s="2">
        <v>-57.12</v>
      </c>
      <c r="AA32" s="6">
        <v>60636146</v>
      </c>
    </row>
    <row r="33" spans="1:27" ht="13.5">
      <c r="A33" s="25" t="s">
        <v>59</v>
      </c>
      <c r="B33" s="24"/>
      <c r="C33" s="6">
        <v>189000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144684413</v>
      </c>
      <c r="D34" s="6">
        <v>0</v>
      </c>
      <c r="E34" s="7">
        <v>177773600</v>
      </c>
      <c r="F34" s="8">
        <v>177773600</v>
      </c>
      <c r="G34" s="8">
        <v>900000</v>
      </c>
      <c r="H34" s="8">
        <v>7254169</v>
      </c>
      <c r="I34" s="8">
        <v>2703000</v>
      </c>
      <c r="J34" s="8">
        <v>10857169</v>
      </c>
      <c r="K34" s="8">
        <v>2444000</v>
      </c>
      <c r="L34" s="8">
        <v>4289807</v>
      </c>
      <c r="M34" s="8">
        <v>3521197</v>
      </c>
      <c r="N34" s="8">
        <v>10255004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21112173</v>
      </c>
      <c r="X34" s="8">
        <v>17779092</v>
      </c>
      <c r="Y34" s="8">
        <v>3333081</v>
      </c>
      <c r="Z34" s="2">
        <v>18.75</v>
      </c>
      <c r="AA34" s="6">
        <v>177773600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381566712</v>
      </c>
      <c r="D36" s="33">
        <f>SUM(D25:D35)</f>
        <v>0</v>
      </c>
      <c r="E36" s="34">
        <f t="shared" si="1"/>
        <v>387837607</v>
      </c>
      <c r="F36" s="35">
        <f t="shared" si="1"/>
        <v>387837607</v>
      </c>
      <c r="G36" s="35">
        <f t="shared" si="1"/>
        <v>11474000</v>
      </c>
      <c r="H36" s="35">
        <f t="shared" si="1"/>
        <v>16752358</v>
      </c>
      <c r="I36" s="35">
        <f t="shared" si="1"/>
        <v>17806000</v>
      </c>
      <c r="J36" s="35">
        <f t="shared" si="1"/>
        <v>46032358</v>
      </c>
      <c r="K36" s="35">
        <f t="shared" si="1"/>
        <v>15419000</v>
      </c>
      <c r="L36" s="35">
        <f t="shared" si="1"/>
        <v>23729044</v>
      </c>
      <c r="M36" s="35">
        <f t="shared" si="1"/>
        <v>19231942</v>
      </c>
      <c r="N36" s="35">
        <f t="shared" si="1"/>
        <v>58379986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104412344</v>
      </c>
      <c r="X36" s="35">
        <f t="shared" si="1"/>
        <v>129675100</v>
      </c>
      <c r="Y36" s="35">
        <f t="shared" si="1"/>
        <v>-25262756</v>
      </c>
      <c r="Z36" s="36">
        <f>+IF(X36&lt;&gt;0,+(Y36/X36)*100,0)</f>
        <v>-19.481578190415895</v>
      </c>
      <c r="AA36" s="33">
        <f>SUM(AA25:AA35)</f>
        <v>387837607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13626980</v>
      </c>
      <c r="D38" s="46">
        <f>+D22-D36</f>
        <v>0</v>
      </c>
      <c r="E38" s="47">
        <f t="shared" si="2"/>
        <v>2277530</v>
      </c>
      <c r="F38" s="48">
        <f t="shared" si="2"/>
        <v>2277530</v>
      </c>
      <c r="G38" s="48">
        <f t="shared" si="2"/>
        <v>51543737</v>
      </c>
      <c r="H38" s="48">
        <f t="shared" si="2"/>
        <v>-9170806</v>
      </c>
      <c r="I38" s="48">
        <f t="shared" si="2"/>
        <v>-14012000</v>
      </c>
      <c r="J38" s="48">
        <f t="shared" si="2"/>
        <v>28360931</v>
      </c>
      <c r="K38" s="48">
        <f t="shared" si="2"/>
        <v>-14496000</v>
      </c>
      <c r="L38" s="48">
        <f t="shared" si="2"/>
        <v>-17693098</v>
      </c>
      <c r="M38" s="48">
        <f t="shared" si="2"/>
        <v>-18048484</v>
      </c>
      <c r="N38" s="48">
        <f t="shared" si="2"/>
        <v>-50237582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-21876651</v>
      </c>
      <c r="X38" s="48">
        <f>IF(F22=F36,0,X22-X36)</f>
        <v>33718450</v>
      </c>
      <c r="Y38" s="48">
        <f t="shared" si="2"/>
        <v>-55595101</v>
      </c>
      <c r="Z38" s="49">
        <f>+IF(X38&lt;&gt;0,+(Y38/X38)*100,0)</f>
        <v>-164.8803577863158</v>
      </c>
      <c r="AA38" s="46">
        <f>+AA22-AA36</f>
        <v>2277530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13626980</v>
      </c>
      <c r="D42" s="55">
        <f>SUM(D38:D41)</f>
        <v>0</v>
      </c>
      <c r="E42" s="56">
        <f t="shared" si="3"/>
        <v>2277530</v>
      </c>
      <c r="F42" s="57">
        <f t="shared" si="3"/>
        <v>2277530</v>
      </c>
      <c r="G42" s="57">
        <f t="shared" si="3"/>
        <v>51543737</v>
      </c>
      <c r="H42" s="57">
        <f t="shared" si="3"/>
        <v>-9170806</v>
      </c>
      <c r="I42" s="57">
        <f t="shared" si="3"/>
        <v>-14012000</v>
      </c>
      <c r="J42" s="57">
        <f t="shared" si="3"/>
        <v>28360931</v>
      </c>
      <c r="K42" s="57">
        <f t="shared" si="3"/>
        <v>-14496000</v>
      </c>
      <c r="L42" s="57">
        <f t="shared" si="3"/>
        <v>-17693098</v>
      </c>
      <c r="M42" s="57">
        <f t="shared" si="3"/>
        <v>-18048484</v>
      </c>
      <c r="N42" s="57">
        <f t="shared" si="3"/>
        <v>-50237582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-21876651</v>
      </c>
      <c r="X42" s="57">
        <f t="shared" si="3"/>
        <v>33718450</v>
      </c>
      <c r="Y42" s="57">
        <f t="shared" si="3"/>
        <v>-55595101</v>
      </c>
      <c r="Z42" s="58">
        <f>+IF(X42&lt;&gt;0,+(Y42/X42)*100,0)</f>
        <v>-164.8803577863158</v>
      </c>
      <c r="AA42" s="55">
        <f>SUM(AA38:AA41)</f>
        <v>2277530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13626980</v>
      </c>
      <c r="D44" s="63">
        <f>+D42-D43</f>
        <v>0</v>
      </c>
      <c r="E44" s="64">
        <f t="shared" si="4"/>
        <v>2277530</v>
      </c>
      <c r="F44" s="65">
        <f t="shared" si="4"/>
        <v>2277530</v>
      </c>
      <c r="G44" s="65">
        <f t="shared" si="4"/>
        <v>51543737</v>
      </c>
      <c r="H44" s="65">
        <f t="shared" si="4"/>
        <v>-9170806</v>
      </c>
      <c r="I44" s="65">
        <f t="shared" si="4"/>
        <v>-14012000</v>
      </c>
      <c r="J44" s="65">
        <f t="shared" si="4"/>
        <v>28360931</v>
      </c>
      <c r="K44" s="65">
        <f t="shared" si="4"/>
        <v>-14496000</v>
      </c>
      <c r="L44" s="65">
        <f t="shared" si="4"/>
        <v>-17693098</v>
      </c>
      <c r="M44" s="65">
        <f t="shared" si="4"/>
        <v>-18048484</v>
      </c>
      <c r="N44" s="65">
        <f t="shared" si="4"/>
        <v>-50237582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-21876651</v>
      </c>
      <c r="X44" s="65">
        <f t="shared" si="4"/>
        <v>33718450</v>
      </c>
      <c r="Y44" s="65">
        <f t="shared" si="4"/>
        <v>-55595101</v>
      </c>
      <c r="Z44" s="66">
        <f>+IF(X44&lt;&gt;0,+(Y44/X44)*100,0)</f>
        <v>-164.8803577863158</v>
      </c>
      <c r="AA44" s="63">
        <f>+AA42-AA43</f>
        <v>2277530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13626980</v>
      </c>
      <c r="D46" s="55">
        <f>SUM(D44:D45)</f>
        <v>0</v>
      </c>
      <c r="E46" s="56">
        <f t="shared" si="5"/>
        <v>2277530</v>
      </c>
      <c r="F46" s="57">
        <f t="shared" si="5"/>
        <v>2277530</v>
      </c>
      <c r="G46" s="57">
        <f t="shared" si="5"/>
        <v>51543737</v>
      </c>
      <c r="H46" s="57">
        <f t="shared" si="5"/>
        <v>-9170806</v>
      </c>
      <c r="I46" s="57">
        <f t="shared" si="5"/>
        <v>-14012000</v>
      </c>
      <c r="J46" s="57">
        <f t="shared" si="5"/>
        <v>28360931</v>
      </c>
      <c r="K46" s="57">
        <f t="shared" si="5"/>
        <v>-14496000</v>
      </c>
      <c r="L46" s="57">
        <f t="shared" si="5"/>
        <v>-17693098</v>
      </c>
      <c r="M46" s="57">
        <f t="shared" si="5"/>
        <v>-18048484</v>
      </c>
      <c r="N46" s="57">
        <f t="shared" si="5"/>
        <v>-50237582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-21876651</v>
      </c>
      <c r="X46" s="57">
        <f t="shared" si="5"/>
        <v>33718450</v>
      </c>
      <c r="Y46" s="57">
        <f t="shared" si="5"/>
        <v>-55595101</v>
      </c>
      <c r="Z46" s="58">
        <f>+IF(X46&lt;&gt;0,+(Y46/X46)*100,0)</f>
        <v>-164.8803577863158</v>
      </c>
      <c r="AA46" s="55">
        <f>SUM(AA44:AA45)</f>
        <v>2277530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13626980</v>
      </c>
      <c r="D48" s="71">
        <f>SUM(D46:D47)</f>
        <v>0</v>
      </c>
      <c r="E48" s="72">
        <f t="shared" si="6"/>
        <v>2277530</v>
      </c>
      <c r="F48" s="73">
        <f t="shared" si="6"/>
        <v>2277530</v>
      </c>
      <c r="G48" s="73">
        <f t="shared" si="6"/>
        <v>51543737</v>
      </c>
      <c r="H48" s="74">
        <f t="shared" si="6"/>
        <v>-9170806</v>
      </c>
      <c r="I48" s="74">
        <f t="shared" si="6"/>
        <v>-14012000</v>
      </c>
      <c r="J48" s="74">
        <f t="shared" si="6"/>
        <v>28360931</v>
      </c>
      <c r="K48" s="74">
        <f t="shared" si="6"/>
        <v>-14496000</v>
      </c>
      <c r="L48" s="74">
        <f t="shared" si="6"/>
        <v>-17693098</v>
      </c>
      <c r="M48" s="73">
        <f t="shared" si="6"/>
        <v>-18048484</v>
      </c>
      <c r="N48" s="73">
        <f t="shared" si="6"/>
        <v>-50237582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-21876651</v>
      </c>
      <c r="X48" s="74">
        <f t="shared" si="6"/>
        <v>33718450</v>
      </c>
      <c r="Y48" s="74">
        <f t="shared" si="6"/>
        <v>-55595101</v>
      </c>
      <c r="Z48" s="75">
        <f>+IF(X48&lt;&gt;0,+(Y48/X48)*100,0)</f>
        <v>-164.8803577863158</v>
      </c>
      <c r="AA48" s="76">
        <f>SUM(AA46:AA47)</f>
        <v>2277530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4116509</v>
      </c>
      <c r="F5" s="8">
        <v>4116509</v>
      </c>
      <c r="G5" s="8">
        <v>3829598</v>
      </c>
      <c r="H5" s="8">
        <v>0</v>
      </c>
      <c r="I5" s="8">
        <v>5068</v>
      </c>
      <c r="J5" s="8">
        <v>3834666</v>
      </c>
      <c r="K5" s="8">
        <v>-1445</v>
      </c>
      <c r="L5" s="8">
        <v>-7289</v>
      </c>
      <c r="M5" s="8">
        <v>5512</v>
      </c>
      <c r="N5" s="8">
        <v>-3222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3831444</v>
      </c>
      <c r="X5" s="8">
        <v>4306694</v>
      </c>
      <c r="Y5" s="8">
        <v>-475250</v>
      </c>
      <c r="Z5" s="2">
        <v>-11.04</v>
      </c>
      <c r="AA5" s="6">
        <v>4116509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17337</v>
      </c>
      <c r="H6" s="8">
        <v>5752</v>
      </c>
      <c r="I6" s="8">
        <v>19164</v>
      </c>
      <c r="J6" s="8">
        <v>42253</v>
      </c>
      <c r="K6" s="8">
        <v>10123</v>
      </c>
      <c r="L6" s="8">
        <v>-104</v>
      </c>
      <c r="M6" s="8">
        <v>25610</v>
      </c>
      <c r="N6" s="8">
        <v>35629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77882</v>
      </c>
      <c r="X6" s="8"/>
      <c r="Y6" s="8">
        <v>77882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14397720</v>
      </c>
      <c r="F7" s="8">
        <v>14397720</v>
      </c>
      <c r="G7" s="8">
        <v>1108831</v>
      </c>
      <c r="H7" s="8">
        <v>0</v>
      </c>
      <c r="I7" s="8">
        <v>1217502</v>
      </c>
      <c r="J7" s="8">
        <v>2326333</v>
      </c>
      <c r="K7" s="8">
        <v>690780</v>
      </c>
      <c r="L7" s="8">
        <v>857738</v>
      </c>
      <c r="M7" s="8">
        <v>972844</v>
      </c>
      <c r="N7" s="8">
        <v>2521362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4847695</v>
      </c>
      <c r="X7" s="8">
        <v>4891691</v>
      </c>
      <c r="Y7" s="8">
        <v>-43996</v>
      </c>
      <c r="Z7" s="2">
        <v>-0.9</v>
      </c>
      <c r="AA7" s="6">
        <v>14397720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1619160</v>
      </c>
      <c r="F8" s="8">
        <v>1619160</v>
      </c>
      <c r="G8" s="8">
        <v>228279</v>
      </c>
      <c r="H8" s="8">
        <v>0</v>
      </c>
      <c r="I8" s="8">
        <v>260389</v>
      </c>
      <c r="J8" s="8">
        <v>488668</v>
      </c>
      <c r="K8" s="8">
        <v>-373398</v>
      </c>
      <c r="L8" s="8">
        <v>161742</v>
      </c>
      <c r="M8" s="8">
        <v>49099</v>
      </c>
      <c r="N8" s="8">
        <v>-162557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326111</v>
      </c>
      <c r="X8" s="8">
        <v>1012119</v>
      </c>
      <c r="Y8" s="8">
        <v>-686008</v>
      </c>
      <c r="Z8" s="2">
        <v>-67.78</v>
      </c>
      <c r="AA8" s="6">
        <v>1619160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1279560</v>
      </c>
      <c r="F9" s="8">
        <v>1279560</v>
      </c>
      <c r="G9" s="8">
        <v>230706</v>
      </c>
      <c r="H9" s="8">
        <v>0</v>
      </c>
      <c r="I9" s="8">
        <v>231698</v>
      </c>
      <c r="J9" s="8">
        <v>462404</v>
      </c>
      <c r="K9" s="8">
        <v>230380</v>
      </c>
      <c r="L9" s="8">
        <v>227400</v>
      </c>
      <c r="M9" s="8">
        <v>231296</v>
      </c>
      <c r="N9" s="8">
        <v>689076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1151480</v>
      </c>
      <c r="X9" s="8">
        <v>918201</v>
      </c>
      <c r="Y9" s="8">
        <v>233279</v>
      </c>
      <c r="Z9" s="2">
        <v>25.41</v>
      </c>
      <c r="AA9" s="6">
        <v>1279560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1296960</v>
      </c>
      <c r="F10" s="26">
        <v>1296960</v>
      </c>
      <c r="G10" s="26">
        <v>199374</v>
      </c>
      <c r="H10" s="26">
        <v>0</v>
      </c>
      <c r="I10" s="26">
        <v>199199</v>
      </c>
      <c r="J10" s="26">
        <v>398573</v>
      </c>
      <c r="K10" s="26">
        <v>-43648</v>
      </c>
      <c r="L10" s="26">
        <v>81877</v>
      </c>
      <c r="M10" s="26">
        <v>116292</v>
      </c>
      <c r="N10" s="26">
        <v>154521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553094</v>
      </c>
      <c r="X10" s="26">
        <v>773519</v>
      </c>
      <c r="Y10" s="26">
        <v>-220425</v>
      </c>
      <c r="Z10" s="27">
        <v>-28.5</v>
      </c>
      <c r="AA10" s="28">
        <v>1296960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2298</v>
      </c>
      <c r="H11" s="8">
        <v>19222</v>
      </c>
      <c r="I11" s="8">
        <v>1498</v>
      </c>
      <c r="J11" s="8">
        <v>23018</v>
      </c>
      <c r="K11" s="8">
        <v>1421</v>
      </c>
      <c r="L11" s="8">
        <v>5329</v>
      </c>
      <c r="M11" s="8">
        <v>6950</v>
      </c>
      <c r="N11" s="8">
        <v>13700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36718</v>
      </c>
      <c r="X11" s="8"/>
      <c r="Y11" s="8">
        <v>36718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1475640</v>
      </c>
      <c r="F12" s="8">
        <v>1475640</v>
      </c>
      <c r="G12" s="8">
        <v>109702</v>
      </c>
      <c r="H12" s="8">
        <v>1593095</v>
      </c>
      <c r="I12" s="8">
        <v>108625</v>
      </c>
      <c r="J12" s="8">
        <v>1811422</v>
      </c>
      <c r="K12" s="8">
        <v>101756</v>
      </c>
      <c r="L12" s="8">
        <v>102429</v>
      </c>
      <c r="M12" s="8">
        <v>100108</v>
      </c>
      <c r="N12" s="8">
        <v>304293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2115715</v>
      </c>
      <c r="X12" s="8">
        <v>262282</v>
      </c>
      <c r="Y12" s="8">
        <v>1853433</v>
      </c>
      <c r="Z12" s="2">
        <v>706.66</v>
      </c>
      <c r="AA12" s="6">
        <v>1475640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844680</v>
      </c>
      <c r="F13" s="8">
        <v>844680</v>
      </c>
      <c r="G13" s="8">
        <v>48525</v>
      </c>
      <c r="H13" s="8">
        <v>109741</v>
      </c>
      <c r="I13" s="8">
        <v>99281</v>
      </c>
      <c r="J13" s="8">
        <v>257547</v>
      </c>
      <c r="K13" s="8">
        <v>213453</v>
      </c>
      <c r="L13" s="8">
        <v>97215</v>
      </c>
      <c r="M13" s="8">
        <v>85440</v>
      </c>
      <c r="N13" s="8">
        <v>396108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653655</v>
      </c>
      <c r="X13" s="8">
        <v>289019</v>
      </c>
      <c r="Y13" s="8">
        <v>364636</v>
      </c>
      <c r="Z13" s="2">
        <v>126.16</v>
      </c>
      <c r="AA13" s="6">
        <v>844680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532200</v>
      </c>
      <c r="F14" s="8">
        <v>532200</v>
      </c>
      <c r="G14" s="8">
        <v>15860</v>
      </c>
      <c r="H14" s="8">
        <v>80062</v>
      </c>
      <c r="I14" s="8">
        <v>24423</v>
      </c>
      <c r="J14" s="8">
        <v>120345</v>
      </c>
      <c r="K14" s="8">
        <v>8942</v>
      </c>
      <c r="L14" s="8">
        <v>1323</v>
      </c>
      <c r="M14" s="8">
        <v>32342</v>
      </c>
      <c r="N14" s="8">
        <v>42607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162952</v>
      </c>
      <c r="X14" s="8">
        <v>159351</v>
      </c>
      <c r="Y14" s="8">
        <v>3601</v>
      </c>
      <c r="Z14" s="2">
        <v>2.26</v>
      </c>
      <c r="AA14" s="6">
        <v>532200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21573</v>
      </c>
      <c r="I15" s="8">
        <v>0</v>
      </c>
      <c r="J15" s="8">
        <v>21573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21573</v>
      </c>
      <c r="X15" s="8"/>
      <c r="Y15" s="8">
        <v>21573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34487640</v>
      </c>
      <c r="F16" s="8">
        <v>34487640</v>
      </c>
      <c r="G16" s="8">
        <v>1600</v>
      </c>
      <c r="H16" s="8">
        <v>0</v>
      </c>
      <c r="I16" s="8">
        <v>212</v>
      </c>
      <c r="J16" s="8">
        <v>1812</v>
      </c>
      <c r="K16" s="8">
        <v>11505100</v>
      </c>
      <c r="L16" s="8">
        <v>2886500</v>
      </c>
      <c r="M16" s="8">
        <v>2881976</v>
      </c>
      <c r="N16" s="8">
        <v>17273576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17275388</v>
      </c>
      <c r="X16" s="8">
        <v>16856506</v>
      </c>
      <c r="Y16" s="8">
        <v>418882</v>
      </c>
      <c r="Z16" s="2">
        <v>2.48</v>
      </c>
      <c r="AA16" s="6">
        <v>34487640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1247280</v>
      </c>
      <c r="F17" s="8">
        <v>1247280</v>
      </c>
      <c r="G17" s="8">
        <v>116664</v>
      </c>
      <c r="H17" s="8">
        <v>130</v>
      </c>
      <c r="I17" s="8">
        <v>102836</v>
      </c>
      <c r="J17" s="8">
        <v>219630</v>
      </c>
      <c r="K17" s="8">
        <v>96137</v>
      </c>
      <c r="L17" s="8">
        <v>113161</v>
      </c>
      <c r="M17" s="8">
        <v>70665</v>
      </c>
      <c r="N17" s="8">
        <v>279963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499593</v>
      </c>
      <c r="X17" s="8">
        <v>400526</v>
      </c>
      <c r="Y17" s="8">
        <v>99067</v>
      </c>
      <c r="Z17" s="2">
        <v>24.73</v>
      </c>
      <c r="AA17" s="6">
        <v>1247280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125160</v>
      </c>
      <c r="F18" s="8">
        <v>125160</v>
      </c>
      <c r="G18" s="8">
        <v>10722</v>
      </c>
      <c r="H18" s="8">
        <v>123925</v>
      </c>
      <c r="I18" s="8">
        <v>8113</v>
      </c>
      <c r="J18" s="8">
        <v>142760</v>
      </c>
      <c r="K18" s="8">
        <v>12406</v>
      </c>
      <c r="L18" s="8">
        <v>10340</v>
      </c>
      <c r="M18" s="8">
        <v>8853</v>
      </c>
      <c r="N18" s="8">
        <v>31599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174359</v>
      </c>
      <c r="X18" s="8">
        <v>34345</v>
      </c>
      <c r="Y18" s="8">
        <v>140014</v>
      </c>
      <c r="Z18" s="2">
        <v>407.67</v>
      </c>
      <c r="AA18" s="6">
        <v>125160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20222400</v>
      </c>
      <c r="F19" s="8">
        <v>20222400</v>
      </c>
      <c r="G19" s="8">
        <v>6297783</v>
      </c>
      <c r="H19" s="8">
        <v>13847</v>
      </c>
      <c r="I19" s="8">
        <v>0</v>
      </c>
      <c r="J19" s="8">
        <v>6311630</v>
      </c>
      <c r="K19" s="8">
        <v>265917</v>
      </c>
      <c r="L19" s="8">
        <v>5569</v>
      </c>
      <c r="M19" s="8">
        <v>5840000</v>
      </c>
      <c r="N19" s="8">
        <v>6111486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12423116</v>
      </c>
      <c r="X19" s="8">
        <v>10517955</v>
      </c>
      <c r="Y19" s="8">
        <v>1905161</v>
      </c>
      <c r="Z19" s="2">
        <v>18.11</v>
      </c>
      <c r="AA19" s="6">
        <v>20222400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175680</v>
      </c>
      <c r="F20" s="26">
        <v>175680</v>
      </c>
      <c r="G20" s="26">
        <v>-8827</v>
      </c>
      <c r="H20" s="26">
        <v>0</v>
      </c>
      <c r="I20" s="26">
        <v>-3287</v>
      </c>
      <c r="J20" s="26">
        <v>-12114</v>
      </c>
      <c r="K20" s="26">
        <v>-2876</v>
      </c>
      <c r="L20" s="26">
        <v>9757</v>
      </c>
      <c r="M20" s="26">
        <v>5565</v>
      </c>
      <c r="N20" s="26">
        <v>12446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332</v>
      </c>
      <c r="X20" s="26">
        <v>169700</v>
      </c>
      <c r="Y20" s="26">
        <v>-169368</v>
      </c>
      <c r="Z20" s="27">
        <v>-99.8</v>
      </c>
      <c r="AA20" s="28">
        <v>175680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-2190</v>
      </c>
      <c r="I21" s="30">
        <v>0</v>
      </c>
      <c r="J21" s="8">
        <v>-2190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-2190</v>
      </c>
      <c r="X21" s="8"/>
      <c r="Y21" s="8">
        <v>-2190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81820589</v>
      </c>
      <c r="F22" s="35">
        <f t="shared" si="0"/>
        <v>81820589</v>
      </c>
      <c r="G22" s="35">
        <f t="shared" si="0"/>
        <v>12208452</v>
      </c>
      <c r="H22" s="35">
        <f t="shared" si="0"/>
        <v>1965157</v>
      </c>
      <c r="I22" s="35">
        <f t="shared" si="0"/>
        <v>2274721</v>
      </c>
      <c r="J22" s="35">
        <f t="shared" si="0"/>
        <v>16448330</v>
      </c>
      <c r="K22" s="35">
        <f t="shared" si="0"/>
        <v>12715048</v>
      </c>
      <c r="L22" s="35">
        <f t="shared" si="0"/>
        <v>4552987</v>
      </c>
      <c r="M22" s="35">
        <f t="shared" si="0"/>
        <v>10432552</v>
      </c>
      <c r="N22" s="35">
        <f t="shared" si="0"/>
        <v>27700587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44148917</v>
      </c>
      <c r="X22" s="35">
        <f t="shared" si="0"/>
        <v>40591908</v>
      </c>
      <c r="Y22" s="35">
        <f t="shared" si="0"/>
        <v>3557009</v>
      </c>
      <c r="Z22" s="36">
        <f>+IF(X22&lt;&gt;0,+(Y22/X22)*100,0)</f>
        <v>8.762852438471235</v>
      </c>
      <c r="AA22" s="33">
        <f>SUM(AA5:AA21)</f>
        <v>81820589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25057560</v>
      </c>
      <c r="F25" s="8">
        <v>25057560</v>
      </c>
      <c r="G25" s="8">
        <v>135653</v>
      </c>
      <c r="H25" s="8">
        <v>1319054</v>
      </c>
      <c r="I25" s="8">
        <v>3315862</v>
      </c>
      <c r="J25" s="8">
        <v>4770569</v>
      </c>
      <c r="K25" s="8">
        <v>1887432</v>
      </c>
      <c r="L25" s="8">
        <v>2933565</v>
      </c>
      <c r="M25" s="8">
        <v>4339672</v>
      </c>
      <c r="N25" s="8">
        <v>9160669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13931238</v>
      </c>
      <c r="X25" s="8">
        <v>10524792</v>
      </c>
      <c r="Y25" s="8">
        <v>3406446</v>
      </c>
      <c r="Z25" s="2">
        <v>32.37</v>
      </c>
      <c r="AA25" s="6">
        <v>25057560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3135960</v>
      </c>
      <c r="F26" s="8">
        <v>3135960</v>
      </c>
      <c r="G26" s="8">
        <v>0</v>
      </c>
      <c r="H26" s="8">
        <v>0</v>
      </c>
      <c r="I26" s="8">
        <v>448578</v>
      </c>
      <c r="J26" s="8">
        <v>448578</v>
      </c>
      <c r="K26" s="8">
        <v>224289</v>
      </c>
      <c r="L26" s="8">
        <v>224289</v>
      </c>
      <c r="M26" s="8">
        <v>476294</v>
      </c>
      <c r="N26" s="8">
        <v>924872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1373450</v>
      </c>
      <c r="X26" s="8">
        <v>1265309</v>
      </c>
      <c r="Y26" s="8">
        <v>108141</v>
      </c>
      <c r="Z26" s="2">
        <v>8.55</v>
      </c>
      <c r="AA26" s="6">
        <v>3135960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25907880</v>
      </c>
      <c r="F27" s="8">
        <v>25907880</v>
      </c>
      <c r="G27" s="8">
        <v>0</v>
      </c>
      <c r="H27" s="8">
        <v>218120</v>
      </c>
      <c r="I27" s="8">
        <v>0</v>
      </c>
      <c r="J27" s="8">
        <v>218120</v>
      </c>
      <c r="K27" s="8">
        <v>8413600</v>
      </c>
      <c r="L27" s="8">
        <v>2103400</v>
      </c>
      <c r="M27" s="8">
        <v>2103400</v>
      </c>
      <c r="N27" s="8">
        <v>12620400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12838520</v>
      </c>
      <c r="X27" s="8">
        <v>16464921</v>
      </c>
      <c r="Y27" s="8">
        <v>-3626401</v>
      </c>
      <c r="Z27" s="2">
        <v>-22.03</v>
      </c>
      <c r="AA27" s="6">
        <v>25907880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8561880</v>
      </c>
      <c r="F28" s="8">
        <v>8561880</v>
      </c>
      <c r="G28" s="8">
        <v>0</v>
      </c>
      <c r="H28" s="8">
        <v>0</v>
      </c>
      <c r="I28" s="8">
        <v>0</v>
      </c>
      <c r="J28" s="8">
        <v>0</v>
      </c>
      <c r="K28" s="8">
        <v>2852520</v>
      </c>
      <c r="L28" s="8">
        <v>713130</v>
      </c>
      <c r="M28" s="8">
        <v>792570</v>
      </c>
      <c r="N28" s="8">
        <v>4358220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4358220</v>
      </c>
      <c r="X28" s="8">
        <v>-279219</v>
      </c>
      <c r="Y28" s="8">
        <v>4637439</v>
      </c>
      <c r="Z28" s="2">
        <v>-1660.86</v>
      </c>
      <c r="AA28" s="6">
        <v>8561880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7080</v>
      </c>
      <c r="F29" s="8">
        <v>7080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7080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8109000</v>
      </c>
      <c r="F30" s="8">
        <v>8109000</v>
      </c>
      <c r="G30" s="8">
        <v>0</v>
      </c>
      <c r="H30" s="8">
        <v>0</v>
      </c>
      <c r="I30" s="8">
        <v>937525</v>
      </c>
      <c r="J30" s="8">
        <v>937525</v>
      </c>
      <c r="K30" s="8">
        <v>761358</v>
      </c>
      <c r="L30" s="8">
        <v>542641</v>
      </c>
      <c r="M30" s="8">
        <v>576731</v>
      </c>
      <c r="N30" s="8">
        <v>1880730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2818255</v>
      </c>
      <c r="X30" s="8">
        <v>4710016</v>
      </c>
      <c r="Y30" s="8">
        <v>-1891761</v>
      </c>
      <c r="Z30" s="2">
        <v>-40.16</v>
      </c>
      <c r="AA30" s="6">
        <v>8109000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982280</v>
      </c>
      <c r="F31" s="8">
        <v>982280</v>
      </c>
      <c r="G31" s="8">
        <v>0</v>
      </c>
      <c r="H31" s="8">
        <v>867538</v>
      </c>
      <c r="I31" s="8">
        <v>0</v>
      </c>
      <c r="J31" s="8">
        <v>867538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867538</v>
      </c>
      <c r="X31" s="8"/>
      <c r="Y31" s="8">
        <v>867538</v>
      </c>
      <c r="Z31" s="2">
        <v>0</v>
      </c>
      <c r="AA31" s="6">
        <v>982280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6454560</v>
      </c>
      <c r="F32" s="8">
        <v>6454560</v>
      </c>
      <c r="G32" s="8">
        <v>1800</v>
      </c>
      <c r="H32" s="8">
        <v>0</v>
      </c>
      <c r="I32" s="8">
        <v>501031</v>
      </c>
      <c r="J32" s="8">
        <v>502831</v>
      </c>
      <c r="K32" s="8">
        <v>168375</v>
      </c>
      <c r="L32" s="8">
        <v>195027</v>
      </c>
      <c r="M32" s="8">
        <v>189866</v>
      </c>
      <c r="N32" s="8">
        <v>553268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1056099</v>
      </c>
      <c r="X32" s="8">
        <v>778553</v>
      </c>
      <c r="Y32" s="8">
        <v>277546</v>
      </c>
      <c r="Z32" s="2">
        <v>35.65</v>
      </c>
      <c r="AA32" s="6">
        <v>6454560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351240</v>
      </c>
      <c r="F33" s="8">
        <v>351240</v>
      </c>
      <c r="G33" s="8">
        <v>358428</v>
      </c>
      <c r="H33" s="8">
        <v>45952</v>
      </c>
      <c r="I33" s="8">
        <v>343010</v>
      </c>
      <c r="J33" s="8">
        <v>747390</v>
      </c>
      <c r="K33" s="8">
        <v>-881554</v>
      </c>
      <c r="L33" s="8">
        <v>16037</v>
      </c>
      <c r="M33" s="8">
        <v>-281814</v>
      </c>
      <c r="N33" s="8">
        <v>-1147331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-399941</v>
      </c>
      <c r="X33" s="8">
        <v>2957397</v>
      </c>
      <c r="Y33" s="8">
        <v>-3357338</v>
      </c>
      <c r="Z33" s="2">
        <v>-113.52</v>
      </c>
      <c r="AA33" s="6">
        <v>351240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12519960</v>
      </c>
      <c r="F34" s="8">
        <v>12519960</v>
      </c>
      <c r="G34" s="8">
        <v>626115</v>
      </c>
      <c r="H34" s="8">
        <v>346567</v>
      </c>
      <c r="I34" s="8">
        <v>993381</v>
      </c>
      <c r="J34" s="8">
        <v>1966063</v>
      </c>
      <c r="K34" s="8">
        <v>2261700</v>
      </c>
      <c r="L34" s="8">
        <v>1305283</v>
      </c>
      <c r="M34" s="8">
        <v>1508176</v>
      </c>
      <c r="N34" s="8">
        <v>5075159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7041222</v>
      </c>
      <c r="X34" s="8">
        <v>4762050</v>
      </c>
      <c r="Y34" s="8">
        <v>2279172</v>
      </c>
      <c r="Z34" s="2">
        <v>47.86</v>
      </c>
      <c r="AA34" s="6">
        <v>12519960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1883973</v>
      </c>
      <c r="I35" s="8">
        <v>0</v>
      </c>
      <c r="J35" s="8">
        <v>1883973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1883973</v>
      </c>
      <c r="X35" s="8"/>
      <c r="Y35" s="8">
        <v>1883973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91087400</v>
      </c>
      <c r="F36" s="35">
        <f t="shared" si="1"/>
        <v>91087400</v>
      </c>
      <c r="G36" s="35">
        <f t="shared" si="1"/>
        <v>1121996</v>
      </c>
      <c r="H36" s="35">
        <f t="shared" si="1"/>
        <v>4681204</v>
      </c>
      <c r="I36" s="35">
        <f t="shared" si="1"/>
        <v>6539387</v>
      </c>
      <c r="J36" s="35">
        <f t="shared" si="1"/>
        <v>12342587</v>
      </c>
      <c r="K36" s="35">
        <f t="shared" si="1"/>
        <v>15687720</v>
      </c>
      <c r="L36" s="35">
        <f t="shared" si="1"/>
        <v>8033372</v>
      </c>
      <c r="M36" s="35">
        <f t="shared" si="1"/>
        <v>9704895</v>
      </c>
      <c r="N36" s="35">
        <f t="shared" si="1"/>
        <v>33425987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45768574</v>
      </c>
      <c r="X36" s="35">
        <f t="shared" si="1"/>
        <v>41183819</v>
      </c>
      <c r="Y36" s="35">
        <f t="shared" si="1"/>
        <v>4584755</v>
      </c>
      <c r="Z36" s="36">
        <f>+IF(X36&lt;&gt;0,+(Y36/X36)*100,0)</f>
        <v>11.132418292728024</v>
      </c>
      <c r="AA36" s="33">
        <f>SUM(AA25:AA35)</f>
        <v>91087400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-9266811</v>
      </c>
      <c r="F38" s="48">
        <f t="shared" si="2"/>
        <v>-9266811</v>
      </c>
      <c r="G38" s="48">
        <f t="shared" si="2"/>
        <v>11086456</v>
      </c>
      <c r="H38" s="48">
        <f t="shared" si="2"/>
        <v>-2716047</v>
      </c>
      <c r="I38" s="48">
        <f t="shared" si="2"/>
        <v>-4264666</v>
      </c>
      <c r="J38" s="48">
        <f t="shared" si="2"/>
        <v>4105743</v>
      </c>
      <c r="K38" s="48">
        <f t="shared" si="2"/>
        <v>-2972672</v>
      </c>
      <c r="L38" s="48">
        <f t="shared" si="2"/>
        <v>-3480385</v>
      </c>
      <c r="M38" s="48">
        <f t="shared" si="2"/>
        <v>727657</v>
      </c>
      <c r="N38" s="48">
        <f t="shared" si="2"/>
        <v>-5725400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-1619657</v>
      </c>
      <c r="X38" s="48">
        <f>IF(F22=F36,0,X22-X36)</f>
        <v>-591911</v>
      </c>
      <c r="Y38" s="48">
        <f t="shared" si="2"/>
        <v>-1027746</v>
      </c>
      <c r="Z38" s="49">
        <f>+IF(X38&lt;&gt;0,+(Y38/X38)*100,0)</f>
        <v>173.63184667965285</v>
      </c>
      <c r="AA38" s="46">
        <f>+AA22-AA36</f>
        <v>-9266811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10366600</v>
      </c>
      <c r="F39" s="8">
        <v>10366600</v>
      </c>
      <c r="G39" s="8">
        <v>0</v>
      </c>
      <c r="H39" s="8">
        <v>0</v>
      </c>
      <c r="I39" s="8">
        <v>3358323</v>
      </c>
      <c r="J39" s="8">
        <v>3358323</v>
      </c>
      <c r="K39" s="8">
        <v>741240</v>
      </c>
      <c r="L39" s="8">
        <v>811796</v>
      </c>
      <c r="M39" s="8">
        <v>1200566</v>
      </c>
      <c r="N39" s="8">
        <v>2753602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6111925</v>
      </c>
      <c r="X39" s="8">
        <v>5517932</v>
      </c>
      <c r="Y39" s="8">
        <v>593993</v>
      </c>
      <c r="Z39" s="2">
        <v>10.76</v>
      </c>
      <c r="AA39" s="6">
        <v>10366600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1099789</v>
      </c>
      <c r="F42" s="57">
        <f t="shared" si="3"/>
        <v>1099789</v>
      </c>
      <c r="G42" s="57">
        <f t="shared" si="3"/>
        <v>11086456</v>
      </c>
      <c r="H42" s="57">
        <f t="shared" si="3"/>
        <v>-2716047</v>
      </c>
      <c r="I42" s="57">
        <f t="shared" si="3"/>
        <v>-906343</v>
      </c>
      <c r="J42" s="57">
        <f t="shared" si="3"/>
        <v>7464066</v>
      </c>
      <c r="K42" s="57">
        <f t="shared" si="3"/>
        <v>-2231432</v>
      </c>
      <c r="L42" s="57">
        <f t="shared" si="3"/>
        <v>-2668589</v>
      </c>
      <c r="M42" s="57">
        <f t="shared" si="3"/>
        <v>1928223</v>
      </c>
      <c r="N42" s="57">
        <f t="shared" si="3"/>
        <v>-2971798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4492268</v>
      </c>
      <c r="X42" s="57">
        <f t="shared" si="3"/>
        <v>4926021</v>
      </c>
      <c r="Y42" s="57">
        <f t="shared" si="3"/>
        <v>-433753</v>
      </c>
      <c r="Z42" s="58">
        <f>+IF(X42&lt;&gt;0,+(Y42/X42)*100,0)</f>
        <v>-8.80534208035248</v>
      </c>
      <c r="AA42" s="55">
        <f>SUM(AA38:AA41)</f>
        <v>1099789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1099789</v>
      </c>
      <c r="F44" s="65">
        <f t="shared" si="4"/>
        <v>1099789</v>
      </c>
      <c r="G44" s="65">
        <f t="shared" si="4"/>
        <v>11086456</v>
      </c>
      <c r="H44" s="65">
        <f t="shared" si="4"/>
        <v>-2716047</v>
      </c>
      <c r="I44" s="65">
        <f t="shared" si="4"/>
        <v>-906343</v>
      </c>
      <c r="J44" s="65">
        <f t="shared" si="4"/>
        <v>7464066</v>
      </c>
      <c r="K44" s="65">
        <f t="shared" si="4"/>
        <v>-2231432</v>
      </c>
      <c r="L44" s="65">
        <f t="shared" si="4"/>
        <v>-2668589</v>
      </c>
      <c r="M44" s="65">
        <f t="shared" si="4"/>
        <v>1928223</v>
      </c>
      <c r="N44" s="65">
        <f t="shared" si="4"/>
        <v>-2971798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4492268</v>
      </c>
      <c r="X44" s="65">
        <f t="shared" si="4"/>
        <v>4926021</v>
      </c>
      <c r="Y44" s="65">
        <f t="shared" si="4"/>
        <v>-433753</v>
      </c>
      <c r="Z44" s="66">
        <f>+IF(X44&lt;&gt;0,+(Y44/X44)*100,0)</f>
        <v>-8.80534208035248</v>
      </c>
      <c r="AA44" s="63">
        <f>+AA42-AA43</f>
        <v>1099789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1099789</v>
      </c>
      <c r="F46" s="57">
        <f t="shared" si="5"/>
        <v>1099789</v>
      </c>
      <c r="G46" s="57">
        <f t="shared" si="5"/>
        <v>11086456</v>
      </c>
      <c r="H46" s="57">
        <f t="shared" si="5"/>
        <v>-2716047</v>
      </c>
      <c r="I46" s="57">
        <f t="shared" si="5"/>
        <v>-906343</v>
      </c>
      <c r="J46" s="57">
        <f t="shared" si="5"/>
        <v>7464066</v>
      </c>
      <c r="K46" s="57">
        <f t="shared" si="5"/>
        <v>-2231432</v>
      </c>
      <c r="L46" s="57">
        <f t="shared" si="5"/>
        <v>-2668589</v>
      </c>
      <c r="M46" s="57">
        <f t="shared" si="5"/>
        <v>1928223</v>
      </c>
      <c r="N46" s="57">
        <f t="shared" si="5"/>
        <v>-2971798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4492268</v>
      </c>
      <c r="X46" s="57">
        <f t="shared" si="5"/>
        <v>4926021</v>
      </c>
      <c r="Y46" s="57">
        <f t="shared" si="5"/>
        <v>-433753</v>
      </c>
      <c r="Z46" s="58">
        <f>+IF(X46&lt;&gt;0,+(Y46/X46)*100,0)</f>
        <v>-8.80534208035248</v>
      </c>
      <c r="AA46" s="55">
        <f>SUM(AA44:AA45)</f>
        <v>1099789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1099789</v>
      </c>
      <c r="F48" s="73">
        <f t="shared" si="6"/>
        <v>1099789</v>
      </c>
      <c r="G48" s="73">
        <f t="shared" si="6"/>
        <v>11086456</v>
      </c>
      <c r="H48" s="74">
        <f t="shared" si="6"/>
        <v>-2716047</v>
      </c>
      <c r="I48" s="74">
        <f t="shared" si="6"/>
        <v>-906343</v>
      </c>
      <c r="J48" s="74">
        <f t="shared" si="6"/>
        <v>7464066</v>
      </c>
      <c r="K48" s="74">
        <f t="shared" si="6"/>
        <v>-2231432</v>
      </c>
      <c r="L48" s="74">
        <f t="shared" si="6"/>
        <v>-2668589</v>
      </c>
      <c r="M48" s="73">
        <f t="shared" si="6"/>
        <v>1928223</v>
      </c>
      <c r="N48" s="73">
        <f t="shared" si="6"/>
        <v>-2971798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4492268</v>
      </c>
      <c r="X48" s="74">
        <f t="shared" si="6"/>
        <v>4926021</v>
      </c>
      <c r="Y48" s="74">
        <f t="shared" si="6"/>
        <v>-433753</v>
      </c>
      <c r="Z48" s="75">
        <f>+IF(X48&lt;&gt;0,+(Y48/X48)*100,0)</f>
        <v>-8.80534208035248</v>
      </c>
      <c r="AA48" s="76">
        <f>SUM(AA46:AA47)</f>
        <v>1099789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3165947</v>
      </c>
      <c r="D5" s="6">
        <v>0</v>
      </c>
      <c r="E5" s="7">
        <v>3452872</v>
      </c>
      <c r="F5" s="8">
        <v>3702872</v>
      </c>
      <c r="G5" s="8">
        <v>1118802</v>
      </c>
      <c r="H5" s="8">
        <v>204175</v>
      </c>
      <c r="I5" s="8">
        <v>205970</v>
      </c>
      <c r="J5" s="8">
        <v>1528947</v>
      </c>
      <c r="K5" s="8">
        <v>205811</v>
      </c>
      <c r="L5" s="8">
        <v>204736</v>
      </c>
      <c r="M5" s="8">
        <v>212006</v>
      </c>
      <c r="N5" s="8">
        <v>622553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2151500</v>
      </c>
      <c r="X5" s="8">
        <v>2202790</v>
      </c>
      <c r="Y5" s="8">
        <v>-51290</v>
      </c>
      <c r="Z5" s="2">
        <v>-2.33</v>
      </c>
      <c r="AA5" s="6">
        <v>3702872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13407643</v>
      </c>
      <c r="D7" s="6">
        <v>0</v>
      </c>
      <c r="E7" s="7">
        <v>14331000</v>
      </c>
      <c r="F7" s="8">
        <v>15038000</v>
      </c>
      <c r="G7" s="8">
        <v>1288961</v>
      </c>
      <c r="H7" s="8">
        <v>1251481</v>
      </c>
      <c r="I7" s="8">
        <v>1130436</v>
      </c>
      <c r="J7" s="8">
        <v>3670878</v>
      </c>
      <c r="K7" s="8">
        <v>1170883</v>
      </c>
      <c r="L7" s="8">
        <v>1208466</v>
      </c>
      <c r="M7" s="8">
        <v>1165737</v>
      </c>
      <c r="N7" s="8">
        <v>3545086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7215964</v>
      </c>
      <c r="X7" s="8">
        <v>7223870</v>
      </c>
      <c r="Y7" s="8">
        <v>-7906</v>
      </c>
      <c r="Z7" s="2">
        <v>-0.11</v>
      </c>
      <c r="AA7" s="6">
        <v>15038000</v>
      </c>
    </row>
    <row r="8" spans="1:27" ht="13.5">
      <c r="A8" s="25" t="s">
        <v>35</v>
      </c>
      <c r="B8" s="24"/>
      <c r="C8" s="6">
        <v>3318827</v>
      </c>
      <c r="D8" s="6">
        <v>0</v>
      </c>
      <c r="E8" s="7">
        <v>3583900</v>
      </c>
      <c r="F8" s="8">
        <v>3719900</v>
      </c>
      <c r="G8" s="8">
        <v>294659</v>
      </c>
      <c r="H8" s="8">
        <v>256970</v>
      </c>
      <c r="I8" s="8">
        <v>217353</v>
      </c>
      <c r="J8" s="8">
        <v>768982</v>
      </c>
      <c r="K8" s="8">
        <v>267163</v>
      </c>
      <c r="L8" s="8">
        <v>450710</v>
      </c>
      <c r="M8" s="8">
        <v>275209</v>
      </c>
      <c r="N8" s="8">
        <v>993082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1762064</v>
      </c>
      <c r="X8" s="8">
        <v>1836450</v>
      </c>
      <c r="Y8" s="8">
        <v>-74386</v>
      </c>
      <c r="Z8" s="2">
        <v>-4.05</v>
      </c>
      <c r="AA8" s="6">
        <v>3719900</v>
      </c>
    </row>
    <row r="9" spans="1:27" ht="13.5">
      <c r="A9" s="25" t="s">
        <v>36</v>
      </c>
      <c r="B9" s="24"/>
      <c r="C9" s="6">
        <v>2905830</v>
      </c>
      <c r="D9" s="6">
        <v>0</v>
      </c>
      <c r="E9" s="7">
        <v>2906000</v>
      </c>
      <c r="F9" s="8">
        <v>3106000</v>
      </c>
      <c r="G9" s="8">
        <v>290933</v>
      </c>
      <c r="H9" s="8">
        <v>276950</v>
      </c>
      <c r="I9" s="8">
        <v>272961</v>
      </c>
      <c r="J9" s="8">
        <v>840844</v>
      </c>
      <c r="K9" s="8">
        <v>270812</v>
      </c>
      <c r="L9" s="8">
        <v>267022</v>
      </c>
      <c r="M9" s="8">
        <v>271498</v>
      </c>
      <c r="N9" s="8">
        <v>809332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1650176</v>
      </c>
      <c r="X9" s="8">
        <v>1452790</v>
      </c>
      <c r="Y9" s="8">
        <v>197386</v>
      </c>
      <c r="Z9" s="2">
        <v>13.59</v>
      </c>
      <c r="AA9" s="6">
        <v>3106000</v>
      </c>
    </row>
    <row r="10" spans="1:27" ht="13.5">
      <c r="A10" s="25" t="s">
        <v>37</v>
      </c>
      <c r="B10" s="24"/>
      <c r="C10" s="6">
        <v>1537055</v>
      </c>
      <c r="D10" s="6">
        <v>0</v>
      </c>
      <c r="E10" s="7">
        <v>1622000</v>
      </c>
      <c r="F10" s="26">
        <v>1622000</v>
      </c>
      <c r="G10" s="26">
        <v>148385</v>
      </c>
      <c r="H10" s="26">
        <v>141690</v>
      </c>
      <c r="I10" s="26">
        <v>138867</v>
      </c>
      <c r="J10" s="26">
        <v>428942</v>
      </c>
      <c r="K10" s="26">
        <v>136942</v>
      </c>
      <c r="L10" s="26">
        <v>138076</v>
      </c>
      <c r="M10" s="26">
        <v>136654</v>
      </c>
      <c r="N10" s="26">
        <v>411672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840614</v>
      </c>
      <c r="X10" s="26">
        <v>829120</v>
      </c>
      <c r="Y10" s="26">
        <v>11494</v>
      </c>
      <c r="Z10" s="27">
        <v>1.39</v>
      </c>
      <c r="AA10" s="28">
        <v>1622000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487391</v>
      </c>
      <c r="D12" s="6">
        <v>0</v>
      </c>
      <c r="E12" s="7">
        <v>461500</v>
      </c>
      <c r="F12" s="8">
        <v>467000</v>
      </c>
      <c r="G12" s="8">
        <v>31777</v>
      </c>
      <c r="H12" s="8">
        <v>32808</v>
      </c>
      <c r="I12" s="8">
        <v>33147</v>
      </c>
      <c r="J12" s="8">
        <v>97732</v>
      </c>
      <c r="K12" s="8">
        <v>42185</v>
      </c>
      <c r="L12" s="8">
        <v>35691</v>
      </c>
      <c r="M12" s="8">
        <v>33703</v>
      </c>
      <c r="N12" s="8">
        <v>111579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209311</v>
      </c>
      <c r="X12" s="8">
        <v>270250</v>
      </c>
      <c r="Y12" s="8">
        <v>-60939</v>
      </c>
      <c r="Z12" s="2">
        <v>-22.55</v>
      </c>
      <c r="AA12" s="6">
        <v>467000</v>
      </c>
    </row>
    <row r="13" spans="1:27" ht="13.5">
      <c r="A13" s="23" t="s">
        <v>40</v>
      </c>
      <c r="B13" s="29"/>
      <c r="C13" s="6">
        <v>2588273</v>
      </c>
      <c r="D13" s="6">
        <v>0</v>
      </c>
      <c r="E13" s="7">
        <v>2280000</v>
      </c>
      <c r="F13" s="8">
        <v>2830000</v>
      </c>
      <c r="G13" s="8">
        <v>239550</v>
      </c>
      <c r="H13" s="8">
        <v>265335</v>
      </c>
      <c r="I13" s="8">
        <v>248166</v>
      </c>
      <c r="J13" s="8">
        <v>753051</v>
      </c>
      <c r="K13" s="8">
        <v>240325</v>
      </c>
      <c r="L13" s="8">
        <v>217570</v>
      </c>
      <c r="M13" s="8">
        <v>239476</v>
      </c>
      <c r="N13" s="8">
        <v>697371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1450422</v>
      </c>
      <c r="X13" s="8">
        <v>1131270</v>
      </c>
      <c r="Y13" s="8">
        <v>319152</v>
      </c>
      <c r="Z13" s="2">
        <v>28.21</v>
      </c>
      <c r="AA13" s="6">
        <v>2830000</v>
      </c>
    </row>
    <row r="14" spans="1:27" ht="13.5">
      <c r="A14" s="23" t="s">
        <v>41</v>
      </c>
      <c r="B14" s="29"/>
      <c r="C14" s="6">
        <v>573253</v>
      </c>
      <c r="D14" s="6">
        <v>0</v>
      </c>
      <c r="E14" s="7">
        <v>698000</v>
      </c>
      <c r="F14" s="8">
        <v>825000</v>
      </c>
      <c r="G14" s="8">
        <v>56483</v>
      </c>
      <c r="H14" s="8">
        <v>58791</v>
      </c>
      <c r="I14" s="8">
        <v>60969</v>
      </c>
      <c r="J14" s="8">
        <v>176243</v>
      </c>
      <c r="K14" s="8">
        <v>66375</v>
      </c>
      <c r="L14" s="8">
        <v>68202</v>
      </c>
      <c r="M14" s="8">
        <v>69841</v>
      </c>
      <c r="N14" s="8">
        <v>204418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380661</v>
      </c>
      <c r="X14" s="8">
        <v>456870</v>
      </c>
      <c r="Y14" s="8">
        <v>-76209</v>
      </c>
      <c r="Z14" s="2">
        <v>-16.68</v>
      </c>
      <c r="AA14" s="6">
        <v>825000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6506890</v>
      </c>
      <c r="D16" s="6">
        <v>0</v>
      </c>
      <c r="E16" s="7">
        <v>3712800</v>
      </c>
      <c r="F16" s="8">
        <v>3512800</v>
      </c>
      <c r="G16" s="8">
        <v>139</v>
      </c>
      <c r="H16" s="8">
        <v>381777</v>
      </c>
      <c r="I16" s="8">
        <v>469842</v>
      </c>
      <c r="J16" s="8">
        <v>851758</v>
      </c>
      <c r="K16" s="8">
        <v>253</v>
      </c>
      <c r="L16" s="8">
        <v>803158</v>
      </c>
      <c r="M16" s="8">
        <v>949</v>
      </c>
      <c r="N16" s="8">
        <v>804360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1656118</v>
      </c>
      <c r="X16" s="8">
        <v>1622000</v>
      </c>
      <c r="Y16" s="8">
        <v>34118</v>
      </c>
      <c r="Z16" s="2">
        <v>2.1</v>
      </c>
      <c r="AA16" s="6">
        <v>3512800</v>
      </c>
    </row>
    <row r="17" spans="1:27" ht="13.5">
      <c r="A17" s="23" t="s">
        <v>44</v>
      </c>
      <c r="B17" s="29"/>
      <c r="C17" s="6">
        <v>261966</v>
      </c>
      <c r="D17" s="6">
        <v>0</v>
      </c>
      <c r="E17" s="7">
        <v>0</v>
      </c>
      <c r="F17" s="8">
        <v>0</v>
      </c>
      <c r="G17" s="8">
        <v>6148</v>
      </c>
      <c r="H17" s="8">
        <v>25588</v>
      </c>
      <c r="I17" s="8">
        <v>22030</v>
      </c>
      <c r="J17" s="8">
        <v>53766</v>
      </c>
      <c r="K17" s="8">
        <v>117</v>
      </c>
      <c r="L17" s="8">
        <v>16402</v>
      </c>
      <c r="M17" s="8">
        <v>20098</v>
      </c>
      <c r="N17" s="8">
        <v>36617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90383</v>
      </c>
      <c r="X17" s="8"/>
      <c r="Y17" s="8">
        <v>90383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220000</v>
      </c>
      <c r="F18" s="8">
        <v>220000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109998</v>
      </c>
      <c r="Y18" s="8">
        <v>-109998</v>
      </c>
      <c r="Z18" s="2">
        <v>-100</v>
      </c>
      <c r="AA18" s="6">
        <v>220000</v>
      </c>
    </row>
    <row r="19" spans="1:27" ht="13.5">
      <c r="A19" s="23" t="s">
        <v>46</v>
      </c>
      <c r="B19" s="29"/>
      <c r="C19" s="6">
        <v>23865960</v>
      </c>
      <c r="D19" s="6">
        <v>0</v>
      </c>
      <c r="E19" s="7">
        <v>43823250</v>
      </c>
      <c r="F19" s="8">
        <v>39495266</v>
      </c>
      <c r="G19" s="8">
        <v>8977971</v>
      </c>
      <c r="H19" s="8">
        <v>547894</v>
      </c>
      <c r="I19" s="8">
        <v>575649</v>
      </c>
      <c r="J19" s="8">
        <v>10101514</v>
      </c>
      <c r="K19" s="8">
        <v>323510</v>
      </c>
      <c r="L19" s="8">
        <v>644000</v>
      </c>
      <c r="M19" s="8">
        <v>6719131</v>
      </c>
      <c r="N19" s="8">
        <v>7686641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17788155</v>
      </c>
      <c r="X19" s="8">
        <v>21055530</v>
      </c>
      <c r="Y19" s="8">
        <v>-3267375</v>
      </c>
      <c r="Z19" s="2">
        <v>-15.52</v>
      </c>
      <c r="AA19" s="6">
        <v>39495266</v>
      </c>
    </row>
    <row r="20" spans="1:27" ht="13.5">
      <c r="A20" s="23" t="s">
        <v>47</v>
      </c>
      <c r="B20" s="29"/>
      <c r="C20" s="6">
        <v>4584657</v>
      </c>
      <c r="D20" s="6">
        <v>0</v>
      </c>
      <c r="E20" s="7">
        <v>5272500</v>
      </c>
      <c r="F20" s="26">
        <v>5557500</v>
      </c>
      <c r="G20" s="26">
        <v>32311</v>
      </c>
      <c r="H20" s="26">
        <v>23861</v>
      </c>
      <c r="I20" s="26">
        <v>161735</v>
      </c>
      <c r="J20" s="26">
        <v>217907</v>
      </c>
      <c r="K20" s="26">
        <v>30964</v>
      </c>
      <c r="L20" s="26">
        <v>22340</v>
      </c>
      <c r="M20" s="26">
        <v>47835</v>
      </c>
      <c r="N20" s="26">
        <v>101139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319046</v>
      </c>
      <c r="X20" s="26">
        <v>2137130</v>
      </c>
      <c r="Y20" s="26">
        <v>-1818084</v>
      </c>
      <c r="Z20" s="27">
        <v>-85.07</v>
      </c>
      <c r="AA20" s="28">
        <v>5557500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63203692</v>
      </c>
      <c r="D22" s="33">
        <f>SUM(D5:D21)</f>
        <v>0</v>
      </c>
      <c r="E22" s="34">
        <f t="shared" si="0"/>
        <v>82363822</v>
      </c>
      <c r="F22" s="35">
        <f t="shared" si="0"/>
        <v>80096338</v>
      </c>
      <c r="G22" s="35">
        <f t="shared" si="0"/>
        <v>12486119</v>
      </c>
      <c r="H22" s="35">
        <f t="shared" si="0"/>
        <v>3467320</v>
      </c>
      <c r="I22" s="35">
        <f t="shared" si="0"/>
        <v>3537125</v>
      </c>
      <c r="J22" s="35">
        <f t="shared" si="0"/>
        <v>19490564</v>
      </c>
      <c r="K22" s="35">
        <f t="shared" si="0"/>
        <v>2755340</v>
      </c>
      <c r="L22" s="35">
        <f t="shared" si="0"/>
        <v>4076373</v>
      </c>
      <c r="M22" s="35">
        <f t="shared" si="0"/>
        <v>9192137</v>
      </c>
      <c r="N22" s="35">
        <f t="shared" si="0"/>
        <v>16023850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35514414</v>
      </c>
      <c r="X22" s="35">
        <f t="shared" si="0"/>
        <v>40328068</v>
      </c>
      <c r="Y22" s="35">
        <f t="shared" si="0"/>
        <v>-4813654</v>
      </c>
      <c r="Z22" s="36">
        <f>+IF(X22&lt;&gt;0,+(Y22/X22)*100,0)</f>
        <v>-11.93623756040086</v>
      </c>
      <c r="AA22" s="33">
        <f>SUM(AA5:AA21)</f>
        <v>80096338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18384000</v>
      </c>
      <c r="D25" s="6">
        <v>0</v>
      </c>
      <c r="E25" s="7">
        <v>21838908</v>
      </c>
      <c r="F25" s="8">
        <v>21473718</v>
      </c>
      <c r="G25" s="8">
        <v>1702372</v>
      </c>
      <c r="H25" s="8">
        <v>1869631</v>
      </c>
      <c r="I25" s="8">
        <v>1725741</v>
      </c>
      <c r="J25" s="8">
        <v>5297744</v>
      </c>
      <c r="K25" s="8">
        <v>1793564</v>
      </c>
      <c r="L25" s="8">
        <v>2874643</v>
      </c>
      <c r="M25" s="8">
        <v>2053649</v>
      </c>
      <c r="N25" s="8">
        <v>6721856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12019600</v>
      </c>
      <c r="X25" s="8">
        <v>11660630</v>
      </c>
      <c r="Y25" s="8">
        <v>358970</v>
      </c>
      <c r="Z25" s="2">
        <v>3.08</v>
      </c>
      <c r="AA25" s="6">
        <v>21473718</v>
      </c>
    </row>
    <row r="26" spans="1:27" ht="13.5">
      <c r="A26" s="25" t="s">
        <v>52</v>
      </c>
      <c r="B26" s="24"/>
      <c r="C26" s="6">
        <v>2928175</v>
      </c>
      <c r="D26" s="6">
        <v>0</v>
      </c>
      <c r="E26" s="7">
        <v>3085800</v>
      </c>
      <c r="F26" s="8">
        <v>3085800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1526310</v>
      </c>
      <c r="Y26" s="8">
        <v>-1526310</v>
      </c>
      <c r="Z26" s="2">
        <v>-100</v>
      </c>
      <c r="AA26" s="6">
        <v>3085800</v>
      </c>
    </row>
    <row r="27" spans="1:27" ht="13.5">
      <c r="A27" s="25" t="s">
        <v>53</v>
      </c>
      <c r="B27" s="24"/>
      <c r="C27" s="6">
        <v>8657615</v>
      </c>
      <c r="D27" s="6">
        <v>0</v>
      </c>
      <c r="E27" s="7">
        <v>5930000</v>
      </c>
      <c r="F27" s="8">
        <v>6921000</v>
      </c>
      <c r="G27" s="8">
        <v>277499</v>
      </c>
      <c r="H27" s="8">
        <v>277499</v>
      </c>
      <c r="I27" s="8">
        <v>277499</v>
      </c>
      <c r="J27" s="8">
        <v>832497</v>
      </c>
      <c r="K27" s="8">
        <v>277499</v>
      </c>
      <c r="L27" s="8">
        <v>277499</v>
      </c>
      <c r="M27" s="8">
        <v>277499</v>
      </c>
      <c r="N27" s="8">
        <v>832497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1664994</v>
      </c>
      <c r="X27" s="8">
        <v>2722090</v>
      </c>
      <c r="Y27" s="8">
        <v>-1057096</v>
      </c>
      <c r="Z27" s="2">
        <v>-38.83</v>
      </c>
      <c r="AA27" s="6">
        <v>6921000</v>
      </c>
    </row>
    <row r="28" spans="1:27" ht="13.5">
      <c r="A28" s="25" t="s">
        <v>54</v>
      </c>
      <c r="B28" s="24"/>
      <c r="C28" s="6">
        <v>6667938</v>
      </c>
      <c r="D28" s="6">
        <v>0</v>
      </c>
      <c r="E28" s="7">
        <v>2978000</v>
      </c>
      <c r="F28" s="8">
        <v>3288000</v>
      </c>
      <c r="G28" s="8">
        <v>248166</v>
      </c>
      <c r="H28" s="8">
        <v>248166</v>
      </c>
      <c r="I28" s="8">
        <v>248166</v>
      </c>
      <c r="J28" s="8">
        <v>744498</v>
      </c>
      <c r="K28" s="8">
        <v>248166</v>
      </c>
      <c r="L28" s="8">
        <v>248166</v>
      </c>
      <c r="M28" s="8">
        <v>248166</v>
      </c>
      <c r="N28" s="8">
        <v>744498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1488996</v>
      </c>
      <c r="X28" s="8">
        <v>555060</v>
      </c>
      <c r="Y28" s="8">
        <v>933936</v>
      </c>
      <c r="Z28" s="2">
        <v>168.26</v>
      </c>
      <c r="AA28" s="6">
        <v>3288000</v>
      </c>
    </row>
    <row r="29" spans="1:27" ht="13.5">
      <c r="A29" s="25" t="s">
        <v>55</v>
      </c>
      <c r="B29" s="24"/>
      <c r="C29" s="6">
        <v>1686282</v>
      </c>
      <c r="D29" s="6">
        <v>0</v>
      </c>
      <c r="E29" s="7">
        <v>55000</v>
      </c>
      <c r="F29" s="8">
        <v>55000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60</v>
      </c>
      <c r="Y29" s="8">
        <v>-60</v>
      </c>
      <c r="Z29" s="2">
        <v>-100</v>
      </c>
      <c r="AA29" s="6">
        <v>55000</v>
      </c>
    </row>
    <row r="30" spans="1:27" ht="13.5">
      <c r="A30" s="25" t="s">
        <v>56</v>
      </c>
      <c r="B30" s="24"/>
      <c r="C30" s="6">
        <v>8023344</v>
      </c>
      <c r="D30" s="6">
        <v>0</v>
      </c>
      <c r="E30" s="7">
        <v>9800000</v>
      </c>
      <c r="F30" s="8">
        <v>10500000</v>
      </c>
      <c r="G30" s="8">
        <v>1210920</v>
      </c>
      <c r="H30" s="8">
        <v>1300506</v>
      </c>
      <c r="I30" s="8">
        <v>1068420</v>
      </c>
      <c r="J30" s="8">
        <v>3579846</v>
      </c>
      <c r="K30" s="8">
        <v>134401</v>
      </c>
      <c r="L30" s="8">
        <v>755510</v>
      </c>
      <c r="M30" s="8">
        <v>712962</v>
      </c>
      <c r="N30" s="8">
        <v>1602873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5182719</v>
      </c>
      <c r="X30" s="8">
        <v>4765140</v>
      </c>
      <c r="Y30" s="8">
        <v>417579</v>
      </c>
      <c r="Z30" s="2">
        <v>8.76</v>
      </c>
      <c r="AA30" s="6">
        <v>10500000</v>
      </c>
    </row>
    <row r="31" spans="1:27" ht="13.5">
      <c r="A31" s="25" t="s">
        <v>57</v>
      </c>
      <c r="B31" s="24"/>
      <c r="C31" s="6">
        <v>579600</v>
      </c>
      <c r="D31" s="6">
        <v>0</v>
      </c>
      <c r="E31" s="7">
        <v>638810</v>
      </c>
      <c r="F31" s="8">
        <v>687500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202310</v>
      </c>
      <c r="Y31" s="8">
        <v>-202310</v>
      </c>
      <c r="Z31" s="2">
        <v>-100</v>
      </c>
      <c r="AA31" s="6">
        <v>687500</v>
      </c>
    </row>
    <row r="32" spans="1:27" ht="13.5">
      <c r="A32" s="25" t="s">
        <v>58</v>
      </c>
      <c r="B32" s="24"/>
      <c r="C32" s="6">
        <v>4323276</v>
      </c>
      <c r="D32" s="6">
        <v>0</v>
      </c>
      <c r="E32" s="7">
        <v>6808560</v>
      </c>
      <c r="F32" s="8">
        <v>7961383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2156290</v>
      </c>
      <c r="Y32" s="8">
        <v>-2156290</v>
      </c>
      <c r="Z32" s="2">
        <v>-100</v>
      </c>
      <c r="AA32" s="6">
        <v>7961383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230000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230000</v>
      </c>
    </row>
    <row r="34" spans="1:27" ht="13.5">
      <c r="A34" s="25" t="s">
        <v>60</v>
      </c>
      <c r="B34" s="24"/>
      <c r="C34" s="6">
        <v>15403549</v>
      </c>
      <c r="D34" s="6">
        <v>0</v>
      </c>
      <c r="E34" s="7">
        <v>31206680</v>
      </c>
      <c r="F34" s="8">
        <v>25726873</v>
      </c>
      <c r="G34" s="8">
        <v>5746594</v>
      </c>
      <c r="H34" s="8">
        <v>4962053</v>
      </c>
      <c r="I34" s="8">
        <v>1591132</v>
      </c>
      <c r="J34" s="8">
        <v>12299779</v>
      </c>
      <c r="K34" s="8">
        <v>1977334</v>
      </c>
      <c r="L34" s="8">
        <v>2107368</v>
      </c>
      <c r="M34" s="8">
        <v>1487368</v>
      </c>
      <c r="N34" s="8">
        <v>5572070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17871849</v>
      </c>
      <c r="X34" s="8">
        <v>8657700</v>
      </c>
      <c r="Y34" s="8">
        <v>9214149</v>
      </c>
      <c r="Z34" s="2">
        <v>106.43</v>
      </c>
      <c r="AA34" s="6">
        <v>25726873</v>
      </c>
    </row>
    <row r="35" spans="1:27" ht="13.5">
      <c r="A35" s="23" t="s">
        <v>61</v>
      </c>
      <c r="B35" s="29"/>
      <c r="C35" s="6">
        <v>703583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67357362</v>
      </c>
      <c r="D36" s="33">
        <f>SUM(D25:D35)</f>
        <v>0</v>
      </c>
      <c r="E36" s="34">
        <f t="shared" si="1"/>
        <v>82341758</v>
      </c>
      <c r="F36" s="35">
        <f t="shared" si="1"/>
        <v>79929274</v>
      </c>
      <c r="G36" s="35">
        <f t="shared" si="1"/>
        <v>9185551</v>
      </c>
      <c r="H36" s="35">
        <f t="shared" si="1"/>
        <v>8657855</v>
      </c>
      <c r="I36" s="35">
        <f t="shared" si="1"/>
        <v>4910958</v>
      </c>
      <c r="J36" s="35">
        <f t="shared" si="1"/>
        <v>22754364</v>
      </c>
      <c r="K36" s="35">
        <f t="shared" si="1"/>
        <v>4430964</v>
      </c>
      <c r="L36" s="35">
        <f t="shared" si="1"/>
        <v>6263186</v>
      </c>
      <c r="M36" s="35">
        <f t="shared" si="1"/>
        <v>4779644</v>
      </c>
      <c r="N36" s="35">
        <f t="shared" si="1"/>
        <v>15473794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38228158</v>
      </c>
      <c r="X36" s="35">
        <f t="shared" si="1"/>
        <v>32245590</v>
      </c>
      <c r="Y36" s="35">
        <f t="shared" si="1"/>
        <v>5982568</v>
      </c>
      <c r="Z36" s="36">
        <f>+IF(X36&lt;&gt;0,+(Y36/X36)*100,0)</f>
        <v>18.55313548302264</v>
      </c>
      <c r="AA36" s="33">
        <f>SUM(AA25:AA35)</f>
        <v>79929274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-4153670</v>
      </c>
      <c r="D38" s="46">
        <f>+D22-D36</f>
        <v>0</v>
      </c>
      <c r="E38" s="47">
        <f t="shared" si="2"/>
        <v>22064</v>
      </c>
      <c r="F38" s="48">
        <f t="shared" si="2"/>
        <v>167064</v>
      </c>
      <c r="G38" s="48">
        <f t="shared" si="2"/>
        <v>3300568</v>
      </c>
      <c r="H38" s="48">
        <f t="shared" si="2"/>
        <v>-5190535</v>
      </c>
      <c r="I38" s="48">
        <f t="shared" si="2"/>
        <v>-1373833</v>
      </c>
      <c r="J38" s="48">
        <f t="shared" si="2"/>
        <v>-3263800</v>
      </c>
      <c r="K38" s="48">
        <f t="shared" si="2"/>
        <v>-1675624</v>
      </c>
      <c r="L38" s="48">
        <f t="shared" si="2"/>
        <v>-2186813</v>
      </c>
      <c r="M38" s="48">
        <f t="shared" si="2"/>
        <v>4412493</v>
      </c>
      <c r="N38" s="48">
        <f t="shared" si="2"/>
        <v>550056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-2713744</v>
      </c>
      <c r="X38" s="48">
        <f>IF(F22=F36,0,X22-X36)</f>
        <v>8082478</v>
      </c>
      <c r="Y38" s="48">
        <f t="shared" si="2"/>
        <v>-10796222</v>
      </c>
      <c r="Z38" s="49">
        <f>+IF(X38&lt;&gt;0,+(Y38/X38)*100,0)</f>
        <v>-133.5756435093297</v>
      </c>
      <c r="AA38" s="46">
        <f>+AA22-AA36</f>
        <v>167064</v>
      </c>
    </row>
    <row r="39" spans="1:27" ht="13.5">
      <c r="A39" s="23" t="s">
        <v>64</v>
      </c>
      <c r="B39" s="29"/>
      <c r="C39" s="6">
        <v>13264258</v>
      </c>
      <c r="D39" s="6">
        <v>0</v>
      </c>
      <c r="E39" s="7">
        <v>12399750</v>
      </c>
      <c r="F39" s="8">
        <v>14467758</v>
      </c>
      <c r="G39" s="8">
        <v>4905013</v>
      </c>
      <c r="H39" s="8">
        <v>-3614779</v>
      </c>
      <c r="I39" s="8">
        <v>533914</v>
      </c>
      <c r="J39" s="8">
        <v>1824148</v>
      </c>
      <c r="K39" s="8">
        <v>424759</v>
      </c>
      <c r="L39" s="8">
        <v>260410</v>
      </c>
      <c r="M39" s="8">
        <v>440632</v>
      </c>
      <c r="N39" s="8">
        <v>1125801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2949949</v>
      </c>
      <c r="X39" s="8">
        <v>2507830</v>
      </c>
      <c r="Y39" s="8">
        <v>442119</v>
      </c>
      <c r="Z39" s="2">
        <v>17.63</v>
      </c>
      <c r="AA39" s="6">
        <v>14467758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9110588</v>
      </c>
      <c r="D42" s="55">
        <f>SUM(D38:D41)</f>
        <v>0</v>
      </c>
      <c r="E42" s="56">
        <f t="shared" si="3"/>
        <v>12421814</v>
      </c>
      <c r="F42" s="57">
        <f t="shared" si="3"/>
        <v>14634822</v>
      </c>
      <c r="G42" s="57">
        <f t="shared" si="3"/>
        <v>8205581</v>
      </c>
      <c r="H42" s="57">
        <f t="shared" si="3"/>
        <v>-8805314</v>
      </c>
      <c r="I42" s="57">
        <f t="shared" si="3"/>
        <v>-839919</v>
      </c>
      <c r="J42" s="57">
        <f t="shared" si="3"/>
        <v>-1439652</v>
      </c>
      <c r="K42" s="57">
        <f t="shared" si="3"/>
        <v>-1250865</v>
      </c>
      <c r="L42" s="57">
        <f t="shared" si="3"/>
        <v>-1926403</v>
      </c>
      <c r="M42" s="57">
        <f t="shared" si="3"/>
        <v>4853125</v>
      </c>
      <c r="N42" s="57">
        <f t="shared" si="3"/>
        <v>1675857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236205</v>
      </c>
      <c r="X42" s="57">
        <f t="shared" si="3"/>
        <v>10590308</v>
      </c>
      <c r="Y42" s="57">
        <f t="shared" si="3"/>
        <v>-10354103</v>
      </c>
      <c r="Z42" s="58">
        <f>+IF(X42&lt;&gt;0,+(Y42/X42)*100,0)</f>
        <v>-97.7696116109182</v>
      </c>
      <c r="AA42" s="55">
        <f>SUM(AA38:AA41)</f>
        <v>14634822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9110588</v>
      </c>
      <c r="D44" s="63">
        <f>+D42-D43</f>
        <v>0</v>
      </c>
      <c r="E44" s="64">
        <f t="shared" si="4"/>
        <v>12421814</v>
      </c>
      <c r="F44" s="65">
        <f t="shared" si="4"/>
        <v>14634822</v>
      </c>
      <c r="G44" s="65">
        <f t="shared" si="4"/>
        <v>8205581</v>
      </c>
      <c r="H44" s="65">
        <f t="shared" si="4"/>
        <v>-8805314</v>
      </c>
      <c r="I44" s="65">
        <f t="shared" si="4"/>
        <v>-839919</v>
      </c>
      <c r="J44" s="65">
        <f t="shared" si="4"/>
        <v>-1439652</v>
      </c>
      <c r="K44" s="65">
        <f t="shared" si="4"/>
        <v>-1250865</v>
      </c>
      <c r="L44" s="65">
        <f t="shared" si="4"/>
        <v>-1926403</v>
      </c>
      <c r="M44" s="65">
        <f t="shared" si="4"/>
        <v>4853125</v>
      </c>
      <c r="N44" s="65">
        <f t="shared" si="4"/>
        <v>1675857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236205</v>
      </c>
      <c r="X44" s="65">
        <f t="shared" si="4"/>
        <v>10590308</v>
      </c>
      <c r="Y44" s="65">
        <f t="shared" si="4"/>
        <v>-10354103</v>
      </c>
      <c r="Z44" s="66">
        <f>+IF(X44&lt;&gt;0,+(Y44/X44)*100,0)</f>
        <v>-97.7696116109182</v>
      </c>
      <c r="AA44" s="63">
        <f>+AA42-AA43</f>
        <v>14634822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9110588</v>
      </c>
      <c r="D46" s="55">
        <f>SUM(D44:D45)</f>
        <v>0</v>
      </c>
      <c r="E46" s="56">
        <f t="shared" si="5"/>
        <v>12421814</v>
      </c>
      <c r="F46" s="57">
        <f t="shared" si="5"/>
        <v>14634822</v>
      </c>
      <c r="G46" s="57">
        <f t="shared" si="5"/>
        <v>8205581</v>
      </c>
      <c r="H46" s="57">
        <f t="shared" si="5"/>
        <v>-8805314</v>
      </c>
      <c r="I46" s="57">
        <f t="shared" si="5"/>
        <v>-839919</v>
      </c>
      <c r="J46" s="57">
        <f t="shared" si="5"/>
        <v>-1439652</v>
      </c>
      <c r="K46" s="57">
        <f t="shared" si="5"/>
        <v>-1250865</v>
      </c>
      <c r="L46" s="57">
        <f t="shared" si="5"/>
        <v>-1926403</v>
      </c>
      <c r="M46" s="57">
        <f t="shared" si="5"/>
        <v>4853125</v>
      </c>
      <c r="N46" s="57">
        <f t="shared" si="5"/>
        <v>1675857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236205</v>
      </c>
      <c r="X46" s="57">
        <f t="shared" si="5"/>
        <v>10590308</v>
      </c>
      <c r="Y46" s="57">
        <f t="shared" si="5"/>
        <v>-10354103</v>
      </c>
      <c r="Z46" s="58">
        <f>+IF(X46&lt;&gt;0,+(Y46/X46)*100,0)</f>
        <v>-97.7696116109182</v>
      </c>
      <c r="AA46" s="55">
        <f>SUM(AA44:AA45)</f>
        <v>14634822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9110588</v>
      </c>
      <c r="D48" s="71">
        <f>SUM(D46:D47)</f>
        <v>0</v>
      </c>
      <c r="E48" s="72">
        <f t="shared" si="6"/>
        <v>12421814</v>
      </c>
      <c r="F48" s="73">
        <f t="shared" si="6"/>
        <v>14634822</v>
      </c>
      <c r="G48" s="73">
        <f t="shared" si="6"/>
        <v>8205581</v>
      </c>
      <c r="H48" s="74">
        <f t="shared" si="6"/>
        <v>-8805314</v>
      </c>
      <c r="I48" s="74">
        <f t="shared" si="6"/>
        <v>-839919</v>
      </c>
      <c r="J48" s="74">
        <f t="shared" si="6"/>
        <v>-1439652</v>
      </c>
      <c r="K48" s="74">
        <f t="shared" si="6"/>
        <v>-1250865</v>
      </c>
      <c r="L48" s="74">
        <f t="shared" si="6"/>
        <v>-1926403</v>
      </c>
      <c r="M48" s="73">
        <f t="shared" si="6"/>
        <v>4853125</v>
      </c>
      <c r="N48" s="73">
        <f t="shared" si="6"/>
        <v>1675857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236205</v>
      </c>
      <c r="X48" s="74">
        <f t="shared" si="6"/>
        <v>10590308</v>
      </c>
      <c r="Y48" s="74">
        <f t="shared" si="6"/>
        <v>-10354103</v>
      </c>
      <c r="Z48" s="75">
        <f>+IF(X48&lt;&gt;0,+(Y48/X48)*100,0)</f>
        <v>-97.7696116109182</v>
      </c>
      <c r="AA48" s="76">
        <f>SUM(AA46:AA47)</f>
        <v>14634822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33875647</v>
      </c>
      <c r="D5" s="6">
        <v>0</v>
      </c>
      <c r="E5" s="7">
        <v>37156436</v>
      </c>
      <c r="F5" s="8">
        <v>37156436</v>
      </c>
      <c r="G5" s="8">
        <v>36728215</v>
      </c>
      <c r="H5" s="8">
        <v>-479616</v>
      </c>
      <c r="I5" s="8">
        <v>8194</v>
      </c>
      <c r="J5" s="8">
        <v>36256793</v>
      </c>
      <c r="K5" s="8">
        <v>107226</v>
      </c>
      <c r="L5" s="8">
        <v>248</v>
      </c>
      <c r="M5" s="8">
        <v>-2652</v>
      </c>
      <c r="N5" s="8">
        <v>104822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36361615</v>
      </c>
      <c r="X5" s="8">
        <v>18578220</v>
      </c>
      <c r="Y5" s="8">
        <v>17783395</v>
      </c>
      <c r="Z5" s="2">
        <v>95.72</v>
      </c>
      <c r="AA5" s="6">
        <v>37156436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53615</v>
      </c>
      <c r="H6" s="8">
        <v>67342</v>
      </c>
      <c r="I6" s="8">
        <v>67172</v>
      </c>
      <c r="J6" s="8">
        <v>188129</v>
      </c>
      <c r="K6" s="8">
        <v>-21212</v>
      </c>
      <c r="L6" s="8">
        <v>91936</v>
      </c>
      <c r="M6" s="8">
        <v>92002</v>
      </c>
      <c r="N6" s="8">
        <v>162726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350855</v>
      </c>
      <c r="X6" s="8"/>
      <c r="Y6" s="8">
        <v>350855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71441538</v>
      </c>
      <c r="D7" s="6">
        <v>0</v>
      </c>
      <c r="E7" s="7">
        <v>78474400</v>
      </c>
      <c r="F7" s="8">
        <v>78474400</v>
      </c>
      <c r="G7" s="8">
        <v>5065775</v>
      </c>
      <c r="H7" s="8">
        <v>6212378</v>
      </c>
      <c r="I7" s="8">
        <v>8288779</v>
      </c>
      <c r="J7" s="8">
        <v>19566932</v>
      </c>
      <c r="K7" s="8">
        <v>5900432</v>
      </c>
      <c r="L7" s="8">
        <v>1728527</v>
      </c>
      <c r="M7" s="8">
        <v>5772180</v>
      </c>
      <c r="N7" s="8">
        <v>13401139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32968071</v>
      </c>
      <c r="X7" s="8">
        <v>39237198</v>
      </c>
      <c r="Y7" s="8">
        <v>-6269127</v>
      </c>
      <c r="Z7" s="2">
        <v>-15.98</v>
      </c>
      <c r="AA7" s="6">
        <v>78474400</v>
      </c>
    </row>
    <row r="8" spans="1:27" ht="13.5">
      <c r="A8" s="25" t="s">
        <v>35</v>
      </c>
      <c r="B8" s="24"/>
      <c r="C8" s="6">
        <v>23803490</v>
      </c>
      <c r="D8" s="6">
        <v>0</v>
      </c>
      <c r="E8" s="7">
        <v>20008320</v>
      </c>
      <c r="F8" s="8">
        <v>20008320</v>
      </c>
      <c r="G8" s="8">
        <v>1490728</v>
      </c>
      <c r="H8" s="8">
        <v>582195</v>
      </c>
      <c r="I8" s="8">
        <v>1067581</v>
      </c>
      <c r="J8" s="8">
        <v>3140504</v>
      </c>
      <c r="K8" s="8">
        <v>1556541</v>
      </c>
      <c r="L8" s="8">
        <v>1874193</v>
      </c>
      <c r="M8" s="8">
        <v>1719740</v>
      </c>
      <c r="N8" s="8">
        <v>5150474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8290978</v>
      </c>
      <c r="X8" s="8">
        <v>10004160</v>
      </c>
      <c r="Y8" s="8">
        <v>-1713182</v>
      </c>
      <c r="Z8" s="2">
        <v>-17.12</v>
      </c>
      <c r="AA8" s="6">
        <v>20008320</v>
      </c>
    </row>
    <row r="9" spans="1:27" ht="13.5">
      <c r="A9" s="25" t="s">
        <v>36</v>
      </c>
      <c r="B9" s="24"/>
      <c r="C9" s="6">
        <v>14338111</v>
      </c>
      <c r="D9" s="6">
        <v>0</v>
      </c>
      <c r="E9" s="7">
        <v>15516500</v>
      </c>
      <c r="F9" s="8">
        <v>15516500</v>
      </c>
      <c r="G9" s="8">
        <v>3035416</v>
      </c>
      <c r="H9" s="8">
        <v>1195495</v>
      </c>
      <c r="I9" s="8">
        <v>1184341</v>
      </c>
      <c r="J9" s="8">
        <v>5415252</v>
      </c>
      <c r="K9" s="8">
        <v>1176928</v>
      </c>
      <c r="L9" s="8">
        <v>1159739</v>
      </c>
      <c r="M9" s="8">
        <v>1169369</v>
      </c>
      <c r="N9" s="8">
        <v>3506036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8921288</v>
      </c>
      <c r="X9" s="8">
        <v>7758252</v>
      </c>
      <c r="Y9" s="8">
        <v>1163036</v>
      </c>
      <c r="Z9" s="2">
        <v>14.99</v>
      </c>
      <c r="AA9" s="6">
        <v>15516500</v>
      </c>
    </row>
    <row r="10" spans="1:27" ht="13.5">
      <c r="A10" s="25" t="s">
        <v>37</v>
      </c>
      <c r="B10" s="24"/>
      <c r="C10" s="6">
        <v>7412818</v>
      </c>
      <c r="D10" s="6">
        <v>0</v>
      </c>
      <c r="E10" s="7">
        <v>8165650</v>
      </c>
      <c r="F10" s="26">
        <v>8165650</v>
      </c>
      <c r="G10" s="26">
        <v>1077251</v>
      </c>
      <c r="H10" s="26">
        <v>642335</v>
      </c>
      <c r="I10" s="26">
        <v>639863</v>
      </c>
      <c r="J10" s="26">
        <v>2359449</v>
      </c>
      <c r="K10" s="26">
        <v>636077</v>
      </c>
      <c r="L10" s="26">
        <v>630993</v>
      </c>
      <c r="M10" s="26">
        <v>634360</v>
      </c>
      <c r="N10" s="26">
        <v>1901430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4260879</v>
      </c>
      <c r="X10" s="26">
        <v>4082826</v>
      </c>
      <c r="Y10" s="26">
        <v>178053</v>
      </c>
      <c r="Z10" s="27">
        <v>4.36</v>
      </c>
      <c r="AA10" s="28">
        <v>8165650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1135436</v>
      </c>
      <c r="D12" s="6">
        <v>0</v>
      </c>
      <c r="E12" s="7">
        <v>1375816</v>
      </c>
      <c r="F12" s="8">
        <v>1375816</v>
      </c>
      <c r="G12" s="8">
        <v>127152</v>
      </c>
      <c r="H12" s="8">
        <v>-16839</v>
      </c>
      <c r="I12" s="8">
        <v>87973</v>
      </c>
      <c r="J12" s="8">
        <v>198286</v>
      </c>
      <c r="K12" s="8">
        <v>127180</v>
      </c>
      <c r="L12" s="8">
        <v>93105</v>
      </c>
      <c r="M12" s="8">
        <v>96201</v>
      </c>
      <c r="N12" s="8">
        <v>316486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514772</v>
      </c>
      <c r="X12" s="8">
        <v>687906</v>
      </c>
      <c r="Y12" s="8">
        <v>-173134</v>
      </c>
      <c r="Z12" s="2">
        <v>-25.17</v>
      </c>
      <c r="AA12" s="6">
        <v>1375816</v>
      </c>
    </row>
    <row r="13" spans="1:27" ht="13.5">
      <c r="A13" s="23" t="s">
        <v>40</v>
      </c>
      <c r="B13" s="29"/>
      <c r="C13" s="6">
        <v>760817</v>
      </c>
      <c r="D13" s="6">
        <v>0</v>
      </c>
      <c r="E13" s="7">
        <v>1260000</v>
      </c>
      <c r="F13" s="8">
        <v>1260000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5690</v>
      </c>
      <c r="N13" s="8">
        <v>5690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5690</v>
      </c>
      <c r="X13" s="8">
        <v>630000</v>
      </c>
      <c r="Y13" s="8">
        <v>-624310</v>
      </c>
      <c r="Z13" s="2">
        <v>-99.1</v>
      </c>
      <c r="AA13" s="6">
        <v>1260000</v>
      </c>
    </row>
    <row r="14" spans="1:27" ht="13.5">
      <c r="A14" s="23" t="s">
        <v>41</v>
      </c>
      <c r="B14" s="29"/>
      <c r="C14" s="6">
        <v>3647680</v>
      </c>
      <c r="D14" s="6">
        <v>0</v>
      </c>
      <c r="E14" s="7">
        <v>2940000</v>
      </c>
      <c r="F14" s="8">
        <v>2940000</v>
      </c>
      <c r="G14" s="8">
        <v>218555</v>
      </c>
      <c r="H14" s="8">
        <v>234303</v>
      </c>
      <c r="I14" s="8">
        <v>226780</v>
      </c>
      <c r="J14" s="8">
        <v>679638</v>
      </c>
      <c r="K14" s="8">
        <v>221025</v>
      </c>
      <c r="L14" s="8">
        <v>205262</v>
      </c>
      <c r="M14" s="8">
        <v>267592</v>
      </c>
      <c r="N14" s="8">
        <v>693879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1373517</v>
      </c>
      <c r="X14" s="8">
        <v>1470000</v>
      </c>
      <c r="Y14" s="8">
        <v>-96483</v>
      </c>
      <c r="Z14" s="2">
        <v>-6.56</v>
      </c>
      <c r="AA14" s="6">
        <v>2940000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39060141</v>
      </c>
      <c r="D16" s="6">
        <v>0</v>
      </c>
      <c r="E16" s="7">
        <v>30429365</v>
      </c>
      <c r="F16" s="8">
        <v>30429365</v>
      </c>
      <c r="G16" s="8">
        <v>556150</v>
      </c>
      <c r="H16" s="8">
        <v>427162</v>
      </c>
      <c r="I16" s="8">
        <v>-42963</v>
      </c>
      <c r="J16" s="8">
        <v>940349</v>
      </c>
      <c r="K16" s="8">
        <v>319490</v>
      </c>
      <c r="L16" s="8">
        <v>300328</v>
      </c>
      <c r="M16" s="8">
        <v>557320</v>
      </c>
      <c r="N16" s="8">
        <v>1177138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2117487</v>
      </c>
      <c r="X16" s="8">
        <v>15064680</v>
      </c>
      <c r="Y16" s="8">
        <v>-12947193</v>
      </c>
      <c r="Z16" s="2">
        <v>-85.94</v>
      </c>
      <c r="AA16" s="6">
        <v>30429365</v>
      </c>
    </row>
    <row r="17" spans="1:27" ht="13.5">
      <c r="A17" s="23" t="s">
        <v>44</v>
      </c>
      <c r="B17" s="29"/>
      <c r="C17" s="6">
        <v>329727</v>
      </c>
      <c r="D17" s="6">
        <v>0</v>
      </c>
      <c r="E17" s="7">
        <v>628515</v>
      </c>
      <c r="F17" s="8">
        <v>628515</v>
      </c>
      <c r="G17" s="8">
        <v>8804</v>
      </c>
      <c r="H17" s="8">
        <v>80976</v>
      </c>
      <c r="I17" s="8">
        <v>-3647</v>
      </c>
      <c r="J17" s="8">
        <v>86133</v>
      </c>
      <c r="K17" s="8">
        <v>-11992</v>
      </c>
      <c r="L17" s="8">
        <v>81587</v>
      </c>
      <c r="M17" s="8">
        <v>153957</v>
      </c>
      <c r="N17" s="8">
        <v>223552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309685</v>
      </c>
      <c r="X17" s="8">
        <v>314256</v>
      </c>
      <c r="Y17" s="8">
        <v>-4571</v>
      </c>
      <c r="Z17" s="2">
        <v>-1.45</v>
      </c>
      <c r="AA17" s="6">
        <v>628515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750000</v>
      </c>
      <c r="F18" s="8">
        <v>750000</v>
      </c>
      <c r="G18" s="8">
        <v>55958</v>
      </c>
      <c r="H18" s="8">
        <v>115192</v>
      </c>
      <c r="I18" s="8">
        <v>17145</v>
      </c>
      <c r="J18" s="8">
        <v>188295</v>
      </c>
      <c r="K18" s="8">
        <v>6210</v>
      </c>
      <c r="L18" s="8">
        <v>143655</v>
      </c>
      <c r="M18" s="8">
        <v>51456</v>
      </c>
      <c r="N18" s="8">
        <v>201321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389616</v>
      </c>
      <c r="X18" s="8">
        <v>375000</v>
      </c>
      <c r="Y18" s="8">
        <v>14616</v>
      </c>
      <c r="Z18" s="2">
        <v>3.9</v>
      </c>
      <c r="AA18" s="6">
        <v>750000</v>
      </c>
    </row>
    <row r="19" spans="1:27" ht="13.5">
      <c r="A19" s="23" t="s">
        <v>46</v>
      </c>
      <c r="B19" s="29"/>
      <c r="C19" s="6">
        <v>81108298</v>
      </c>
      <c r="D19" s="6">
        <v>0</v>
      </c>
      <c r="E19" s="7">
        <v>102892800</v>
      </c>
      <c r="F19" s="8">
        <v>102892800</v>
      </c>
      <c r="G19" s="8">
        <v>37163934</v>
      </c>
      <c r="H19" s="8">
        <v>591746</v>
      </c>
      <c r="I19" s="8">
        <v>12116616</v>
      </c>
      <c r="J19" s="8">
        <v>49872296</v>
      </c>
      <c r="K19" s="8">
        <v>8324553</v>
      </c>
      <c r="L19" s="8">
        <v>1647392</v>
      </c>
      <c r="M19" s="8">
        <v>45845782</v>
      </c>
      <c r="N19" s="8">
        <v>55817727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105690023</v>
      </c>
      <c r="X19" s="8">
        <v>51446400</v>
      </c>
      <c r="Y19" s="8">
        <v>54243623</v>
      </c>
      <c r="Z19" s="2">
        <v>105.44</v>
      </c>
      <c r="AA19" s="6">
        <v>102892800</v>
      </c>
    </row>
    <row r="20" spans="1:27" ht="13.5">
      <c r="A20" s="23" t="s">
        <v>47</v>
      </c>
      <c r="B20" s="29"/>
      <c r="C20" s="6">
        <v>4814313</v>
      </c>
      <c r="D20" s="6">
        <v>0</v>
      </c>
      <c r="E20" s="7">
        <v>4374848</v>
      </c>
      <c r="F20" s="26">
        <v>4374848</v>
      </c>
      <c r="G20" s="26">
        <v>281126</v>
      </c>
      <c r="H20" s="26">
        <v>309288</v>
      </c>
      <c r="I20" s="26">
        <v>322452</v>
      </c>
      <c r="J20" s="26">
        <v>912866</v>
      </c>
      <c r="K20" s="26">
        <v>232619</v>
      </c>
      <c r="L20" s="26">
        <v>266770</v>
      </c>
      <c r="M20" s="26">
        <v>554310</v>
      </c>
      <c r="N20" s="26">
        <v>1053699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1966565</v>
      </c>
      <c r="X20" s="26">
        <v>2187426</v>
      </c>
      <c r="Y20" s="26">
        <v>-220861</v>
      </c>
      <c r="Z20" s="27">
        <v>-10.1</v>
      </c>
      <c r="AA20" s="28">
        <v>4374848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281728016</v>
      </c>
      <c r="D22" s="33">
        <f>SUM(D5:D21)</f>
        <v>0</v>
      </c>
      <c r="E22" s="34">
        <f t="shared" si="0"/>
        <v>303972650</v>
      </c>
      <c r="F22" s="35">
        <f t="shared" si="0"/>
        <v>303972650</v>
      </c>
      <c r="G22" s="35">
        <f t="shared" si="0"/>
        <v>85862679</v>
      </c>
      <c r="H22" s="35">
        <f t="shared" si="0"/>
        <v>9961957</v>
      </c>
      <c r="I22" s="35">
        <f t="shared" si="0"/>
        <v>23980286</v>
      </c>
      <c r="J22" s="35">
        <f t="shared" si="0"/>
        <v>119804922</v>
      </c>
      <c r="K22" s="35">
        <f t="shared" si="0"/>
        <v>18575077</v>
      </c>
      <c r="L22" s="35">
        <f t="shared" si="0"/>
        <v>8223735</v>
      </c>
      <c r="M22" s="35">
        <f t="shared" si="0"/>
        <v>56917307</v>
      </c>
      <c r="N22" s="35">
        <f t="shared" si="0"/>
        <v>83716119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203521041</v>
      </c>
      <c r="X22" s="35">
        <f t="shared" si="0"/>
        <v>151836324</v>
      </c>
      <c r="Y22" s="35">
        <f t="shared" si="0"/>
        <v>51684717</v>
      </c>
      <c r="Z22" s="36">
        <f>+IF(X22&lt;&gt;0,+(Y22/X22)*100,0)</f>
        <v>34.0397578381837</v>
      </c>
      <c r="AA22" s="33">
        <f>SUM(AA5:AA21)</f>
        <v>303972650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94429164</v>
      </c>
      <c r="D25" s="6">
        <v>0</v>
      </c>
      <c r="E25" s="7">
        <v>103811052</v>
      </c>
      <c r="F25" s="8">
        <v>103811052</v>
      </c>
      <c r="G25" s="8">
        <v>7410562</v>
      </c>
      <c r="H25" s="8">
        <v>8271564</v>
      </c>
      <c r="I25" s="8">
        <v>8063802</v>
      </c>
      <c r="J25" s="8">
        <v>23745928</v>
      </c>
      <c r="K25" s="8">
        <v>8014198</v>
      </c>
      <c r="L25" s="8">
        <v>12631580</v>
      </c>
      <c r="M25" s="8">
        <v>8298439</v>
      </c>
      <c r="N25" s="8">
        <v>28944217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52690145</v>
      </c>
      <c r="X25" s="8">
        <v>54637941</v>
      </c>
      <c r="Y25" s="8">
        <v>-1947796</v>
      </c>
      <c r="Z25" s="2">
        <v>-3.56</v>
      </c>
      <c r="AA25" s="6">
        <v>103811052</v>
      </c>
    </row>
    <row r="26" spans="1:27" ht="13.5">
      <c r="A26" s="25" t="s">
        <v>52</v>
      </c>
      <c r="B26" s="24"/>
      <c r="C26" s="6">
        <v>6235153</v>
      </c>
      <c r="D26" s="6">
        <v>0</v>
      </c>
      <c r="E26" s="7">
        <v>6224943</v>
      </c>
      <c r="F26" s="8">
        <v>6224943</v>
      </c>
      <c r="G26" s="8">
        <v>487955</v>
      </c>
      <c r="H26" s="8">
        <v>501589</v>
      </c>
      <c r="I26" s="8">
        <v>487955</v>
      </c>
      <c r="J26" s="8">
        <v>1477499</v>
      </c>
      <c r="K26" s="8">
        <v>568015</v>
      </c>
      <c r="L26" s="8">
        <v>487955</v>
      </c>
      <c r="M26" s="8">
        <v>487955</v>
      </c>
      <c r="N26" s="8">
        <v>1543925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3021424</v>
      </c>
      <c r="X26" s="8">
        <v>3112470</v>
      </c>
      <c r="Y26" s="8">
        <v>-91046</v>
      </c>
      <c r="Z26" s="2">
        <v>-2.93</v>
      </c>
      <c r="AA26" s="6">
        <v>6224943</v>
      </c>
    </row>
    <row r="27" spans="1:27" ht="13.5">
      <c r="A27" s="25" t="s">
        <v>53</v>
      </c>
      <c r="B27" s="24"/>
      <c r="C27" s="6">
        <v>72629392</v>
      </c>
      <c r="D27" s="6">
        <v>0</v>
      </c>
      <c r="E27" s="7">
        <v>22832248</v>
      </c>
      <c r="F27" s="8">
        <v>22832248</v>
      </c>
      <c r="G27" s="8">
        <v>1371437</v>
      </c>
      <c r="H27" s="8">
        <v>1371437</v>
      </c>
      <c r="I27" s="8">
        <v>1371437</v>
      </c>
      <c r="J27" s="8">
        <v>4114311</v>
      </c>
      <c r="K27" s="8">
        <v>1371437</v>
      </c>
      <c r="L27" s="8">
        <v>1371437</v>
      </c>
      <c r="M27" s="8">
        <v>1371437</v>
      </c>
      <c r="N27" s="8">
        <v>4114311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8228622</v>
      </c>
      <c r="X27" s="8">
        <v>11416122</v>
      </c>
      <c r="Y27" s="8">
        <v>-3187500</v>
      </c>
      <c r="Z27" s="2">
        <v>-27.92</v>
      </c>
      <c r="AA27" s="6">
        <v>22832248</v>
      </c>
    </row>
    <row r="28" spans="1:27" ht="13.5">
      <c r="A28" s="25" t="s">
        <v>54</v>
      </c>
      <c r="B28" s="24"/>
      <c r="C28" s="6">
        <v>24262388</v>
      </c>
      <c r="D28" s="6">
        <v>0</v>
      </c>
      <c r="E28" s="7">
        <v>19221748</v>
      </c>
      <c r="F28" s="8">
        <v>19221748</v>
      </c>
      <c r="G28" s="8">
        <v>1601813</v>
      </c>
      <c r="H28" s="8">
        <v>1601813</v>
      </c>
      <c r="I28" s="8">
        <v>1601813</v>
      </c>
      <c r="J28" s="8">
        <v>4805439</v>
      </c>
      <c r="K28" s="8">
        <v>1601813</v>
      </c>
      <c r="L28" s="8">
        <v>1601813</v>
      </c>
      <c r="M28" s="8">
        <v>1601813</v>
      </c>
      <c r="N28" s="8">
        <v>4805439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9610878</v>
      </c>
      <c r="X28" s="8">
        <v>9610872</v>
      </c>
      <c r="Y28" s="8">
        <v>6</v>
      </c>
      <c r="Z28" s="2">
        <v>0</v>
      </c>
      <c r="AA28" s="6">
        <v>19221748</v>
      </c>
    </row>
    <row r="29" spans="1:27" ht="13.5">
      <c r="A29" s="25" t="s">
        <v>55</v>
      </c>
      <c r="B29" s="24"/>
      <c r="C29" s="6">
        <v>6265750</v>
      </c>
      <c r="D29" s="6">
        <v>0</v>
      </c>
      <c r="E29" s="7">
        <v>2308490</v>
      </c>
      <c r="F29" s="8">
        <v>2308490</v>
      </c>
      <c r="G29" s="8">
        <v>93303</v>
      </c>
      <c r="H29" s="8">
        <v>166843</v>
      </c>
      <c r="I29" s="8">
        <v>207288</v>
      </c>
      <c r="J29" s="8">
        <v>467434</v>
      </c>
      <c r="K29" s="8">
        <v>352049</v>
      </c>
      <c r="L29" s="8">
        <v>21324</v>
      </c>
      <c r="M29" s="8">
        <v>568274</v>
      </c>
      <c r="N29" s="8">
        <v>941647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1409081</v>
      </c>
      <c r="X29" s="8">
        <v>1154244</v>
      </c>
      <c r="Y29" s="8">
        <v>254837</v>
      </c>
      <c r="Z29" s="2">
        <v>22.08</v>
      </c>
      <c r="AA29" s="6">
        <v>2308490</v>
      </c>
    </row>
    <row r="30" spans="1:27" ht="13.5">
      <c r="A30" s="25" t="s">
        <v>56</v>
      </c>
      <c r="B30" s="24"/>
      <c r="C30" s="6">
        <v>59022547</v>
      </c>
      <c r="D30" s="6">
        <v>0</v>
      </c>
      <c r="E30" s="7">
        <v>70500000</v>
      </c>
      <c r="F30" s="8">
        <v>70500000</v>
      </c>
      <c r="G30" s="8">
        <v>376218</v>
      </c>
      <c r="H30" s="8">
        <v>6417136</v>
      </c>
      <c r="I30" s="8">
        <v>1820255</v>
      </c>
      <c r="J30" s="8">
        <v>8613609</v>
      </c>
      <c r="K30" s="8">
        <v>11125560</v>
      </c>
      <c r="L30" s="8">
        <v>4303153</v>
      </c>
      <c r="M30" s="8">
        <v>4835890</v>
      </c>
      <c r="N30" s="8">
        <v>20264603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28878212</v>
      </c>
      <c r="X30" s="8">
        <v>35250000</v>
      </c>
      <c r="Y30" s="8">
        <v>-6371788</v>
      </c>
      <c r="Z30" s="2">
        <v>-18.08</v>
      </c>
      <c r="AA30" s="6">
        <v>70500000</v>
      </c>
    </row>
    <row r="31" spans="1:27" ht="13.5">
      <c r="A31" s="25" t="s">
        <v>57</v>
      </c>
      <c r="B31" s="24"/>
      <c r="C31" s="6">
        <v>3337836</v>
      </c>
      <c r="D31" s="6">
        <v>0</v>
      </c>
      <c r="E31" s="7">
        <v>19719570</v>
      </c>
      <c r="F31" s="8">
        <v>19719570</v>
      </c>
      <c r="G31" s="8">
        <v>1015449</v>
      </c>
      <c r="H31" s="8">
        <v>1079043</v>
      </c>
      <c r="I31" s="8">
        <v>1298038</v>
      </c>
      <c r="J31" s="8">
        <v>3392530</v>
      </c>
      <c r="K31" s="8">
        <v>1399739</v>
      </c>
      <c r="L31" s="8">
        <v>2460083</v>
      </c>
      <c r="M31" s="8">
        <v>966692</v>
      </c>
      <c r="N31" s="8">
        <v>4826514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8219044</v>
      </c>
      <c r="X31" s="8">
        <v>9859788</v>
      </c>
      <c r="Y31" s="8">
        <v>-1640744</v>
      </c>
      <c r="Z31" s="2">
        <v>-16.64</v>
      </c>
      <c r="AA31" s="6">
        <v>19719570</v>
      </c>
    </row>
    <row r="32" spans="1:27" ht="13.5">
      <c r="A32" s="25" t="s">
        <v>58</v>
      </c>
      <c r="B32" s="24"/>
      <c r="C32" s="6">
        <v>38747924</v>
      </c>
      <c r="D32" s="6">
        <v>0</v>
      </c>
      <c r="E32" s="7">
        <v>8639250</v>
      </c>
      <c r="F32" s="8">
        <v>8639250</v>
      </c>
      <c r="G32" s="8">
        <v>74549</v>
      </c>
      <c r="H32" s="8">
        <v>515420</v>
      </c>
      <c r="I32" s="8">
        <v>207722</v>
      </c>
      <c r="J32" s="8">
        <v>797691</v>
      </c>
      <c r="K32" s="8">
        <v>566036</v>
      </c>
      <c r="L32" s="8">
        <v>67028</v>
      </c>
      <c r="M32" s="8">
        <v>742731</v>
      </c>
      <c r="N32" s="8">
        <v>1375795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2173486</v>
      </c>
      <c r="X32" s="8">
        <v>4319628</v>
      </c>
      <c r="Y32" s="8">
        <v>-2146142</v>
      </c>
      <c r="Z32" s="2">
        <v>-49.68</v>
      </c>
      <c r="AA32" s="6">
        <v>8639250</v>
      </c>
    </row>
    <row r="33" spans="1:27" ht="13.5">
      <c r="A33" s="25" t="s">
        <v>59</v>
      </c>
      <c r="B33" s="24"/>
      <c r="C33" s="6">
        <v>223385</v>
      </c>
      <c r="D33" s="6">
        <v>0</v>
      </c>
      <c r="E33" s="7">
        <v>650000</v>
      </c>
      <c r="F33" s="8">
        <v>650000</v>
      </c>
      <c r="G33" s="8">
        <v>126000</v>
      </c>
      <c r="H33" s="8">
        <v>10500</v>
      </c>
      <c r="I33" s="8">
        <v>3100</v>
      </c>
      <c r="J33" s="8">
        <v>139600</v>
      </c>
      <c r="K33" s="8">
        <v>125000</v>
      </c>
      <c r="L33" s="8">
        <v>0</v>
      </c>
      <c r="M33" s="8">
        <v>130000</v>
      </c>
      <c r="N33" s="8">
        <v>255000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394600</v>
      </c>
      <c r="X33" s="8">
        <v>325002</v>
      </c>
      <c r="Y33" s="8">
        <v>69598</v>
      </c>
      <c r="Z33" s="2">
        <v>21.41</v>
      </c>
      <c r="AA33" s="6">
        <v>650000</v>
      </c>
    </row>
    <row r="34" spans="1:27" ht="13.5">
      <c r="A34" s="25" t="s">
        <v>60</v>
      </c>
      <c r="B34" s="24"/>
      <c r="C34" s="6">
        <v>17372627</v>
      </c>
      <c r="D34" s="6">
        <v>0</v>
      </c>
      <c r="E34" s="7">
        <v>65936389</v>
      </c>
      <c r="F34" s="8">
        <v>65936389</v>
      </c>
      <c r="G34" s="8">
        <v>14909229</v>
      </c>
      <c r="H34" s="8">
        <v>3366338</v>
      </c>
      <c r="I34" s="8">
        <v>14397103</v>
      </c>
      <c r="J34" s="8">
        <v>32672670</v>
      </c>
      <c r="K34" s="8">
        <v>10207458</v>
      </c>
      <c r="L34" s="8">
        <v>2992806</v>
      </c>
      <c r="M34" s="8">
        <v>31428660</v>
      </c>
      <c r="N34" s="8">
        <v>44628924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77301594</v>
      </c>
      <c r="X34" s="8">
        <v>32818194</v>
      </c>
      <c r="Y34" s="8">
        <v>44483400</v>
      </c>
      <c r="Z34" s="2">
        <v>135.54</v>
      </c>
      <c r="AA34" s="6">
        <v>65936389</v>
      </c>
    </row>
    <row r="35" spans="1:27" ht="13.5">
      <c r="A35" s="23" t="s">
        <v>61</v>
      </c>
      <c r="B35" s="29"/>
      <c r="C35" s="6">
        <v>1830605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324356771</v>
      </c>
      <c r="D36" s="33">
        <f>SUM(D25:D35)</f>
        <v>0</v>
      </c>
      <c r="E36" s="34">
        <f t="shared" si="1"/>
        <v>319843690</v>
      </c>
      <c r="F36" s="35">
        <f t="shared" si="1"/>
        <v>319843690</v>
      </c>
      <c r="G36" s="35">
        <f t="shared" si="1"/>
        <v>27466515</v>
      </c>
      <c r="H36" s="35">
        <f t="shared" si="1"/>
        <v>23301683</v>
      </c>
      <c r="I36" s="35">
        <f t="shared" si="1"/>
        <v>29458513</v>
      </c>
      <c r="J36" s="35">
        <f t="shared" si="1"/>
        <v>80226711</v>
      </c>
      <c r="K36" s="35">
        <f t="shared" si="1"/>
        <v>35331305</v>
      </c>
      <c r="L36" s="35">
        <f t="shared" si="1"/>
        <v>25937179</v>
      </c>
      <c r="M36" s="35">
        <f t="shared" si="1"/>
        <v>50431891</v>
      </c>
      <c r="N36" s="35">
        <f t="shared" si="1"/>
        <v>111700375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191927086</v>
      </c>
      <c r="X36" s="35">
        <f t="shared" si="1"/>
        <v>162504261</v>
      </c>
      <c r="Y36" s="35">
        <f t="shared" si="1"/>
        <v>29422825</v>
      </c>
      <c r="Z36" s="36">
        <f>+IF(X36&lt;&gt;0,+(Y36/X36)*100,0)</f>
        <v>18.105879082149112</v>
      </c>
      <c r="AA36" s="33">
        <f>SUM(AA25:AA35)</f>
        <v>319843690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-42628755</v>
      </c>
      <c r="D38" s="46">
        <f>+D22-D36</f>
        <v>0</v>
      </c>
      <c r="E38" s="47">
        <f t="shared" si="2"/>
        <v>-15871040</v>
      </c>
      <c r="F38" s="48">
        <f t="shared" si="2"/>
        <v>-15871040</v>
      </c>
      <c r="G38" s="48">
        <f t="shared" si="2"/>
        <v>58396164</v>
      </c>
      <c r="H38" s="48">
        <f t="shared" si="2"/>
        <v>-13339726</v>
      </c>
      <c r="I38" s="48">
        <f t="shared" si="2"/>
        <v>-5478227</v>
      </c>
      <c r="J38" s="48">
        <f t="shared" si="2"/>
        <v>39578211</v>
      </c>
      <c r="K38" s="48">
        <f t="shared" si="2"/>
        <v>-16756228</v>
      </c>
      <c r="L38" s="48">
        <f t="shared" si="2"/>
        <v>-17713444</v>
      </c>
      <c r="M38" s="48">
        <f t="shared" si="2"/>
        <v>6485416</v>
      </c>
      <c r="N38" s="48">
        <f t="shared" si="2"/>
        <v>-27984256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11593955</v>
      </c>
      <c r="X38" s="48">
        <f>IF(F22=F36,0,X22-X36)</f>
        <v>-10667937</v>
      </c>
      <c r="Y38" s="48">
        <f t="shared" si="2"/>
        <v>22261892</v>
      </c>
      <c r="Z38" s="49">
        <f>+IF(X38&lt;&gt;0,+(Y38/X38)*100,0)</f>
        <v>-208.68038497040243</v>
      </c>
      <c r="AA38" s="46">
        <f>+AA22-AA36</f>
        <v>-15871040</v>
      </c>
    </row>
    <row r="39" spans="1:27" ht="13.5">
      <c r="A39" s="23" t="s">
        <v>64</v>
      </c>
      <c r="B39" s="29"/>
      <c r="C39" s="6">
        <v>73047940</v>
      </c>
      <c r="D39" s="6">
        <v>0</v>
      </c>
      <c r="E39" s="7">
        <v>23087200</v>
      </c>
      <c r="F39" s="8">
        <v>23087200</v>
      </c>
      <c r="G39" s="8">
        <v>117831</v>
      </c>
      <c r="H39" s="8">
        <v>1578384</v>
      </c>
      <c r="I39" s="8">
        <v>2202085</v>
      </c>
      <c r="J39" s="8">
        <v>3898300</v>
      </c>
      <c r="K39" s="8">
        <v>665220</v>
      </c>
      <c r="L39" s="8">
        <v>1085770</v>
      </c>
      <c r="M39" s="8">
        <v>3405593</v>
      </c>
      <c r="N39" s="8">
        <v>5156583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9054883</v>
      </c>
      <c r="X39" s="8">
        <v>11543598</v>
      </c>
      <c r="Y39" s="8">
        <v>-2488715</v>
      </c>
      <c r="Z39" s="2">
        <v>-21.56</v>
      </c>
      <c r="AA39" s="6">
        <v>23087200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30419185</v>
      </c>
      <c r="D42" s="55">
        <f>SUM(D38:D41)</f>
        <v>0</v>
      </c>
      <c r="E42" s="56">
        <f t="shared" si="3"/>
        <v>7216160</v>
      </c>
      <c r="F42" s="57">
        <f t="shared" si="3"/>
        <v>7216160</v>
      </c>
      <c r="G42" s="57">
        <f t="shared" si="3"/>
        <v>58513995</v>
      </c>
      <c r="H42" s="57">
        <f t="shared" si="3"/>
        <v>-11761342</v>
      </c>
      <c r="I42" s="57">
        <f t="shared" si="3"/>
        <v>-3276142</v>
      </c>
      <c r="J42" s="57">
        <f t="shared" si="3"/>
        <v>43476511</v>
      </c>
      <c r="K42" s="57">
        <f t="shared" si="3"/>
        <v>-16091008</v>
      </c>
      <c r="L42" s="57">
        <f t="shared" si="3"/>
        <v>-16627674</v>
      </c>
      <c r="M42" s="57">
        <f t="shared" si="3"/>
        <v>9891009</v>
      </c>
      <c r="N42" s="57">
        <f t="shared" si="3"/>
        <v>-22827673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20648838</v>
      </c>
      <c r="X42" s="57">
        <f t="shared" si="3"/>
        <v>875661</v>
      </c>
      <c r="Y42" s="57">
        <f t="shared" si="3"/>
        <v>19773177</v>
      </c>
      <c r="Z42" s="58">
        <f>+IF(X42&lt;&gt;0,+(Y42/X42)*100,0)</f>
        <v>2258.0858345866723</v>
      </c>
      <c r="AA42" s="55">
        <f>SUM(AA38:AA41)</f>
        <v>7216160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30419185</v>
      </c>
      <c r="D44" s="63">
        <f>+D42-D43</f>
        <v>0</v>
      </c>
      <c r="E44" s="64">
        <f t="shared" si="4"/>
        <v>7216160</v>
      </c>
      <c r="F44" s="65">
        <f t="shared" si="4"/>
        <v>7216160</v>
      </c>
      <c r="G44" s="65">
        <f t="shared" si="4"/>
        <v>58513995</v>
      </c>
      <c r="H44" s="65">
        <f t="shared" si="4"/>
        <v>-11761342</v>
      </c>
      <c r="I44" s="65">
        <f t="shared" si="4"/>
        <v>-3276142</v>
      </c>
      <c r="J44" s="65">
        <f t="shared" si="4"/>
        <v>43476511</v>
      </c>
      <c r="K44" s="65">
        <f t="shared" si="4"/>
        <v>-16091008</v>
      </c>
      <c r="L44" s="65">
        <f t="shared" si="4"/>
        <v>-16627674</v>
      </c>
      <c r="M44" s="65">
        <f t="shared" si="4"/>
        <v>9891009</v>
      </c>
      <c r="N44" s="65">
        <f t="shared" si="4"/>
        <v>-22827673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20648838</v>
      </c>
      <c r="X44" s="65">
        <f t="shared" si="4"/>
        <v>875661</v>
      </c>
      <c r="Y44" s="65">
        <f t="shared" si="4"/>
        <v>19773177</v>
      </c>
      <c r="Z44" s="66">
        <f>+IF(X44&lt;&gt;0,+(Y44/X44)*100,0)</f>
        <v>2258.0858345866723</v>
      </c>
      <c r="AA44" s="63">
        <f>+AA42-AA43</f>
        <v>7216160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30419185</v>
      </c>
      <c r="D46" s="55">
        <f>SUM(D44:D45)</f>
        <v>0</v>
      </c>
      <c r="E46" s="56">
        <f t="shared" si="5"/>
        <v>7216160</v>
      </c>
      <c r="F46" s="57">
        <f t="shared" si="5"/>
        <v>7216160</v>
      </c>
      <c r="G46" s="57">
        <f t="shared" si="5"/>
        <v>58513995</v>
      </c>
      <c r="H46" s="57">
        <f t="shared" si="5"/>
        <v>-11761342</v>
      </c>
      <c r="I46" s="57">
        <f t="shared" si="5"/>
        <v>-3276142</v>
      </c>
      <c r="J46" s="57">
        <f t="shared" si="5"/>
        <v>43476511</v>
      </c>
      <c r="K46" s="57">
        <f t="shared" si="5"/>
        <v>-16091008</v>
      </c>
      <c r="L46" s="57">
        <f t="shared" si="5"/>
        <v>-16627674</v>
      </c>
      <c r="M46" s="57">
        <f t="shared" si="5"/>
        <v>9891009</v>
      </c>
      <c r="N46" s="57">
        <f t="shared" si="5"/>
        <v>-22827673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20648838</v>
      </c>
      <c r="X46" s="57">
        <f t="shared" si="5"/>
        <v>875661</v>
      </c>
      <c r="Y46" s="57">
        <f t="shared" si="5"/>
        <v>19773177</v>
      </c>
      <c r="Z46" s="58">
        <f>+IF(X46&lt;&gt;0,+(Y46/X46)*100,0)</f>
        <v>2258.0858345866723</v>
      </c>
      <c r="AA46" s="55">
        <f>SUM(AA44:AA45)</f>
        <v>7216160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30419185</v>
      </c>
      <c r="D48" s="71">
        <f>SUM(D46:D47)</f>
        <v>0</v>
      </c>
      <c r="E48" s="72">
        <f t="shared" si="6"/>
        <v>7216160</v>
      </c>
      <c r="F48" s="73">
        <f t="shared" si="6"/>
        <v>7216160</v>
      </c>
      <c r="G48" s="73">
        <f t="shared" si="6"/>
        <v>58513995</v>
      </c>
      <c r="H48" s="74">
        <f t="shared" si="6"/>
        <v>-11761342</v>
      </c>
      <c r="I48" s="74">
        <f t="shared" si="6"/>
        <v>-3276142</v>
      </c>
      <c r="J48" s="74">
        <f t="shared" si="6"/>
        <v>43476511</v>
      </c>
      <c r="K48" s="74">
        <f t="shared" si="6"/>
        <v>-16091008</v>
      </c>
      <c r="L48" s="74">
        <f t="shared" si="6"/>
        <v>-16627674</v>
      </c>
      <c r="M48" s="73">
        <f t="shared" si="6"/>
        <v>9891009</v>
      </c>
      <c r="N48" s="73">
        <f t="shared" si="6"/>
        <v>-22827673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20648838</v>
      </c>
      <c r="X48" s="74">
        <f t="shared" si="6"/>
        <v>875661</v>
      </c>
      <c r="Y48" s="74">
        <f t="shared" si="6"/>
        <v>19773177</v>
      </c>
      <c r="Z48" s="75">
        <f>+IF(X48&lt;&gt;0,+(Y48/X48)*100,0)</f>
        <v>2258.0858345866723</v>
      </c>
      <c r="AA48" s="76">
        <f>SUM(AA46:AA47)</f>
        <v>7216160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41372155</v>
      </c>
      <c r="D5" s="6">
        <v>0</v>
      </c>
      <c r="E5" s="7">
        <v>43322800</v>
      </c>
      <c r="F5" s="8">
        <v>43322800</v>
      </c>
      <c r="G5" s="8">
        <v>8626502</v>
      </c>
      <c r="H5" s="8">
        <v>3381499</v>
      </c>
      <c r="I5" s="8">
        <v>3380846</v>
      </c>
      <c r="J5" s="8">
        <v>15388847</v>
      </c>
      <c r="K5" s="8">
        <v>3379954</v>
      </c>
      <c r="L5" s="8">
        <v>3380995</v>
      </c>
      <c r="M5" s="8">
        <v>3380198</v>
      </c>
      <c r="N5" s="8">
        <v>10141147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25529994</v>
      </c>
      <c r="X5" s="8">
        <v>23253615</v>
      </c>
      <c r="Y5" s="8">
        <v>2276379</v>
      </c>
      <c r="Z5" s="2">
        <v>9.79</v>
      </c>
      <c r="AA5" s="6">
        <v>43322800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79800801</v>
      </c>
      <c r="D7" s="6">
        <v>0</v>
      </c>
      <c r="E7" s="7">
        <v>86156100</v>
      </c>
      <c r="F7" s="8">
        <v>86156100</v>
      </c>
      <c r="G7" s="8">
        <v>8925370</v>
      </c>
      <c r="H7" s="8">
        <v>8699917</v>
      </c>
      <c r="I7" s="8">
        <v>8055278</v>
      </c>
      <c r="J7" s="8">
        <v>25680565</v>
      </c>
      <c r="K7" s="8">
        <v>7797368</v>
      </c>
      <c r="L7" s="8">
        <v>7654796</v>
      </c>
      <c r="M7" s="8">
        <v>7139002</v>
      </c>
      <c r="N7" s="8">
        <v>22591166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48271731</v>
      </c>
      <c r="X7" s="8">
        <v>42009144</v>
      </c>
      <c r="Y7" s="8">
        <v>6262587</v>
      </c>
      <c r="Z7" s="2">
        <v>14.91</v>
      </c>
      <c r="AA7" s="6">
        <v>86156100</v>
      </c>
    </row>
    <row r="8" spans="1:27" ht="13.5">
      <c r="A8" s="25" t="s">
        <v>35</v>
      </c>
      <c r="B8" s="24"/>
      <c r="C8" s="6">
        <v>23925988</v>
      </c>
      <c r="D8" s="6">
        <v>0</v>
      </c>
      <c r="E8" s="7">
        <v>29354300</v>
      </c>
      <c r="F8" s="8">
        <v>29354300</v>
      </c>
      <c r="G8" s="8">
        <v>1807927</v>
      </c>
      <c r="H8" s="8">
        <v>2343390</v>
      </c>
      <c r="I8" s="8">
        <v>1690268</v>
      </c>
      <c r="J8" s="8">
        <v>5841585</v>
      </c>
      <c r="K8" s="8">
        <v>1932770</v>
      </c>
      <c r="L8" s="8">
        <v>2495290</v>
      </c>
      <c r="M8" s="8">
        <v>1918481</v>
      </c>
      <c r="N8" s="8">
        <v>6346541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12188126</v>
      </c>
      <c r="X8" s="8">
        <v>12147490</v>
      </c>
      <c r="Y8" s="8">
        <v>40636</v>
      </c>
      <c r="Z8" s="2">
        <v>0.33</v>
      </c>
      <c r="AA8" s="6">
        <v>29354300</v>
      </c>
    </row>
    <row r="9" spans="1:27" ht="13.5">
      <c r="A9" s="25" t="s">
        <v>36</v>
      </c>
      <c r="B9" s="24"/>
      <c r="C9" s="6">
        <v>9451705</v>
      </c>
      <c r="D9" s="6">
        <v>0</v>
      </c>
      <c r="E9" s="7">
        <v>9752200</v>
      </c>
      <c r="F9" s="8">
        <v>9752200</v>
      </c>
      <c r="G9" s="8">
        <v>953884</v>
      </c>
      <c r="H9" s="8">
        <v>1004965</v>
      </c>
      <c r="I9" s="8">
        <v>975750</v>
      </c>
      <c r="J9" s="8">
        <v>2934599</v>
      </c>
      <c r="K9" s="8">
        <v>1064061</v>
      </c>
      <c r="L9" s="8">
        <v>757772</v>
      </c>
      <c r="M9" s="8">
        <v>710145</v>
      </c>
      <c r="N9" s="8">
        <v>2531978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5466577</v>
      </c>
      <c r="X9" s="8">
        <v>4417296</v>
      </c>
      <c r="Y9" s="8">
        <v>1049281</v>
      </c>
      <c r="Z9" s="2">
        <v>23.75</v>
      </c>
      <c r="AA9" s="6">
        <v>9752200</v>
      </c>
    </row>
    <row r="10" spans="1:27" ht="13.5">
      <c r="A10" s="25" t="s">
        <v>37</v>
      </c>
      <c r="B10" s="24"/>
      <c r="C10" s="6">
        <v>7163661</v>
      </c>
      <c r="D10" s="6">
        <v>0</v>
      </c>
      <c r="E10" s="7">
        <v>9424700</v>
      </c>
      <c r="F10" s="26">
        <v>9424700</v>
      </c>
      <c r="G10" s="26">
        <v>287914</v>
      </c>
      <c r="H10" s="26">
        <v>353236</v>
      </c>
      <c r="I10" s="26">
        <v>344847</v>
      </c>
      <c r="J10" s="26">
        <v>985997</v>
      </c>
      <c r="K10" s="26">
        <v>308116</v>
      </c>
      <c r="L10" s="26">
        <v>668086</v>
      </c>
      <c r="M10" s="26">
        <v>673892</v>
      </c>
      <c r="N10" s="26">
        <v>1650094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2636091</v>
      </c>
      <c r="X10" s="26">
        <v>4405859</v>
      </c>
      <c r="Y10" s="26">
        <v>-1769768</v>
      </c>
      <c r="Z10" s="27">
        <v>-40.17</v>
      </c>
      <c r="AA10" s="28">
        <v>9424700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3451935</v>
      </c>
      <c r="D12" s="6">
        <v>0</v>
      </c>
      <c r="E12" s="7">
        <v>499100</v>
      </c>
      <c r="F12" s="8">
        <v>499100</v>
      </c>
      <c r="G12" s="8">
        <v>21353</v>
      </c>
      <c r="H12" s="8">
        <v>-178033</v>
      </c>
      <c r="I12" s="8">
        <v>24432</v>
      </c>
      <c r="J12" s="8">
        <v>-132248</v>
      </c>
      <c r="K12" s="8">
        <v>22787</v>
      </c>
      <c r="L12" s="8">
        <v>21233</v>
      </c>
      <c r="M12" s="8">
        <v>42582</v>
      </c>
      <c r="N12" s="8">
        <v>86602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-45646</v>
      </c>
      <c r="X12" s="8">
        <v>254863</v>
      </c>
      <c r="Y12" s="8">
        <v>-300509</v>
      </c>
      <c r="Z12" s="2">
        <v>-117.91</v>
      </c>
      <c r="AA12" s="6">
        <v>499100</v>
      </c>
    </row>
    <row r="13" spans="1:27" ht="13.5">
      <c r="A13" s="23" t="s">
        <v>40</v>
      </c>
      <c r="B13" s="29"/>
      <c r="C13" s="6">
        <v>1426564</v>
      </c>
      <c r="D13" s="6">
        <v>0</v>
      </c>
      <c r="E13" s="7">
        <v>1898600</v>
      </c>
      <c r="F13" s="8">
        <v>1898600</v>
      </c>
      <c r="G13" s="8">
        <v>72849</v>
      </c>
      <c r="H13" s="8">
        <v>87484</v>
      </c>
      <c r="I13" s="8">
        <v>95125</v>
      </c>
      <c r="J13" s="8">
        <v>255458</v>
      </c>
      <c r="K13" s="8">
        <v>77862</v>
      </c>
      <c r="L13" s="8">
        <v>64923</v>
      </c>
      <c r="M13" s="8">
        <v>30942</v>
      </c>
      <c r="N13" s="8">
        <v>173727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429185</v>
      </c>
      <c r="X13" s="8">
        <v>705573</v>
      </c>
      <c r="Y13" s="8">
        <v>-276388</v>
      </c>
      <c r="Z13" s="2">
        <v>-39.17</v>
      </c>
      <c r="AA13" s="6">
        <v>1898600</v>
      </c>
    </row>
    <row r="14" spans="1:27" ht="13.5">
      <c r="A14" s="23" t="s">
        <v>41</v>
      </c>
      <c r="B14" s="29"/>
      <c r="C14" s="6">
        <v>2067817</v>
      </c>
      <c r="D14" s="6">
        <v>0</v>
      </c>
      <c r="E14" s="7">
        <v>3081500</v>
      </c>
      <c r="F14" s="8">
        <v>3081500</v>
      </c>
      <c r="G14" s="8">
        <v>7</v>
      </c>
      <c r="H14" s="8">
        <v>345399</v>
      </c>
      <c r="I14" s="8">
        <v>352954</v>
      </c>
      <c r="J14" s="8">
        <v>698360</v>
      </c>
      <c r="K14" s="8">
        <v>359350</v>
      </c>
      <c r="L14" s="8">
        <v>351340</v>
      </c>
      <c r="M14" s="8">
        <v>357579</v>
      </c>
      <c r="N14" s="8">
        <v>1068269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1766629</v>
      </c>
      <c r="X14" s="8">
        <v>1507587</v>
      </c>
      <c r="Y14" s="8">
        <v>259042</v>
      </c>
      <c r="Z14" s="2">
        <v>17.18</v>
      </c>
      <c r="AA14" s="6">
        <v>3081500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15293744</v>
      </c>
      <c r="D16" s="6">
        <v>0</v>
      </c>
      <c r="E16" s="7">
        <v>20185300</v>
      </c>
      <c r="F16" s="8">
        <v>20185300</v>
      </c>
      <c r="G16" s="8">
        <v>133178</v>
      </c>
      <c r="H16" s="8">
        <v>199206</v>
      </c>
      <c r="I16" s="8">
        <v>130113</v>
      </c>
      <c r="J16" s="8">
        <v>462497</v>
      </c>
      <c r="K16" s="8">
        <v>190570</v>
      </c>
      <c r="L16" s="8">
        <v>1026779</v>
      </c>
      <c r="M16" s="8">
        <v>232046</v>
      </c>
      <c r="N16" s="8">
        <v>1449395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1911892</v>
      </c>
      <c r="X16" s="8">
        <v>9449237</v>
      </c>
      <c r="Y16" s="8">
        <v>-7537345</v>
      </c>
      <c r="Z16" s="2">
        <v>-79.77</v>
      </c>
      <c r="AA16" s="6">
        <v>20185300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3101335</v>
      </c>
      <c r="D18" s="6">
        <v>0</v>
      </c>
      <c r="E18" s="7">
        <v>3175400</v>
      </c>
      <c r="F18" s="8">
        <v>3175400</v>
      </c>
      <c r="G18" s="8">
        <v>212594</v>
      </c>
      <c r="H18" s="8">
        <v>285258</v>
      </c>
      <c r="I18" s="8">
        <v>246102</v>
      </c>
      <c r="J18" s="8">
        <v>743954</v>
      </c>
      <c r="K18" s="8">
        <v>268288</v>
      </c>
      <c r="L18" s="8">
        <v>284452</v>
      </c>
      <c r="M18" s="8">
        <v>200140</v>
      </c>
      <c r="N18" s="8">
        <v>752880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1496834</v>
      </c>
      <c r="X18" s="8">
        <v>1377813</v>
      </c>
      <c r="Y18" s="8">
        <v>119021</v>
      </c>
      <c r="Z18" s="2">
        <v>8.64</v>
      </c>
      <c r="AA18" s="6">
        <v>3175400</v>
      </c>
    </row>
    <row r="19" spans="1:27" ht="13.5">
      <c r="A19" s="23" t="s">
        <v>46</v>
      </c>
      <c r="B19" s="29"/>
      <c r="C19" s="6">
        <v>57682107</v>
      </c>
      <c r="D19" s="6">
        <v>0</v>
      </c>
      <c r="E19" s="7">
        <v>65299600</v>
      </c>
      <c r="F19" s="8">
        <v>77098681</v>
      </c>
      <c r="G19" s="8">
        <v>17001208</v>
      </c>
      <c r="H19" s="8">
        <v>0</v>
      </c>
      <c r="I19" s="8">
        <v>2550230</v>
      </c>
      <c r="J19" s="8">
        <v>19551438</v>
      </c>
      <c r="K19" s="8">
        <v>3734160</v>
      </c>
      <c r="L19" s="8">
        <v>1404392</v>
      </c>
      <c r="M19" s="8">
        <v>17585780</v>
      </c>
      <c r="N19" s="8">
        <v>22724332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42275770</v>
      </c>
      <c r="X19" s="8">
        <v>44085360</v>
      </c>
      <c r="Y19" s="8">
        <v>-1809590</v>
      </c>
      <c r="Z19" s="2">
        <v>-4.1</v>
      </c>
      <c r="AA19" s="6">
        <v>77098681</v>
      </c>
    </row>
    <row r="20" spans="1:27" ht="13.5">
      <c r="A20" s="23" t="s">
        <v>47</v>
      </c>
      <c r="B20" s="29"/>
      <c r="C20" s="6">
        <v>3480384</v>
      </c>
      <c r="D20" s="6">
        <v>0</v>
      </c>
      <c r="E20" s="7">
        <v>8234200</v>
      </c>
      <c r="F20" s="26">
        <v>8234200</v>
      </c>
      <c r="G20" s="26">
        <v>293137</v>
      </c>
      <c r="H20" s="26">
        <v>332721</v>
      </c>
      <c r="I20" s="26">
        <v>369356</v>
      </c>
      <c r="J20" s="26">
        <v>995214</v>
      </c>
      <c r="K20" s="26">
        <v>1071264</v>
      </c>
      <c r="L20" s="26">
        <v>440740</v>
      </c>
      <c r="M20" s="26">
        <v>386711</v>
      </c>
      <c r="N20" s="26">
        <v>1898715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2893929</v>
      </c>
      <c r="X20" s="26">
        <v>6187916</v>
      </c>
      <c r="Y20" s="26">
        <v>-3293987</v>
      </c>
      <c r="Z20" s="27">
        <v>-53.23</v>
      </c>
      <c r="AA20" s="28">
        <v>8234200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248218196</v>
      </c>
      <c r="D22" s="33">
        <f>SUM(D5:D21)</f>
        <v>0</v>
      </c>
      <c r="E22" s="34">
        <f t="shared" si="0"/>
        <v>280383800</v>
      </c>
      <c r="F22" s="35">
        <f t="shared" si="0"/>
        <v>292182881</v>
      </c>
      <c r="G22" s="35">
        <f t="shared" si="0"/>
        <v>38335923</v>
      </c>
      <c r="H22" s="35">
        <f t="shared" si="0"/>
        <v>16855042</v>
      </c>
      <c r="I22" s="35">
        <f t="shared" si="0"/>
        <v>18215301</v>
      </c>
      <c r="J22" s="35">
        <f t="shared" si="0"/>
        <v>73406266</v>
      </c>
      <c r="K22" s="35">
        <f t="shared" si="0"/>
        <v>20206550</v>
      </c>
      <c r="L22" s="35">
        <f t="shared" si="0"/>
        <v>18550798</v>
      </c>
      <c r="M22" s="35">
        <f t="shared" si="0"/>
        <v>32657498</v>
      </c>
      <c r="N22" s="35">
        <f t="shared" si="0"/>
        <v>71414846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144821112</v>
      </c>
      <c r="X22" s="35">
        <f t="shared" si="0"/>
        <v>149801753</v>
      </c>
      <c r="Y22" s="35">
        <f t="shared" si="0"/>
        <v>-4980641</v>
      </c>
      <c r="Z22" s="36">
        <f>+IF(X22&lt;&gt;0,+(Y22/X22)*100,0)</f>
        <v>-3.32482157268213</v>
      </c>
      <c r="AA22" s="33">
        <f>SUM(AA5:AA21)</f>
        <v>292182881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93658527</v>
      </c>
      <c r="D25" s="6">
        <v>0</v>
      </c>
      <c r="E25" s="7">
        <v>106311100</v>
      </c>
      <c r="F25" s="8">
        <v>106359328</v>
      </c>
      <c r="G25" s="8">
        <v>7228251</v>
      </c>
      <c r="H25" s="8">
        <v>8345088</v>
      </c>
      <c r="I25" s="8">
        <v>8098701</v>
      </c>
      <c r="J25" s="8">
        <v>23672040</v>
      </c>
      <c r="K25" s="8">
        <v>8219808</v>
      </c>
      <c r="L25" s="8">
        <v>12791750</v>
      </c>
      <c r="M25" s="8">
        <v>8766547</v>
      </c>
      <c r="N25" s="8">
        <v>29778105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53450145</v>
      </c>
      <c r="X25" s="8">
        <v>53154180</v>
      </c>
      <c r="Y25" s="8">
        <v>295965</v>
      </c>
      <c r="Z25" s="2">
        <v>0.56</v>
      </c>
      <c r="AA25" s="6">
        <v>106359328</v>
      </c>
    </row>
    <row r="26" spans="1:27" ht="13.5">
      <c r="A26" s="25" t="s">
        <v>52</v>
      </c>
      <c r="B26" s="24"/>
      <c r="C26" s="6">
        <v>5293216</v>
      </c>
      <c r="D26" s="6">
        <v>0</v>
      </c>
      <c r="E26" s="7">
        <v>5429400</v>
      </c>
      <c r="F26" s="8">
        <v>5415112</v>
      </c>
      <c r="G26" s="8">
        <v>420324</v>
      </c>
      <c r="H26" s="8">
        <v>424078</v>
      </c>
      <c r="I26" s="8">
        <v>412562</v>
      </c>
      <c r="J26" s="8">
        <v>1256964</v>
      </c>
      <c r="K26" s="8">
        <v>406328</v>
      </c>
      <c r="L26" s="8">
        <v>399801</v>
      </c>
      <c r="M26" s="8">
        <v>409973</v>
      </c>
      <c r="N26" s="8">
        <v>1216102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2473066</v>
      </c>
      <c r="X26" s="8">
        <v>2398296</v>
      </c>
      <c r="Y26" s="8">
        <v>74770</v>
      </c>
      <c r="Z26" s="2">
        <v>3.12</v>
      </c>
      <c r="AA26" s="6">
        <v>5415112</v>
      </c>
    </row>
    <row r="27" spans="1:27" ht="13.5">
      <c r="A27" s="25" t="s">
        <v>53</v>
      </c>
      <c r="B27" s="24"/>
      <c r="C27" s="6">
        <v>26296550</v>
      </c>
      <c r="D27" s="6">
        <v>0</v>
      </c>
      <c r="E27" s="7">
        <v>38009300</v>
      </c>
      <c r="F27" s="8">
        <v>38009300</v>
      </c>
      <c r="G27" s="8">
        <v>3167441</v>
      </c>
      <c r="H27" s="8">
        <v>3167441</v>
      </c>
      <c r="I27" s="8">
        <v>3167441</v>
      </c>
      <c r="J27" s="8">
        <v>9502323</v>
      </c>
      <c r="K27" s="8">
        <v>3167441</v>
      </c>
      <c r="L27" s="8">
        <v>3167441</v>
      </c>
      <c r="M27" s="8">
        <v>3167441</v>
      </c>
      <c r="N27" s="8">
        <v>9502323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19004646</v>
      </c>
      <c r="X27" s="8">
        <v>19004646</v>
      </c>
      <c r="Y27" s="8">
        <v>0</v>
      </c>
      <c r="Z27" s="2">
        <v>0</v>
      </c>
      <c r="AA27" s="6">
        <v>38009300</v>
      </c>
    </row>
    <row r="28" spans="1:27" ht="13.5">
      <c r="A28" s="25" t="s">
        <v>54</v>
      </c>
      <c r="B28" s="24"/>
      <c r="C28" s="6">
        <v>16070012</v>
      </c>
      <c r="D28" s="6">
        <v>0</v>
      </c>
      <c r="E28" s="7">
        <v>18115000</v>
      </c>
      <c r="F28" s="8">
        <v>18115000</v>
      </c>
      <c r="G28" s="8">
        <v>1509583</v>
      </c>
      <c r="H28" s="8">
        <v>1509583</v>
      </c>
      <c r="I28" s="8">
        <v>1509583</v>
      </c>
      <c r="J28" s="8">
        <v>4528749</v>
      </c>
      <c r="K28" s="8">
        <v>1509583</v>
      </c>
      <c r="L28" s="8">
        <v>1509583</v>
      </c>
      <c r="M28" s="8">
        <v>1509583</v>
      </c>
      <c r="N28" s="8">
        <v>4528749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9057498</v>
      </c>
      <c r="X28" s="8">
        <v>9057498</v>
      </c>
      <c r="Y28" s="8">
        <v>0</v>
      </c>
      <c r="Z28" s="2">
        <v>0</v>
      </c>
      <c r="AA28" s="6">
        <v>18115000</v>
      </c>
    </row>
    <row r="29" spans="1:27" ht="13.5">
      <c r="A29" s="25" t="s">
        <v>55</v>
      </c>
      <c r="B29" s="24"/>
      <c r="C29" s="6">
        <v>8073767</v>
      </c>
      <c r="D29" s="6">
        <v>0</v>
      </c>
      <c r="E29" s="7">
        <v>8289000</v>
      </c>
      <c r="F29" s="8">
        <v>8299500</v>
      </c>
      <c r="G29" s="8">
        <v>-5</v>
      </c>
      <c r="H29" s="8">
        <v>0</v>
      </c>
      <c r="I29" s="8">
        <v>2135127</v>
      </c>
      <c r="J29" s="8">
        <v>2135122</v>
      </c>
      <c r="K29" s="8">
        <v>240558</v>
      </c>
      <c r="L29" s="8">
        <v>212320</v>
      </c>
      <c r="M29" s="8">
        <v>364768</v>
      </c>
      <c r="N29" s="8">
        <v>817646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2952768</v>
      </c>
      <c r="X29" s="8">
        <v>3432175</v>
      </c>
      <c r="Y29" s="8">
        <v>-479407</v>
      </c>
      <c r="Z29" s="2">
        <v>-13.97</v>
      </c>
      <c r="AA29" s="6">
        <v>8299500</v>
      </c>
    </row>
    <row r="30" spans="1:27" ht="13.5">
      <c r="A30" s="25" t="s">
        <v>56</v>
      </c>
      <c r="B30" s="24"/>
      <c r="C30" s="6">
        <v>68531369</v>
      </c>
      <c r="D30" s="6">
        <v>0</v>
      </c>
      <c r="E30" s="7">
        <v>74236900</v>
      </c>
      <c r="F30" s="8">
        <v>74209550</v>
      </c>
      <c r="G30" s="8">
        <v>66147</v>
      </c>
      <c r="H30" s="8">
        <v>9089228</v>
      </c>
      <c r="I30" s="8">
        <v>9960518</v>
      </c>
      <c r="J30" s="8">
        <v>19115893</v>
      </c>
      <c r="K30" s="8">
        <v>4801674</v>
      </c>
      <c r="L30" s="8">
        <v>1130485</v>
      </c>
      <c r="M30" s="8">
        <v>5179934</v>
      </c>
      <c r="N30" s="8">
        <v>11112093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30227986</v>
      </c>
      <c r="X30" s="8">
        <v>40839992</v>
      </c>
      <c r="Y30" s="8">
        <v>-10612006</v>
      </c>
      <c r="Z30" s="2">
        <v>-25.98</v>
      </c>
      <c r="AA30" s="6">
        <v>74209550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6269300</v>
      </c>
      <c r="F31" s="8">
        <v>6993649</v>
      </c>
      <c r="G31" s="8">
        <v>90422</v>
      </c>
      <c r="H31" s="8">
        <v>563205</v>
      </c>
      <c r="I31" s="8">
        <v>935585</v>
      </c>
      <c r="J31" s="8">
        <v>1589212</v>
      </c>
      <c r="K31" s="8">
        <v>1089143</v>
      </c>
      <c r="L31" s="8">
        <v>1055042</v>
      </c>
      <c r="M31" s="8">
        <v>607646</v>
      </c>
      <c r="N31" s="8">
        <v>2751831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4341043</v>
      </c>
      <c r="X31" s="8">
        <v>3592577</v>
      </c>
      <c r="Y31" s="8">
        <v>748466</v>
      </c>
      <c r="Z31" s="2">
        <v>20.83</v>
      </c>
      <c r="AA31" s="6">
        <v>6993649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16881000</v>
      </c>
      <c r="F32" s="8">
        <v>19291346</v>
      </c>
      <c r="G32" s="8">
        <v>406706</v>
      </c>
      <c r="H32" s="8">
        <v>1098839</v>
      </c>
      <c r="I32" s="8">
        <v>1419018</v>
      </c>
      <c r="J32" s="8">
        <v>2924563</v>
      </c>
      <c r="K32" s="8">
        <v>1503786</v>
      </c>
      <c r="L32" s="8">
        <v>1113148</v>
      </c>
      <c r="M32" s="8">
        <v>1468647</v>
      </c>
      <c r="N32" s="8">
        <v>4085581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7010144</v>
      </c>
      <c r="X32" s="8">
        <v>9673560</v>
      </c>
      <c r="Y32" s="8">
        <v>-2663416</v>
      </c>
      <c r="Z32" s="2">
        <v>-27.53</v>
      </c>
      <c r="AA32" s="6">
        <v>19291346</v>
      </c>
    </row>
    <row r="33" spans="1:27" ht="13.5">
      <c r="A33" s="25" t="s">
        <v>59</v>
      </c>
      <c r="B33" s="24"/>
      <c r="C33" s="6">
        <v>1021052</v>
      </c>
      <c r="D33" s="6">
        <v>0</v>
      </c>
      <c r="E33" s="7">
        <v>898800</v>
      </c>
      <c r="F33" s="8">
        <v>895368</v>
      </c>
      <c r="G33" s="8">
        <v>0</v>
      </c>
      <c r="H33" s="8">
        <v>2500</v>
      </c>
      <c r="I33" s="8">
        <v>1500</v>
      </c>
      <c r="J33" s="8">
        <v>4000</v>
      </c>
      <c r="K33" s="8">
        <v>3283</v>
      </c>
      <c r="L33" s="8">
        <v>155000</v>
      </c>
      <c r="M33" s="8">
        <v>9780</v>
      </c>
      <c r="N33" s="8">
        <v>168063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172063</v>
      </c>
      <c r="X33" s="8">
        <v>515054</v>
      </c>
      <c r="Y33" s="8">
        <v>-342991</v>
      </c>
      <c r="Z33" s="2">
        <v>-66.59</v>
      </c>
      <c r="AA33" s="6">
        <v>895368</v>
      </c>
    </row>
    <row r="34" spans="1:27" ht="13.5">
      <c r="A34" s="25" t="s">
        <v>60</v>
      </c>
      <c r="B34" s="24"/>
      <c r="C34" s="6">
        <v>50328736</v>
      </c>
      <c r="D34" s="6">
        <v>0</v>
      </c>
      <c r="E34" s="7">
        <v>17304000</v>
      </c>
      <c r="F34" s="8">
        <v>18050459</v>
      </c>
      <c r="G34" s="8">
        <v>1328029</v>
      </c>
      <c r="H34" s="8">
        <v>1193336</v>
      </c>
      <c r="I34" s="8">
        <v>1702619</v>
      </c>
      <c r="J34" s="8">
        <v>4223984</v>
      </c>
      <c r="K34" s="8">
        <v>2799641</v>
      </c>
      <c r="L34" s="8">
        <v>1244655</v>
      </c>
      <c r="M34" s="8">
        <v>2444041</v>
      </c>
      <c r="N34" s="8">
        <v>6488337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10712321</v>
      </c>
      <c r="X34" s="8">
        <v>9915955</v>
      </c>
      <c r="Y34" s="8">
        <v>796366</v>
      </c>
      <c r="Z34" s="2">
        <v>8.03</v>
      </c>
      <c r="AA34" s="6">
        <v>18050459</v>
      </c>
    </row>
    <row r="35" spans="1:27" ht="13.5">
      <c r="A35" s="23" t="s">
        <v>61</v>
      </c>
      <c r="B35" s="29"/>
      <c r="C35" s="6">
        <v>50690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269323919</v>
      </c>
      <c r="D36" s="33">
        <f>SUM(D25:D35)</f>
        <v>0</v>
      </c>
      <c r="E36" s="34">
        <f t="shared" si="1"/>
        <v>291743800</v>
      </c>
      <c r="F36" s="35">
        <f t="shared" si="1"/>
        <v>295638612</v>
      </c>
      <c r="G36" s="35">
        <f t="shared" si="1"/>
        <v>14216898</v>
      </c>
      <c r="H36" s="35">
        <f t="shared" si="1"/>
        <v>25393298</v>
      </c>
      <c r="I36" s="35">
        <f t="shared" si="1"/>
        <v>29342654</v>
      </c>
      <c r="J36" s="35">
        <f t="shared" si="1"/>
        <v>68952850</v>
      </c>
      <c r="K36" s="35">
        <f t="shared" si="1"/>
        <v>23741245</v>
      </c>
      <c r="L36" s="35">
        <f t="shared" si="1"/>
        <v>22779225</v>
      </c>
      <c r="M36" s="35">
        <f t="shared" si="1"/>
        <v>23928360</v>
      </c>
      <c r="N36" s="35">
        <f t="shared" si="1"/>
        <v>70448830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139401680</v>
      </c>
      <c r="X36" s="35">
        <f t="shared" si="1"/>
        <v>151583933</v>
      </c>
      <c r="Y36" s="35">
        <f t="shared" si="1"/>
        <v>-12182253</v>
      </c>
      <c r="Z36" s="36">
        <f>+IF(X36&lt;&gt;0,+(Y36/X36)*100,0)</f>
        <v>-8.03663868518308</v>
      </c>
      <c r="AA36" s="33">
        <f>SUM(AA25:AA35)</f>
        <v>295638612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-21105723</v>
      </c>
      <c r="D38" s="46">
        <f>+D22-D36</f>
        <v>0</v>
      </c>
      <c r="E38" s="47">
        <f t="shared" si="2"/>
        <v>-11360000</v>
      </c>
      <c r="F38" s="48">
        <f t="shared" si="2"/>
        <v>-3455731</v>
      </c>
      <c r="G38" s="48">
        <f t="shared" si="2"/>
        <v>24119025</v>
      </c>
      <c r="H38" s="48">
        <f t="shared" si="2"/>
        <v>-8538256</v>
      </c>
      <c r="I38" s="48">
        <f t="shared" si="2"/>
        <v>-11127353</v>
      </c>
      <c r="J38" s="48">
        <f t="shared" si="2"/>
        <v>4453416</v>
      </c>
      <c r="K38" s="48">
        <f t="shared" si="2"/>
        <v>-3534695</v>
      </c>
      <c r="L38" s="48">
        <f t="shared" si="2"/>
        <v>-4228427</v>
      </c>
      <c r="M38" s="48">
        <f t="shared" si="2"/>
        <v>8729138</v>
      </c>
      <c r="N38" s="48">
        <f t="shared" si="2"/>
        <v>966016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5419432</v>
      </c>
      <c r="X38" s="48">
        <f>IF(F22=F36,0,X22-X36)</f>
        <v>-1782180</v>
      </c>
      <c r="Y38" s="48">
        <f t="shared" si="2"/>
        <v>7201612</v>
      </c>
      <c r="Z38" s="49">
        <f>+IF(X38&lt;&gt;0,+(Y38/X38)*100,0)</f>
        <v>-404.0900470210641</v>
      </c>
      <c r="AA38" s="46">
        <f>+AA22-AA36</f>
        <v>-3455731</v>
      </c>
    </row>
    <row r="39" spans="1:27" ht="13.5">
      <c r="A39" s="23" t="s">
        <v>64</v>
      </c>
      <c r="B39" s="29"/>
      <c r="C39" s="6">
        <v>33979082</v>
      </c>
      <c r="D39" s="6">
        <v>0</v>
      </c>
      <c r="E39" s="7">
        <v>58473400</v>
      </c>
      <c r="F39" s="8">
        <v>117292897</v>
      </c>
      <c r="G39" s="8">
        <v>0</v>
      </c>
      <c r="H39" s="8">
        <v>0</v>
      </c>
      <c r="I39" s="8">
        <v>3205076</v>
      </c>
      <c r="J39" s="8">
        <v>3205076</v>
      </c>
      <c r="K39" s="8">
        <v>8295053</v>
      </c>
      <c r="L39" s="8">
        <v>1528068</v>
      </c>
      <c r="M39" s="8">
        <v>10851655</v>
      </c>
      <c r="N39" s="8">
        <v>20674776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23879852</v>
      </c>
      <c r="X39" s="8">
        <v>35448252</v>
      </c>
      <c r="Y39" s="8">
        <v>-11568400</v>
      </c>
      <c r="Z39" s="2">
        <v>-32.63</v>
      </c>
      <c r="AA39" s="6">
        <v>117292897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-1046370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11826989</v>
      </c>
      <c r="D42" s="55">
        <f>SUM(D38:D41)</f>
        <v>0</v>
      </c>
      <c r="E42" s="56">
        <f t="shared" si="3"/>
        <v>47113400</v>
      </c>
      <c r="F42" s="57">
        <f t="shared" si="3"/>
        <v>113837166</v>
      </c>
      <c r="G42" s="57">
        <f t="shared" si="3"/>
        <v>24119025</v>
      </c>
      <c r="H42" s="57">
        <f t="shared" si="3"/>
        <v>-8538256</v>
      </c>
      <c r="I42" s="57">
        <f t="shared" si="3"/>
        <v>-7922277</v>
      </c>
      <c r="J42" s="57">
        <f t="shared" si="3"/>
        <v>7658492</v>
      </c>
      <c r="K42" s="57">
        <f t="shared" si="3"/>
        <v>4760358</v>
      </c>
      <c r="L42" s="57">
        <f t="shared" si="3"/>
        <v>-2700359</v>
      </c>
      <c r="M42" s="57">
        <f t="shared" si="3"/>
        <v>19580793</v>
      </c>
      <c r="N42" s="57">
        <f t="shared" si="3"/>
        <v>21640792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29299284</v>
      </c>
      <c r="X42" s="57">
        <f t="shared" si="3"/>
        <v>33666072</v>
      </c>
      <c r="Y42" s="57">
        <f t="shared" si="3"/>
        <v>-4366788</v>
      </c>
      <c r="Z42" s="58">
        <f>+IF(X42&lt;&gt;0,+(Y42/X42)*100,0)</f>
        <v>-12.970886535263157</v>
      </c>
      <c r="AA42" s="55">
        <f>SUM(AA38:AA41)</f>
        <v>113837166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11826989</v>
      </c>
      <c r="D44" s="63">
        <f>+D42-D43</f>
        <v>0</v>
      </c>
      <c r="E44" s="64">
        <f t="shared" si="4"/>
        <v>47113400</v>
      </c>
      <c r="F44" s="65">
        <f t="shared" si="4"/>
        <v>113837166</v>
      </c>
      <c r="G44" s="65">
        <f t="shared" si="4"/>
        <v>24119025</v>
      </c>
      <c r="H44" s="65">
        <f t="shared" si="4"/>
        <v>-8538256</v>
      </c>
      <c r="I44" s="65">
        <f t="shared" si="4"/>
        <v>-7922277</v>
      </c>
      <c r="J44" s="65">
        <f t="shared" si="4"/>
        <v>7658492</v>
      </c>
      <c r="K44" s="65">
        <f t="shared" si="4"/>
        <v>4760358</v>
      </c>
      <c r="L44" s="65">
        <f t="shared" si="4"/>
        <v>-2700359</v>
      </c>
      <c r="M44" s="65">
        <f t="shared" si="4"/>
        <v>19580793</v>
      </c>
      <c r="N44" s="65">
        <f t="shared" si="4"/>
        <v>21640792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29299284</v>
      </c>
      <c r="X44" s="65">
        <f t="shared" si="4"/>
        <v>33666072</v>
      </c>
      <c r="Y44" s="65">
        <f t="shared" si="4"/>
        <v>-4366788</v>
      </c>
      <c r="Z44" s="66">
        <f>+IF(X44&lt;&gt;0,+(Y44/X44)*100,0)</f>
        <v>-12.970886535263157</v>
      </c>
      <c r="AA44" s="63">
        <f>+AA42-AA43</f>
        <v>113837166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11826989</v>
      </c>
      <c r="D46" s="55">
        <f>SUM(D44:D45)</f>
        <v>0</v>
      </c>
      <c r="E46" s="56">
        <f t="shared" si="5"/>
        <v>47113400</v>
      </c>
      <c r="F46" s="57">
        <f t="shared" si="5"/>
        <v>113837166</v>
      </c>
      <c r="G46" s="57">
        <f t="shared" si="5"/>
        <v>24119025</v>
      </c>
      <c r="H46" s="57">
        <f t="shared" si="5"/>
        <v>-8538256</v>
      </c>
      <c r="I46" s="57">
        <f t="shared" si="5"/>
        <v>-7922277</v>
      </c>
      <c r="J46" s="57">
        <f t="shared" si="5"/>
        <v>7658492</v>
      </c>
      <c r="K46" s="57">
        <f t="shared" si="5"/>
        <v>4760358</v>
      </c>
      <c r="L46" s="57">
        <f t="shared" si="5"/>
        <v>-2700359</v>
      </c>
      <c r="M46" s="57">
        <f t="shared" si="5"/>
        <v>19580793</v>
      </c>
      <c r="N46" s="57">
        <f t="shared" si="5"/>
        <v>21640792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29299284</v>
      </c>
      <c r="X46" s="57">
        <f t="shared" si="5"/>
        <v>33666072</v>
      </c>
      <c r="Y46" s="57">
        <f t="shared" si="5"/>
        <v>-4366788</v>
      </c>
      <c r="Z46" s="58">
        <f>+IF(X46&lt;&gt;0,+(Y46/X46)*100,0)</f>
        <v>-12.970886535263157</v>
      </c>
      <c r="AA46" s="55">
        <f>SUM(AA44:AA45)</f>
        <v>113837166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11826989</v>
      </c>
      <c r="D48" s="71">
        <f>SUM(D46:D47)</f>
        <v>0</v>
      </c>
      <c r="E48" s="72">
        <f t="shared" si="6"/>
        <v>47113400</v>
      </c>
      <c r="F48" s="73">
        <f t="shared" si="6"/>
        <v>113837166</v>
      </c>
      <c r="G48" s="73">
        <f t="shared" si="6"/>
        <v>24119025</v>
      </c>
      <c r="H48" s="74">
        <f t="shared" si="6"/>
        <v>-8538256</v>
      </c>
      <c r="I48" s="74">
        <f t="shared" si="6"/>
        <v>-7922277</v>
      </c>
      <c r="J48" s="74">
        <f t="shared" si="6"/>
        <v>7658492</v>
      </c>
      <c r="K48" s="74">
        <f t="shared" si="6"/>
        <v>4760358</v>
      </c>
      <c r="L48" s="74">
        <f t="shared" si="6"/>
        <v>-2700359</v>
      </c>
      <c r="M48" s="73">
        <f t="shared" si="6"/>
        <v>19580793</v>
      </c>
      <c r="N48" s="73">
        <f t="shared" si="6"/>
        <v>21640792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29299284</v>
      </c>
      <c r="X48" s="74">
        <f t="shared" si="6"/>
        <v>33666072</v>
      </c>
      <c r="Y48" s="74">
        <f t="shared" si="6"/>
        <v>-4366788</v>
      </c>
      <c r="Z48" s="75">
        <f>+IF(X48&lt;&gt;0,+(Y48/X48)*100,0)</f>
        <v>-12.970886535263157</v>
      </c>
      <c r="AA48" s="76">
        <f>SUM(AA46:AA47)</f>
        <v>113837166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100000</v>
      </c>
      <c r="F12" s="8">
        <v>100000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49998</v>
      </c>
      <c r="Y12" s="8">
        <v>-49998</v>
      </c>
      <c r="Z12" s="2">
        <v>-100</v>
      </c>
      <c r="AA12" s="6">
        <v>100000</v>
      </c>
    </row>
    <row r="13" spans="1:27" ht="13.5">
      <c r="A13" s="23" t="s">
        <v>40</v>
      </c>
      <c r="B13" s="29"/>
      <c r="C13" s="6">
        <v>513228</v>
      </c>
      <c r="D13" s="6">
        <v>0</v>
      </c>
      <c r="E13" s="7">
        <v>700000</v>
      </c>
      <c r="F13" s="8">
        <v>700000</v>
      </c>
      <c r="G13" s="8">
        <v>55691</v>
      </c>
      <c r="H13" s="8">
        <v>58147</v>
      </c>
      <c r="I13" s="8">
        <v>60201</v>
      </c>
      <c r="J13" s="8">
        <v>174039</v>
      </c>
      <c r="K13" s="8">
        <v>47235</v>
      </c>
      <c r="L13" s="8">
        <v>42979</v>
      </c>
      <c r="M13" s="8">
        <v>24195</v>
      </c>
      <c r="N13" s="8">
        <v>114409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288448</v>
      </c>
      <c r="X13" s="8">
        <v>349998</v>
      </c>
      <c r="Y13" s="8">
        <v>-61550</v>
      </c>
      <c r="Z13" s="2">
        <v>-17.59</v>
      </c>
      <c r="AA13" s="6">
        <v>700000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32060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3540601</v>
      </c>
      <c r="D18" s="6">
        <v>0</v>
      </c>
      <c r="E18" s="7">
        <v>3947368</v>
      </c>
      <c r="F18" s="8">
        <v>3947368</v>
      </c>
      <c r="G18" s="8">
        <v>299710</v>
      </c>
      <c r="H18" s="8">
        <v>299710</v>
      </c>
      <c r="I18" s="8">
        <v>299710</v>
      </c>
      <c r="J18" s="8">
        <v>899130</v>
      </c>
      <c r="K18" s="8">
        <v>299710</v>
      </c>
      <c r="L18" s="8">
        <v>299710</v>
      </c>
      <c r="M18" s="8">
        <v>446004</v>
      </c>
      <c r="N18" s="8">
        <v>1045424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1944554</v>
      </c>
      <c r="X18" s="8">
        <v>1973682</v>
      </c>
      <c r="Y18" s="8">
        <v>-29128</v>
      </c>
      <c r="Z18" s="2">
        <v>-1.48</v>
      </c>
      <c r="AA18" s="6">
        <v>3947368</v>
      </c>
    </row>
    <row r="19" spans="1:27" ht="13.5">
      <c r="A19" s="23" t="s">
        <v>46</v>
      </c>
      <c r="B19" s="29"/>
      <c r="C19" s="6">
        <v>30818036</v>
      </c>
      <c r="D19" s="6">
        <v>0</v>
      </c>
      <c r="E19" s="7">
        <v>35883000</v>
      </c>
      <c r="F19" s="8">
        <v>35883000</v>
      </c>
      <c r="G19" s="8">
        <v>11879000</v>
      </c>
      <c r="H19" s="8">
        <v>96000</v>
      </c>
      <c r="I19" s="8">
        <v>1242475</v>
      </c>
      <c r="J19" s="8">
        <v>13217475</v>
      </c>
      <c r="K19" s="8">
        <v>789491</v>
      </c>
      <c r="L19" s="8">
        <v>891491</v>
      </c>
      <c r="M19" s="8">
        <v>9501000</v>
      </c>
      <c r="N19" s="8">
        <v>11181982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24399457</v>
      </c>
      <c r="X19" s="8">
        <v>17941500</v>
      </c>
      <c r="Y19" s="8">
        <v>6457957</v>
      </c>
      <c r="Z19" s="2">
        <v>35.99</v>
      </c>
      <c r="AA19" s="6">
        <v>35883000</v>
      </c>
    </row>
    <row r="20" spans="1:27" ht="13.5">
      <c r="A20" s="23" t="s">
        <v>47</v>
      </c>
      <c r="B20" s="29"/>
      <c r="C20" s="6">
        <v>45892256</v>
      </c>
      <c r="D20" s="6">
        <v>0</v>
      </c>
      <c r="E20" s="7">
        <v>41266550</v>
      </c>
      <c r="F20" s="26">
        <v>41266550</v>
      </c>
      <c r="G20" s="26">
        <v>7052</v>
      </c>
      <c r="H20" s="26">
        <v>7351935</v>
      </c>
      <c r="I20" s="26">
        <v>3534030</v>
      </c>
      <c r="J20" s="26">
        <v>10893017</v>
      </c>
      <c r="K20" s="26">
        <v>3493954</v>
      </c>
      <c r="L20" s="26">
        <v>3632941</v>
      </c>
      <c r="M20" s="26">
        <v>4809</v>
      </c>
      <c r="N20" s="26">
        <v>7131704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18024721</v>
      </c>
      <c r="X20" s="26">
        <v>20633274</v>
      </c>
      <c r="Y20" s="26">
        <v>-2608553</v>
      </c>
      <c r="Z20" s="27">
        <v>-12.64</v>
      </c>
      <c r="AA20" s="28">
        <v>41266550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80796181</v>
      </c>
      <c r="D22" s="33">
        <f>SUM(D5:D21)</f>
        <v>0</v>
      </c>
      <c r="E22" s="34">
        <f t="shared" si="0"/>
        <v>81896918</v>
      </c>
      <c r="F22" s="35">
        <f t="shared" si="0"/>
        <v>81896918</v>
      </c>
      <c r="G22" s="35">
        <f t="shared" si="0"/>
        <v>12241453</v>
      </c>
      <c r="H22" s="35">
        <f t="shared" si="0"/>
        <v>7805792</v>
      </c>
      <c r="I22" s="35">
        <f t="shared" si="0"/>
        <v>5136416</v>
      </c>
      <c r="J22" s="35">
        <f t="shared" si="0"/>
        <v>25183661</v>
      </c>
      <c r="K22" s="35">
        <f t="shared" si="0"/>
        <v>4630390</v>
      </c>
      <c r="L22" s="35">
        <f t="shared" si="0"/>
        <v>4867121</v>
      </c>
      <c r="M22" s="35">
        <f t="shared" si="0"/>
        <v>9976008</v>
      </c>
      <c r="N22" s="35">
        <f t="shared" si="0"/>
        <v>19473519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44657180</v>
      </c>
      <c r="X22" s="35">
        <f t="shared" si="0"/>
        <v>40948452</v>
      </c>
      <c r="Y22" s="35">
        <f t="shared" si="0"/>
        <v>3708728</v>
      </c>
      <c r="Z22" s="36">
        <f>+IF(X22&lt;&gt;0,+(Y22/X22)*100,0)</f>
        <v>9.057065209693398</v>
      </c>
      <c r="AA22" s="33">
        <f>SUM(AA5:AA21)</f>
        <v>81896918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39503099</v>
      </c>
      <c r="D25" s="6">
        <v>0</v>
      </c>
      <c r="E25" s="7">
        <v>47418629</v>
      </c>
      <c r="F25" s="8">
        <v>47418629</v>
      </c>
      <c r="G25" s="8">
        <v>3048498</v>
      </c>
      <c r="H25" s="8">
        <v>3886339</v>
      </c>
      <c r="I25" s="8">
        <v>3326911</v>
      </c>
      <c r="J25" s="8">
        <v>10261748</v>
      </c>
      <c r="K25" s="8">
        <v>3416479</v>
      </c>
      <c r="L25" s="8">
        <v>3547495</v>
      </c>
      <c r="M25" s="8">
        <v>5465920</v>
      </c>
      <c r="N25" s="8">
        <v>12429894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22691642</v>
      </c>
      <c r="X25" s="8">
        <v>23709312</v>
      </c>
      <c r="Y25" s="8">
        <v>-1017670</v>
      </c>
      <c r="Z25" s="2">
        <v>-4.29</v>
      </c>
      <c r="AA25" s="6">
        <v>47418629</v>
      </c>
    </row>
    <row r="26" spans="1:27" ht="13.5">
      <c r="A26" s="25" t="s">
        <v>52</v>
      </c>
      <c r="B26" s="24"/>
      <c r="C26" s="6">
        <v>3550046</v>
      </c>
      <c r="D26" s="6">
        <v>0</v>
      </c>
      <c r="E26" s="7">
        <v>4032070</v>
      </c>
      <c r="F26" s="8">
        <v>4032070</v>
      </c>
      <c r="G26" s="8">
        <v>314006</v>
      </c>
      <c r="H26" s="8">
        <v>311250</v>
      </c>
      <c r="I26" s="8">
        <v>319376</v>
      </c>
      <c r="J26" s="8">
        <v>944632</v>
      </c>
      <c r="K26" s="8">
        <v>320995</v>
      </c>
      <c r="L26" s="8">
        <v>321828</v>
      </c>
      <c r="M26" s="8">
        <v>290127</v>
      </c>
      <c r="N26" s="8">
        <v>932950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1877582</v>
      </c>
      <c r="X26" s="8">
        <v>2016036</v>
      </c>
      <c r="Y26" s="8">
        <v>-138454</v>
      </c>
      <c r="Z26" s="2">
        <v>-6.87</v>
      </c>
      <c r="AA26" s="6">
        <v>4032070</v>
      </c>
    </row>
    <row r="27" spans="1:27" ht="13.5">
      <c r="A27" s="25" t="s">
        <v>53</v>
      </c>
      <c r="B27" s="24"/>
      <c r="C27" s="6">
        <v>352233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526809</v>
      </c>
      <c r="D28" s="6">
        <v>0</v>
      </c>
      <c r="E28" s="7">
        <v>432355</v>
      </c>
      <c r="F28" s="8">
        <v>432355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216180</v>
      </c>
      <c r="Y28" s="8">
        <v>-216180</v>
      </c>
      <c r="Z28" s="2">
        <v>-100</v>
      </c>
      <c r="AA28" s="6">
        <v>432355</v>
      </c>
    </row>
    <row r="29" spans="1:27" ht="13.5">
      <c r="A29" s="25" t="s">
        <v>55</v>
      </c>
      <c r="B29" s="24"/>
      <c r="C29" s="6">
        <v>734790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8818134</v>
      </c>
      <c r="D31" s="6">
        <v>0</v>
      </c>
      <c r="E31" s="7">
        <v>65500</v>
      </c>
      <c r="F31" s="8">
        <v>65500</v>
      </c>
      <c r="G31" s="8">
        <v>10120</v>
      </c>
      <c r="H31" s="8">
        <v>2156</v>
      </c>
      <c r="I31" s="8">
        <v>121167</v>
      </c>
      <c r="J31" s="8">
        <v>133443</v>
      </c>
      <c r="K31" s="8">
        <v>7471</v>
      </c>
      <c r="L31" s="8">
        <v>1211</v>
      </c>
      <c r="M31" s="8">
        <v>2423</v>
      </c>
      <c r="N31" s="8">
        <v>11105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144548</v>
      </c>
      <c r="X31" s="8">
        <v>32748</v>
      </c>
      <c r="Y31" s="8">
        <v>111800</v>
      </c>
      <c r="Z31" s="2">
        <v>341.39</v>
      </c>
      <c r="AA31" s="6">
        <v>65500</v>
      </c>
    </row>
    <row r="32" spans="1:27" ht="13.5">
      <c r="A32" s="25" t="s">
        <v>58</v>
      </c>
      <c r="B32" s="24"/>
      <c r="C32" s="6">
        <v>4724215</v>
      </c>
      <c r="D32" s="6">
        <v>0</v>
      </c>
      <c r="E32" s="7">
        <v>1406148</v>
      </c>
      <c r="F32" s="8">
        <v>1406148</v>
      </c>
      <c r="G32" s="8">
        <v>583434</v>
      </c>
      <c r="H32" s="8">
        <v>57934</v>
      </c>
      <c r="I32" s="8">
        <v>293374</v>
      </c>
      <c r="J32" s="8">
        <v>934742</v>
      </c>
      <c r="K32" s="8">
        <v>168951</v>
      </c>
      <c r="L32" s="8">
        <v>56667</v>
      </c>
      <c r="M32" s="8">
        <v>107347</v>
      </c>
      <c r="N32" s="8">
        <v>332965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1267707</v>
      </c>
      <c r="X32" s="8">
        <v>703074</v>
      </c>
      <c r="Y32" s="8">
        <v>564633</v>
      </c>
      <c r="Z32" s="2">
        <v>80.31</v>
      </c>
      <c r="AA32" s="6">
        <v>1406148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23634450</v>
      </c>
      <c r="D34" s="6">
        <v>0</v>
      </c>
      <c r="E34" s="7">
        <v>27128455</v>
      </c>
      <c r="F34" s="8">
        <v>27128455</v>
      </c>
      <c r="G34" s="8">
        <v>2055735</v>
      </c>
      <c r="H34" s="8">
        <v>2220182</v>
      </c>
      <c r="I34" s="8">
        <v>2668493</v>
      </c>
      <c r="J34" s="8">
        <v>6944410</v>
      </c>
      <c r="K34" s="8">
        <v>2630248</v>
      </c>
      <c r="L34" s="8">
        <v>3058775</v>
      </c>
      <c r="M34" s="8">
        <v>2722233</v>
      </c>
      <c r="N34" s="8">
        <v>8411256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15355666</v>
      </c>
      <c r="X34" s="8">
        <v>13564230</v>
      </c>
      <c r="Y34" s="8">
        <v>1791436</v>
      </c>
      <c r="Z34" s="2">
        <v>13.21</v>
      </c>
      <c r="AA34" s="6">
        <v>27128455</v>
      </c>
    </row>
    <row r="35" spans="1:27" ht="13.5">
      <c r="A35" s="23" t="s">
        <v>61</v>
      </c>
      <c r="B35" s="29"/>
      <c r="C35" s="6">
        <v>15885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81859661</v>
      </c>
      <c r="D36" s="33">
        <f>SUM(D25:D35)</f>
        <v>0</v>
      </c>
      <c r="E36" s="34">
        <f t="shared" si="1"/>
        <v>80483157</v>
      </c>
      <c r="F36" s="35">
        <f t="shared" si="1"/>
        <v>80483157</v>
      </c>
      <c r="G36" s="35">
        <f t="shared" si="1"/>
        <v>6011793</v>
      </c>
      <c r="H36" s="35">
        <f t="shared" si="1"/>
        <v>6477861</v>
      </c>
      <c r="I36" s="35">
        <f t="shared" si="1"/>
        <v>6729321</v>
      </c>
      <c r="J36" s="35">
        <f t="shared" si="1"/>
        <v>19218975</v>
      </c>
      <c r="K36" s="35">
        <f t="shared" si="1"/>
        <v>6544144</v>
      </c>
      <c r="L36" s="35">
        <f t="shared" si="1"/>
        <v>6985976</v>
      </c>
      <c r="M36" s="35">
        <f t="shared" si="1"/>
        <v>8588050</v>
      </c>
      <c r="N36" s="35">
        <f t="shared" si="1"/>
        <v>22118170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41337145</v>
      </c>
      <c r="X36" s="35">
        <f t="shared" si="1"/>
        <v>40241580</v>
      </c>
      <c r="Y36" s="35">
        <f t="shared" si="1"/>
        <v>1095565</v>
      </c>
      <c r="Z36" s="36">
        <f>+IF(X36&lt;&gt;0,+(Y36/X36)*100,0)</f>
        <v>2.722470141579928</v>
      </c>
      <c r="AA36" s="33">
        <f>SUM(AA25:AA35)</f>
        <v>80483157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-1063480</v>
      </c>
      <c r="D38" s="46">
        <f>+D22-D36</f>
        <v>0</v>
      </c>
      <c r="E38" s="47">
        <f t="shared" si="2"/>
        <v>1413761</v>
      </c>
      <c r="F38" s="48">
        <f t="shared" si="2"/>
        <v>1413761</v>
      </c>
      <c r="G38" s="48">
        <f t="shared" si="2"/>
        <v>6229660</v>
      </c>
      <c r="H38" s="48">
        <f t="shared" si="2"/>
        <v>1327931</v>
      </c>
      <c r="I38" s="48">
        <f t="shared" si="2"/>
        <v>-1592905</v>
      </c>
      <c r="J38" s="48">
        <f t="shared" si="2"/>
        <v>5964686</v>
      </c>
      <c r="K38" s="48">
        <f t="shared" si="2"/>
        <v>-1913754</v>
      </c>
      <c r="L38" s="48">
        <f t="shared" si="2"/>
        <v>-2118855</v>
      </c>
      <c r="M38" s="48">
        <f t="shared" si="2"/>
        <v>1387958</v>
      </c>
      <c r="N38" s="48">
        <f t="shared" si="2"/>
        <v>-2644651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3320035</v>
      </c>
      <c r="X38" s="48">
        <f>IF(F22=F36,0,X22-X36)</f>
        <v>706872</v>
      </c>
      <c r="Y38" s="48">
        <f t="shared" si="2"/>
        <v>2613163</v>
      </c>
      <c r="Z38" s="49">
        <f>+IF(X38&lt;&gt;0,+(Y38/X38)*100,0)</f>
        <v>369.67980058624477</v>
      </c>
      <c r="AA38" s="46">
        <f>+AA22-AA36</f>
        <v>1413761</v>
      </c>
    </row>
    <row r="39" spans="1:27" ht="13.5">
      <c r="A39" s="23" t="s">
        <v>64</v>
      </c>
      <c r="B39" s="29"/>
      <c r="C39" s="6">
        <v>991224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-72256</v>
      </c>
      <c r="D42" s="55">
        <f>SUM(D38:D41)</f>
        <v>0</v>
      </c>
      <c r="E42" s="56">
        <f t="shared" si="3"/>
        <v>1413761</v>
      </c>
      <c r="F42" s="57">
        <f t="shared" si="3"/>
        <v>1413761</v>
      </c>
      <c r="G42" s="57">
        <f t="shared" si="3"/>
        <v>6229660</v>
      </c>
      <c r="H42" s="57">
        <f t="shared" si="3"/>
        <v>1327931</v>
      </c>
      <c r="I42" s="57">
        <f t="shared" si="3"/>
        <v>-1592905</v>
      </c>
      <c r="J42" s="57">
        <f t="shared" si="3"/>
        <v>5964686</v>
      </c>
      <c r="K42" s="57">
        <f t="shared" si="3"/>
        <v>-1913754</v>
      </c>
      <c r="L42" s="57">
        <f t="shared" si="3"/>
        <v>-2118855</v>
      </c>
      <c r="M42" s="57">
        <f t="shared" si="3"/>
        <v>1387958</v>
      </c>
      <c r="N42" s="57">
        <f t="shared" si="3"/>
        <v>-2644651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3320035</v>
      </c>
      <c r="X42" s="57">
        <f t="shared" si="3"/>
        <v>706872</v>
      </c>
      <c r="Y42" s="57">
        <f t="shared" si="3"/>
        <v>2613163</v>
      </c>
      <c r="Z42" s="58">
        <f>+IF(X42&lt;&gt;0,+(Y42/X42)*100,0)</f>
        <v>369.67980058624477</v>
      </c>
      <c r="AA42" s="55">
        <f>SUM(AA38:AA41)</f>
        <v>1413761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-72256</v>
      </c>
      <c r="D44" s="63">
        <f>+D42-D43</f>
        <v>0</v>
      </c>
      <c r="E44" s="64">
        <f t="shared" si="4"/>
        <v>1413761</v>
      </c>
      <c r="F44" s="65">
        <f t="shared" si="4"/>
        <v>1413761</v>
      </c>
      <c r="G44" s="65">
        <f t="shared" si="4"/>
        <v>6229660</v>
      </c>
      <c r="H44" s="65">
        <f t="shared" si="4"/>
        <v>1327931</v>
      </c>
      <c r="I44" s="65">
        <f t="shared" si="4"/>
        <v>-1592905</v>
      </c>
      <c r="J44" s="65">
        <f t="shared" si="4"/>
        <v>5964686</v>
      </c>
      <c r="K44" s="65">
        <f t="shared" si="4"/>
        <v>-1913754</v>
      </c>
      <c r="L44" s="65">
        <f t="shared" si="4"/>
        <v>-2118855</v>
      </c>
      <c r="M44" s="65">
        <f t="shared" si="4"/>
        <v>1387958</v>
      </c>
      <c r="N44" s="65">
        <f t="shared" si="4"/>
        <v>-2644651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3320035</v>
      </c>
      <c r="X44" s="65">
        <f t="shared" si="4"/>
        <v>706872</v>
      </c>
      <c r="Y44" s="65">
        <f t="shared" si="4"/>
        <v>2613163</v>
      </c>
      <c r="Z44" s="66">
        <f>+IF(X44&lt;&gt;0,+(Y44/X44)*100,0)</f>
        <v>369.67980058624477</v>
      </c>
      <c r="AA44" s="63">
        <f>+AA42-AA43</f>
        <v>1413761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-72256</v>
      </c>
      <c r="D46" s="55">
        <f>SUM(D44:D45)</f>
        <v>0</v>
      </c>
      <c r="E46" s="56">
        <f t="shared" si="5"/>
        <v>1413761</v>
      </c>
      <c r="F46" s="57">
        <f t="shared" si="5"/>
        <v>1413761</v>
      </c>
      <c r="G46" s="57">
        <f t="shared" si="5"/>
        <v>6229660</v>
      </c>
      <c r="H46" s="57">
        <f t="shared" si="5"/>
        <v>1327931</v>
      </c>
      <c r="I46" s="57">
        <f t="shared" si="5"/>
        <v>-1592905</v>
      </c>
      <c r="J46" s="57">
        <f t="shared" si="5"/>
        <v>5964686</v>
      </c>
      <c r="K46" s="57">
        <f t="shared" si="5"/>
        <v>-1913754</v>
      </c>
      <c r="L46" s="57">
        <f t="shared" si="5"/>
        <v>-2118855</v>
      </c>
      <c r="M46" s="57">
        <f t="shared" si="5"/>
        <v>1387958</v>
      </c>
      <c r="N46" s="57">
        <f t="shared" si="5"/>
        <v>-2644651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3320035</v>
      </c>
      <c r="X46" s="57">
        <f t="shared" si="5"/>
        <v>706872</v>
      </c>
      <c r="Y46" s="57">
        <f t="shared" si="5"/>
        <v>2613163</v>
      </c>
      <c r="Z46" s="58">
        <f>+IF(X46&lt;&gt;0,+(Y46/X46)*100,0)</f>
        <v>369.67980058624477</v>
      </c>
      <c r="AA46" s="55">
        <f>SUM(AA44:AA45)</f>
        <v>1413761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-72256</v>
      </c>
      <c r="D48" s="71">
        <f>SUM(D46:D47)</f>
        <v>0</v>
      </c>
      <c r="E48" s="72">
        <f t="shared" si="6"/>
        <v>1413761</v>
      </c>
      <c r="F48" s="73">
        <f t="shared" si="6"/>
        <v>1413761</v>
      </c>
      <c r="G48" s="73">
        <f t="shared" si="6"/>
        <v>6229660</v>
      </c>
      <c r="H48" s="74">
        <f t="shared" si="6"/>
        <v>1327931</v>
      </c>
      <c r="I48" s="74">
        <f t="shared" si="6"/>
        <v>-1592905</v>
      </c>
      <c r="J48" s="74">
        <f t="shared" si="6"/>
        <v>5964686</v>
      </c>
      <c r="K48" s="74">
        <f t="shared" si="6"/>
        <v>-1913754</v>
      </c>
      <c r="L48" s="74">
        <f t="shared" si="6"/>
        <v>-2118855</v>
      </c>
      <c r="M48" s="73">
        <f t="shared" si="6"/>
        <v>1387958</v>
      </c>
      <c r="N48" s="73">
        <f t="shared" si="6"/>
        <v>-2644651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3320035</v>
      </c>
      <c r="X48" s="74">
        <f t="shared" si="6"/>
        <v>706872</v>
      </c>
      <c r="Y48" s="74">
        <f t="shared" si="6"/>
        <v>2613163</v>
      </c>
      <c r="Z48" s="75">
        <f>+IF(X48&lt;&gt;0,+(Y48/X48)*100,0)</f>
        <v>369.67980058624477</v>
      </c>
      <c r="AA48" s="76">
        <f>SUM(AA46:AA47)</f>
        <v>1413761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10981199550</v>
      </c>
      <c r="D5" s="6">
        <v>0</v>
      </c>
      <c r="E5" s="7">
        <v>12134610978</v>
      </c>
      <c r="F5" s="8">
        <v>12134860979</v>
      </c>
      <c r="G5" s="8">
        <v>1892542519</v>
      </c>
      <c r="H5" s="8">
        <v>996345206</v>
      </c>
      <c r="I5" s="8">
        <v>881255328</v>
      </c>
      <c r="J5" s="8">
        <v>3770143053</v>
      </c>
      <c r="K5" s="8">
        <v>956748730</v>
      </c>
      <c r="L5" s="8">
        <v>950126352</v>
      </c>
      <c r="M5" s="8">
        <v>924726500</v>
      </c>
      <c r="N5" s="8">
        <v>2831601582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6601744635</v>
      </c>
      <c r="X5" s="8">
        <v>6340061083</v>
      </c>
      <c r="Y5" s="8">
        <v>261683552</v>
      </c>
      <c r="Z5" s="2">
        <v>4.13</v>
      </c>
      <c r="AA5" s="6">
        <v>12134860979</v>
      </c>
    </row>
    <row r="6" spans="1:27" ht="13.5">
      <c r="A6" s="23" t="s">
        <v>33</v>
      </c>
      <c r="B6" s="24"/>
      <c r="C6" s="6">
        <v>11226261</v>
      </c>
      <c r="D6" s="6">
        <v>0</v>
      </c>
      <c r="E6" s="7">
        <v>0</v>
      </c>
      <c r="F6" s="8">
        <v>0</v>
      </c>
      <c r="G6" s="8">
        <v>528353</v>
      </c>
      <c r="H6" s="8">
        <v>1065500</v>
      </c>
      <c r="I6" s="8">
        <v>1176818</v>
      </c>
      <c r="J6" s="8">
        <v>2770671</v>
      </c>
      <c r="K6" s="8">
        <v>1346227</v>
      </c>
      <c r="L6" s="8">
        <v>1306398</v>
      </c>
      <c r="M6" s="8">
        <v>1451452</v>
      </c>
      <c r="N6" s="8">
        <v>4104077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6874748</v>
      </c>
      <c r="X6" s="8"/>
      <c r="Y6" s="8">
        <v>6874748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17379622297</v>
      </c>
      <c r="D7" s="6">
        <v>0</v>
      </c>
      <c r="E7" s="7">
        <v>18763353032</v>
      </c>
      <c r="F7" s="8">
        <v>18763913777</v>
      </c>
      <c r="G7" s="8">
        <v>1645921756</v>
      </c>
      <c r="H7" s="8">
        <v>1639100384</v>
      </c>
      <c r="I7" s="8">
        <v>1661481273</v>
      </c>
      <c r="J7" s="8">
        <v>4946503413</v>
      </c>
      <c r="K7" s="8">
        <v>1653754561</v>
      </c>
      <c r="L7" s="8">
        <v>1570264304</v>
      </c>
      <c r="M7" s="8">
        <v>1451827570</v>
      </c>
      <c r="N7" s="8">
        <v>4675846435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9622349848</v>
      </c>
      <c r="X7" s="8">
        <v>9463488217</v>
      </c>
      <c r="Y7" s="8">
        <v>158861631</v>
      </c>
      <c r="Z7" s="2">
        <v>1.68</v>
      </c>
      <c r="AA7" s="6">
        <v>18763913777</v>
      </c>
    </row>
    <row r="8" spans="1:27" ht="13.5">
      <c r="A8" s="25" t="s">
        <v>35</v>
      </c>
      <c r="B8" s="24"/>
      <c r="C8" s="6">
        <v>4501669009</v>
      </c>
      <c r="D8" s="6">
        <v>0</v>
      </c>
      <c r="E8" s="7">
        <v>5361770169</v>
      </c>
      <c r="F8" s="8">
        <v>5370086169</v>
      </c>
      <c r="G8" s="8">
        <v>657484006</v>
      </c>
      <c r="H8" s="8">
        <v>589907390</v>
      </c>
      <c r="I8" s="8">
        <v>671710024</v>
      </c>
      <c r="J8" s="8">
        <v>1919101420</v>
      </c>
      <c r="K8" s="8">
        <v>612465263</v>
      </c>
      <c r="L8" s="8">
        <v>438221739</v>
      </c>
      <c r="M8" s="8">
        <v>451819773</v>
      </c>
      <c r="N8" s="8">
        <v>1502506775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3421608195</v>
      </c>
      <c r="X8" s="8">
        <v>2658871872</v>
      </c>
      <c r="Y8" s="8">
        <v>762736323</v>
      </c>
      <c r="Z8" s="2">
        <v>28.69</v>
      </c>
      <c r="AA8" s="6">
        <v>5370086169</v>
      </c>
    </row>
    <row r="9" spans="1:27" ht="13.5">
      <c r="A9" s="25" t="s">
        <v>36</v>
      </c>
      <c r="B9" s="24"/>
      <c r="C9" s="6">
        <v>2312073723</v>
      </c>
      <c r="D9" s="6">
        <v>0</v>
      </c>
      <c r="E9" s="7">
        <v>2724903275</v>
      </c>
      <c r="F9" s="8">
        <v>2723662929</v>
      </c>
      <c r="G9" s="8">
        <v>447113673</v>
      </c>
      <c r="H9" s="8">
        <v>270955828</v>
      </c>
      <c r="I9" s="8">
        <v>272923821</v>
      </c>
      <c r="J9" s="8">
        <v>990993322</v>
      </c>
      <c r="K9" s="8">
        <v>256060542</v>
      </c>
      <c r="L9" s="8">
        <v>203453757</v>
      </c>
      <c r="M9" s="8">
        <v>206323842</v>
      </c>
      <c r="N9" s="8">
        <v>665838141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1656831463</v>
      </c>
      <c r="X9" s="8">
        <v>1421011653</v>
      </c>
      <c r="Y9" s="8">
        <v>235819810</v>
      </c>
      <c r="Z9" s="2">
        <v>16.6</v>
      </c>
      <c r="AA9" s="6">
        <v>2723662929</v>
      </c>
    </row>
    <row r="10" spans="1:27" ht="13.5">
      <c r="A10" s="25" t="s">
        <v>37</v>
      </c>
      <c r="B10" s="24"/>
      <c r="C10" s="6">
        <v>1837100337</v>
      </c>
      <c r="D10" s="6">
        <v>0</v>
      </c>
      <c r="E10" s="7">
        <v>1962313641</v>
      </c>
      <c r="F10" s="26">
        <v>1962313541</v>
      </c>
      <c r="G10" s="26">
        <v>337640944</v>
      </c>
      <c r="H10" s="26">
        <v>139687681</v>
      </c>
      <c r="I10" s="26">
        <v>141246645</v>
      </c>
      <c r="J10" s="26">
        <v>618575270</v>
      </c>
      <c r="K10" s="26">
        <v>144059000</v>
      </c>
      <c r="L10" s="26">
        <v>136478875</v>
      </c>
      <c r="M10" s="26">
        <v>132757429</v>
      </c>
      <c r="N10" s="26">
        <v>413295304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1031870574</v>
      </c>
      <c r="X10" s="26">
        <v>1043718246</v>
      </c>
      <c r="Y10" s="26">
        <v>-11847672</v>
      </c>
      <c r="Z10" s="27">
        <v>-1.14</v>
      </c>
      <c r="AA10" s="28">
        <v>1962313541</v>
      </c>
    </row>
    <row r="11" spans="1:27" ht="13.5">
      <c r="A11" s="25" t="s">
        <v>38</v>
      </c>
      <c r="B11" s="29"/>
      <c r="C11" s="6">
        <v>775049828</v>
      </c>
      <c r="D11" s="6">
        <v>0</v>
      </c>
      <c r="E11" s="7">
        <v>573142</v>
      </c>
      <c r="F11" s="8">
        <v>1209843</v>
      </c>
      <c r="G11" s="8">
        <v>-161355</v>
      </c>
      <c r="H11" s="8">
        <v>-1411930</v>
      </c>
      <c r="I11" s="8">
        <v>-383196</v>
      </c>
      <c r="J11" s="8">
        <v>-1956481</v>
      </c>
      <c r="K11" s="8">
        <v>-178449</v>
      </c>
      <c r="L11" s="8">
        <v>-294259</v>
      </c>
      <c r="M11" s="8">
        <v>499594</v>
      </c>
      <c r="N11" s="8">
        <v>26886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-1929595</v>
      </c>
      <c r="X11" s="8"/>
      <c r="Y11" s="8">
        <v>-1929595</v>
      </c>
      <c r="Z11" s="2">
        <v>0</v>
      </c>
      <c r="AA11" s="6">
        <v>1209843</v>
      </c>
    </row>
    <row r="12" spans="1:27" ht="13.5">
      <c r="A12" s="25" t="s">
        <v>39</v>
      </c>
      <c r="B12" s="29"/>
      <c r="C12" s="6">
        <v>772908160</v>
      </c>
      <c r="D12" s="6">
        <v>0</v>
      </c>
      <c r="E12" s="7">
        <v>642009884</v>
      </c>
      <c r="F12" s="8">
        <v>642015384</v>
      </c>
      <c r="G12" s="8">
        <v>46101596</v>
      </c>
      <c r="H12" s="8">
        <v>44451675</v>
      </c>
      <c r="I12" s="8">
        <v>42579552</v>
      </c>
      <c r="J12" s="8">
        <v>133132823</v>
      </c>
      <c r="K12" s="8">
        <v>51612326</v>
      </c>
      <c r="L12" s="8">
        <v>52535874</v>
      </c>
      <c r="M12" s="8">
        <v>37031503</v>
      </c>
      <c r="N12" s="8">
        <v>141179703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274312526</v>
      </c>
      <c r="X12" s="8">
        <v>321469944</v>
      </c>
      <c r="Y12" s="8">
        <v>-47157418</v>
      </c>
      <c r="Z12" s="2">
        <v>-14.67</v>
      </c>
      <c r="AA12" s="6">
        <v>642015384</v>
      </c>
    </row>
    <row r="13" spans="1:27" ht="13.5">
      <c r="A13" s="23" t="s">
        <v>40</v>
      </c>
      <c r="B13" s="29"/>
      <c r="C13" s="6">
        <v>1379948584</v>
      </c>
      <c r="D13" s="6">
        <v>0</v>
      </c>
      <c r="E13" s="7">
        <v>1349853680</v>
      </c>
      <c r="F13" s="8">
        <v>1351903680</v>
      </c>
      <c r="G13" s="8">
        <v>101434286</v>
      </c>
      <c r="H13" s="8">
        <v>106490006</v>
      </c>
      <c r="I13" s="8">
        <v>113856832</v>
      </c>
      <c r="J13" s="8">
        <v>321781124</v>
      </c>
      <c r="K13" s="8">
        <v>117511667</v>
      </c>
      <c r="L13" s="8">
        <v>109674079</v>
      </c>
      <c r="M13" s="8">
        <v>102165089</v>
      </c>
      <c r="N13" s="8">
        <v>329350835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651131959</v>
      </c>
      <c r="X13" s="8">
        <v>634640066</v>
      </c>
      <c r="Y13" s="8">
        <v>16491893</v>
      </c>
      <c r="Z13" s="2">
        <v>2.6</v>
      </c>
      <c r="AA13" s="6">
        <v>1351903680</v>
      </c>
    </row>
    <row r="14" spans="1:27" ht="13.5">
      <c r="A14" s="23" t="s">
        <v>41</v>
      </c>
      <c r="B14" s="29"/>
      <c r="C14" s="6">
        <v>424345602</v>
      </c>
      <c r="D14" s="6">
        <v>0</v>
      </c>
      <c r="E14" s="7">
        <v>463223205</v>
      </c>
      <c r="F14" s="8">
        <v>464350205</v>
      </c>
      <c r="G14" s="8">
        <v>39489940</v>
      </c>
      <c r="H14" s="8">
        <v>52008178</v>
      </c>
      <c r="I14" s="8">
        <v>43926564</v>
      </c>
      <c r="J14" s="8">
        <v>135424682</v>
      </c>
      <c r="K14" s="8">
        <v>44512803</v>
      </c>
      <c r="L14" s="8">
        <v>48500959</v>
      </c>
      <c r="M14" s="8">
        <v>51168941</v>
      </c>
      <c r="N14" s="8">
        <v>144182703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279607385</v>
      </c>
      <c r="X14" s="8">
        <v>232848932</v>
      </c>
      <c r="Y14" s="8">
        <v>46758453</v>
      </c>
      <c r="Z14" s="2">
        <v>20.08</v>
      </c>
      <c r="AA14" s="6">
        <v>464350205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7014</v>
      </c>
      <c r="F15" s="8">
        <v>7014</v>
      </c>
      <c r="G15" s="8">
        <v>0</v>
      </c>
      <c r="H15" s="8">
        <v>21573</v>
      </c>
      <c r="I15" s="8">
        <v>0</v>
      </c>
      <c r="J15" s="8">
        <v>21573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21573</v>
      </c>
      <c r="X15" s="8">
        <v>3510</v>
      </c>
      <c r="Y15" s="8">
        <v>18063</v>
      </c>
      <c r="Z15" s="2">
        <v>514.62</v>
      </c>
      <c r="AA15" s="6">
        <v>7014</v>
      </c>
    </row>
    <row r="16" spans="1:27" ht="13.5">
      <c r="A16" s="23" t="s">
        <v>43</v>
      </c>
      <c r="B16" s="29"/>
      <c r="C16" s="6">
        <v>2541722381</v>
      </c>
      <c r="D16" s="6">
        <v>0</v>
      </c>
      <c r="E16" s="7">
        <v>2131569402</v>
      </c>
      <c r="F16" s="8">
        <v>2138869402</v>
      </c>
      <c r="G16" s="8">
        <v>72698505</v>
      </c>
      <c r="H16" s="8">
        <v>128968199</v>
      </c>
      <c r="I16" s="8">
        <v>111499473</v>
      </c>
      <c r="J16" s="8">
        <v>313166177</v>
      </c>
      <c r="K16" s="8">
        <v>151160798</v>
      </c>
      <c r="L16" s="8">
        <v>318939660</v>
      </c>
      <c r="M16" s="8">
        <v>193122696</v>
      </c>
      <c r="N16" s="8">
        <v>663223154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976389331</v>
      </c>
      <c r="X16" s="8">
        <v>1031002508</v>
      </c>
      <c r="Y16" s="8">
        <v>-54613177</v>
      </c>
      <c r="Z16" s="2">
        <v>-5.3</v>
      </c>
      <c r="AA16" s="6">
        <v>2138869402</v>
      </c>
    </row>
    <row r="17" spans="1:27" ht="13.5">
      <c r="A17" s="23" t="s">
        <v>44</v>
      </c>
      <c r="B17" s="29"/>
      <c r="C17" s="6">
        <v>81925315</v>
      </c>
      <c r="D17" s="6">
        <v>0</v>
      </c>
      <c r="E17" s="7">
        <v>86734028</v>
      </c>
      <c r="F17" s="8">
        <v>86734028</v>
      </c>
      <c r="G17" s="8">
        <v>7955198</v>
      </c>
      <c r="H17" s="8">
        <v>7615893</v>
      </c>
      <c r="I17" s="8">
        <v>7740252</v>
      </c>
      <c r="J17" s="8">
        <v>23311343</v>
      </c>
      <c r="K17" s="8">
        <v>9332876</v>
      </c>
      <c r="L17" s="8">
        <v>8998249</v>
      </c>
      <c r="M17" s="8">
        <v>6100311</v>
      </c>
      <c r="N17" s="8">
        <v>24431436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47742779</v>
      </c>
      <c r="X17" s="8">
        <v>42969060</v>
      </c>
      <c r="Y17" s="8">
        <v>4773719</v>
      </c>
      <c r="Z17" s="2">
        <v>11.11</v>
      </c>
      <c r="AA17" s="6">
        <v>86734028</v>
      </c>
    </row>
    <row r="18" spans="1:27" ht="13.5">
      <c r="A18" s="25" t="s">
        <v>45</v>
      </c>
      <c r="B18" s="24"/>
      <c r="C18" s="6">
        <v>530948386</v>
      </c>
      <c r="D18" s="6">
        <v>0</v>
      </c>
      <c r="E18" s="7">
        <v>559876639</v>
      </c>
      <c r="F18" s="8">
        <v>570721639</v>
      </c>
      <c r="G18" s="8">
        <v>25893727</v>
      </c>
      <c r="H18" s="8">
        <v>48483180</v>
      </c>
      <c r="I18" s="8">
        <v>37773785</v>
      </c>
      <c r="J18" s="8">
        <v>112150692</v>
      </c>
      <c r="K18" s="8">
        <v>44059589</v>
      </c>
      <c r="L18" s="8">
        <v>56543802</v>
      </c>
      <c r="M18" s="8">
        <v>53568179</v>
      </c>
      <c r="N18" s="8">
        <v>154171570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266322262</v>
      </c>
      <c r="X18" s="8">
        <v>304368418</v>
      </c>
      <c r="Y18" s="8">
        <v>-38046156</v>
      </c>
      <c r="Z18" s="2">
        <v>-12.5</v>
      </c>
      <c r="AA18" s="6">
        <v>570721639</v>
      </c>
    </row>
    <row r="19" spans="1:27" ht="13.5">
      <c r="A19" s="23" t="s">
        <v>46</v>
      </c>
      <c r="B19" s="29"/>
      <c r="C19" s="6">
        <v>9451464310</v>
      </c>
      <c r="D19" s="6">
        <v>0</v>
      </c>
      <c r="E19" s="7">
        <v>10359873797</v>
      </c>
      <c r="F19" s="8">
        <v>10677095807</v>
      </c>
      <c r="G19" s="8">
        <v>1833303102</v>
      </c>
      <c r="H19" s="8">
        <v>1011868649</v>
      </c>
      <c r="I19" s="8">
        <v>274977100</v>
      </c>
      <c r="J19" s="8">
        <v>3120148851</v>
      </c>
      <c r="K19" s="8">
        <v>228891117</v>
      </c>
      <c r="L19" s="8">
        <v>231187643</v>
      </c>
      <c r="M19" s="8">
        <v>2460399370</v>
      </c>
      <c r="N19" s="8">
        <v>2920478130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6040626981</v>
      </c>
      <c r="X19" s="8">
        <v>5545730988</v>
      </c>
      <c r="Y19" s="8">
        <v>494895993</v>
      </c>
      <c r="Z19" s="2">
        <v>8.92</v>
      </c>
      <c r="AA19" s="6">
        <v>10677095807</v>
      </c>
    </row>
    <row r="20" spans="1:27" ht="13.5">
      <c r="A20" s="23" t="s">
        <v>47</v>
      </c>
      <c r="B20" s="29"/>
      <c r="C20" s="6">
        <v>1658308568</v>
      </c>
      <c r="D20" s="6">
        <v>0</v>
      </c>
      <c r="E20" s="7">
        <v>1689937435</v>
      </c>
      <c r="F20" s="26">
        <v>1694825022</v>
      </c>
      <c r="G20" s="26">
        <v>88284312</v>
      </c>
      <c r="H20" s="26">
        <v>138227769</v>
      </c>
      <c r="I20" s="26">
        <v>116368091</v>
      </c>
      <c r="J20" s="26">
        <v>342880172</v>
      </c>
      <c r="K20" s="26">
        <v>130240091</v>
      </c>
      <c r="L20" s="26">
        <v>160222548</v>
      </c>
      <c r="M20" s="26">
        <v>97127535</v>
      </c>
      <c r="N20" s="26">
        <v>387590174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730470346</v>
      </c>
      <c r="X20" s="26">
        <v>741539995</v>
      </c>
      <c r="Y20" s="26">
        <v>-11069649</v>
      </c>
      <c r="Z20" s="27">
        <v>-1.49</v>
      </c>
      <c r="AA20" s="28">
        <v>1694825022</v>
      </c>
    </row>
    <row r="21" spans="1:27" ht="13.5">
      <c r="A21" s="23" t="s">
        <v>48</v>
      </c>
      <c r="B21" s="29"/>
      <c r="C21" s="6">
        <v>137351670</v>
      </c>
      <c r="D21" s="6">
        <v>0</v>
      </c>
      <c r="E21" s="7">
        <v>77535072</v>
      </c>
      <c r="F21" s="8">
        <v>77535072</v>
      </c>
      <c r="G21" s="8">
        <v>777326</v>
      </c>
      <c r="H21" s="8">
        <v>301181</v>
      </c>
      <c r="I21" s="30">
        <v>1403702</v>
      </c>
      <c r="J21" s="8">
        <v>2482209</v>
      </c>
      <c r="K21" s="8">
        <v>10527449</v>
      </c>
      <c r="L21" s="8">
        <v>1043498</v>
      </c>
      <c r="M21" s="8">
        <v>1852981</v>
      </c>
      <c r="N21" s="8">
        <v>13423928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15906137</v>
      </c>
      <c r="X21" s="8">
        <v>25652981</v>
      </c>
      <c r="Y21" s="8">
        <v>-9746844</v>
      </c>
      <c r="Z21" s="2">
        <v>-37.99</v>
      </c>
      <c r="AA21" s="6">
        <v>77535072</v>
      </c>
    </row>
    <row r="22" spans="1:27" ht="24.75" customHeight="1">
      <c r="A22" s="31" t="s">
        <v>49</v>
      </c>
      <c r="B22" s="32"/>
      <c r="C22" s="33">
        <f aca="true" t="shared" si="0" ref="C22:Y22">SUM(C5:C21)</f>
        <v>54776863981</v>
      </c>
      <c r="D22" s="33">
        <f>SUM(D5:D21)</f>
        <v>0</v>
      </c>
      <c r="E22" s="34">
        <f t="shared" si="0"/>
        <v>58308144393</v>
      </c>
      <c r="F22" s="35">
        <f t="shared" si="0"/>
        <v>58660104491</v>
      </c>
      <c r="G22" s="35">
        <f t="shared" si="0"/>
        <v>7197007888</v>
      </c>
      <c r="H22" s="35">
        <f t="shared" si="0"/>
        <v>5174086362</v>
      </c>
      <c r="I22" s="35">
        <f t="shared" si="0"/>
        <v>4379536064</v>
      </c>
      <c r="J22" s="35">
        <f t="shared" si="0"/>
        <v>16750630314</v>
      </c>
      <c r="K22" s="35">
        <f t="shared" si="0"/>
        <v>4412104590</v>
      </c>
      <c r="L22" s="35">
        <f t="shared" si="0"/>
        <v>4287203478</v>
      </c>
      <c r="M22" s="35">
        <f t="shared" si="0"/>
        <v>6171942765</v>
      </c>
      <c r="N22" s="35">
        <f t="shared" si="0"/>
        <v>14871250833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31621881147</v>
      </c>
      <c r="X22" s="35">
        <f t="shared" si="0"/>
        <v>29807377473</v>
      </c>
      <c r="Y22" s="35">
        <f t="shared" si="0"/>
        <v>1814503674</v>
      </c>
      <c r="Z22" s="36">
        <f>+IF(X22&lt;&gt;0,+(Y22/X22)*100,0)</f>
        <v>6.087431461032111</v>
      </c>
      <c r="AA22" s="33">
        <f>SUM(AA5:AA21)</f>
        <v>58660104491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16338459511</v>
      </c>
      <c r="D25" s="6">
        <v>0</v>
      </c>
      <c r="E25" s="7">
        <v>19211914719</v>
      </c>
      <c r="F25" s="8">
        <v>19224018223</v>
      </c>
      <c r="G25" s="8">
        <v>1157352143</v>
      </c>
      <c r="H25" s="8">
        <v>1352192361</v>
      </c>
      <c r="I25" s="8">
        <v>1473202638</v>
      </c>
      <c r="J25" s="8">
        <v>3982747142</v>
      </c>
      <c r="K25" s="8">
        <v>1364165959</v>
      </c>
      <c r="L25" s="8">
        <v>2048365725</v>
      </c>
      <c r="M25" s="8">
        <v>1380508211</v>
      </c>
      <c r="N25" s="8">
        <v>4793039895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8775787037</v>
      </c>
      <c r="X25" s="8">
        <v>9687221791</v>
      </c>
      <c r="Y25" s="8">
        <v>-911434754</v>
      </c>
      <c r="Z25" s="2">
        <v>-9.41</v>
      </c>
      <c r="AA25" s="6">
        <v>19224018223</v>
      </c>
    </row>
    <row r="26" spans="1:27" ht="13.5">
      <c r="A26" s="25" t="s">
        <v>52</v>
      </c>
      <c r="B26" s="24"/>
      <c r="C26" s="6">
        <v>419832699</v>
      </c>
      <c r="D26" s="6">
        <v>0</v>
      </c>
      <c r="E26" s="7">
        <v>455832399</v>
      </c>
      <c r="F26" s="8">
        <v>455818113</v>
      </c>
      <c r="G26" s="8">
        <v>32527864</v>
      </c>
      <c r="H26" s="8">
        <v>37116876</v>
      </c>
      <c r="I26" s="8">
        <v>35292999</v>
      </c>
      <c r="J26" s="8">
        <v>104937739</v>
      </c>
      <c r="K26" s="8">
        <v>35082430</v>
      </c>
      <c r="L26" s="8">
        <v>34410077</v>
      </c>
      <c r="M26" s="8">
        <v>35143354</v>
      </c>
      <c r="N26" s="8">
        <v>104635861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209573600</v>
      </c>
      <c r="X26" s="8">
        <v>224132022</v>
      </c>
      <c r="Y26" s="8">
        <v>-14558422</v>
      </c>
      <c r="Z26" s="2">
        <v>-6.5</v>
      </c>
      <c r="AA26" s="6">
        <v>455818113</v>
      </c>
    </row>
    <row r="27" spans="1:27" ht="13.5">
      <c r="A27" s="25" t="s">
        <v>53</v>
      </c>
      <c r="B27" s="24"/>
      <c r="C27" s="6">
        <v>2347039874</v>
      </c>
      <c r="D27" s="6">
        <v>0</v>
      </c>
      <c r="E27" s="7">
        <v>3890704350</v>
      </c>
      <c r="F27" s="8">
        <v>3898007350</v>
      </c>
      <c r="G27" s="8">
        <v>267244272</v>
      </c>
      <c r="H27" s="8">
        <v>278212726</v>
      </c>
      <c r="I27" s="8">
        <v>280088223</v>
      </c>
      <c r="J27" s="8">
        <v>825545221</v>
      </c>
      <c r="K27" s="8">
        <v>281226726</v>
      </c>
      <c r="L27" s="8">
        <v>289460201</v>
      </c>
      <c r="M27" s="8">
        <v>345391485</v>
      </c>
      <c r="N27" s="8">
        <v>916078412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1741623633</v>
      </c>
      <c r="X27" s="8">
        <v>452111313</v>
      </c>
      <c r="Y27" s="8">
        <v>1289512320</v>
      </c>
      <c r="Z27" s="2">
        <v>285.22</v>
      </c>
      <c r="AA27" s="6">
        <v>3898007350</v>
      </c>
    </row>
    <row r="28" spans="1:27" ht="13.5">
      <c r="A28" s="25" t="s">
        <v>54</v>
      </c>
      <c r="B28" s="24"/>
      <c r="C28" s="6">
        <v>4593330946</v>
      </c>
      <c r="D28" s="6">
        <v>0</v>
      </c>
      <c r="E28" s="7">
        <v>4307559214</v>
      </c>
      <c r="F28" s="8">
        <v>4289815569</v>
      </c>
      <c r="G28" s="8">
        <v>251184330</v>
      </c>
      <c r="H28" s="8">
        <v>280413799</v>
      </c>
      <c r="I28" s="8">
        <v>270053360</v>
      </c>
      <c r="J28" s="8">
        <v>801651489</v>
      </c>
      <c r="K28" s="8">
        <v>270833733</v>
      </c>
      <c r="L28" s="8">
        <v>297426487</v>
      </c>
      <c r="M28" s="8">
        <v>470772455</v>
      </c>
      <c r="N28" s="8">
        <v>1039032675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1840684164</v>
      </c>
      <c r="X28" s="8">
        <v>2059217253</v>
      </c>
      <c r="Y28" s="8">
        <v>-218533089</v>
      </c>
      <c r="Z28" s="2">
        <v>-10.61</v>
      </c>
      <c r="AA28" s="6">
        <v>4289815569</v>
      </c>
    </row>
    <row r="29" spans="1:27" ht="13.5">
      <c r="A29" s="25" t="s">
        <v>55</v>
      </c>
      <c r="B29" s="24"/>
      <c r="C29" s="6">
        <v>1296128515</v>
      </c>
      <c r="D29" s="6">
        <v>0</v>
      </c>
      <c r="E29" s="7">
        <v>1573489086</v>
      </c>
      <c r="F29" s="8">
        <v>1573499586</v>
      </c>
      <c r="G29" s="8">
        <v>77787947</v>
      </c>
      <c r="H29" s="8">
        <v>82337580</v>
      </c>
      <c r="I29" s="8">
        <v>87642287</v>
      </c>
      <c r="J29" s="8">
        <v>247767814</v>
      </c>
      <c r="K29" s="8">
        <v>84889668</v>
      </c>
      <c r="L29" s="8">
        <v>94567544</v>
      </c>
      <c r="M29" s="8">
        <v>103909142</v>
      </c>
      <c r="N29" s="8">
        <v>283366354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531134168</v>
      </c>
      <c r="X29" s="8">
        <v>760145787</v>
      </c>
      <c r="Y29" s="8">
        <v>-229011619</v>
      </c>
      <c r="Z29" s="2">
        <v>-30.13</v>
      </c>
      <c r="AA29" s="6">
        <v>1573499586</v>
      </c>
    </row>
    <row r="30" spans="1:27" ht="13.5">
      <c r="A30" s="25" t="s">
        <v>56</v>
      </c>
      <c r="B30" s="24"/>
      <c r="C30" s="6">
        <v>12157290822</v>
      </c>
      <c r="D30" s="6">
        <v>0</v>
      </c>
      <c r="E30" s="7">
        <v>14010672597</v>
      </c>
      <c r="F30" s="8">
        <v>14010055668</v>
      </c>
      <c r="G30" s="8">
        <v>101382469</v>
      </c>
      <c r="H30" s="8">
        <v>1535830295</v>
      </c>
      <c r="I30" s="8">
        <v>1569704074</v>
      </c>
      <c r="J30" s="8">
        <v>3206916838</v>
      </c>
      <c r="K30" s="8">
        <v>960016412</v>
      </c>
      <c r="L30" s="8">
        <v>979773956</v>
      </c>
      <c r="M30" s="8">
        <v>925780545</v>
      </c>
      <c r="N30" s="8">
        <v>2865570913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6072487751</v>
      </c>
      <c r="X30" s="8">
        <v>6541992448</v>
      </c>
      <c r="Y30" s="8">
        <v>-469504697</v>
      </c>
      <c r="Z30" s="2">
        <v>-7.18</v>
      </c>
      <c r="AA30" s="6">
        <v>14010055668</v>
      </c>
    </row>
    <row r="31" spans="1:27" ht="13.5">
      <c r="A31" s="25" t="s">
        <v>57</v>
      </c>
      <c r="B31" s="24"/>
      <c r="C31" s="6">
        <v>448637516</v>
      </c>
      <c r="D31" s="6">
        <v>0</v>
      </c>
      <c r="E31" s="7">
        <v>2079883741</v>
      </c>
      <c r="F31" s="8">
        <v>2074977570</v>
      </c>
      <c r="G31" s="8">
        <v>86814218</v>
      </c>
      <c r="H31" s="8">
        <v>102308629</v>
      </c>
      <c r="I31" s="8">
        <v>160653303</v>
      </c>
      <c r="J31" s="8">
        <v>349776150</v>
      </c>
      <c r="K31" s="8">
        <v>170834663</v>
      </c>
      <c r="L31" s="8">
        <v>205723959</v>
      </c>
      <c r="M31" s="8">
        <v>144684681</v>
      </c>
      <c r="N31" s="8">
        <v>521243303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871019453</v>
      </c>
      <c r="X31" s="8">
        <v>991178429</v>
      </c>
      <c r="Y31" s="8">
        <v>-120158976</v>
      </c>
      <c r="Z31" s="2">
        <v>-12.12</v>
      </c>
      <c r="AA31" s="6">
        <v>2074977570</v>
      </c>
    </row>
    <row r="32" spans="1:27" ht="13.5">
      <c r="A32" s="25" t="s">
        <v>58</v>
      </c>
      <c r="B32" s="24"/>
      <c r="C32" s="6">
        <v>6223879287</v>
      </c>
      <c r="D32" s="6">
        <v>0</v>
      </c>
      <c r="E32" s="7">
        <v>8632935561</v>
      </c>
      <c r="F32" s="8">
        <v>8820156798</v>
      </c>
      <c r="G32" s="8">
        <v>89103213</v>
      </c>
      <c r="H32" s="8">
        <v>469799555</v>
      </c>
      <c r="I32" s="8">
        <v>528723208</v>
      </c>
      <c r="J32" s="8">
        <v>1087625976</v>
      </c>
      <c r="K32" s="8">
        <v>653343653</v>
      </c>
      <c r="L32" s="8">
        <v>650740123</v>
      </c>
      <c r="M32" s="8">
        <v>645074306</v>
      </c>
      <c r="N32" s="8">
        <v>1949158082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3036784058</v>
      </c>
      <c r="X32" s="8">
        <v>3635520179</v>
      </c>
      <c r="Y32" s="8">
        <v>-598736121</v>
      </c>
      <c r="Z32" s="2">
        <v>-16.47</v>
      </c>
      <c r="AA32" s="6">
        <v>8820156798</v>
      </c>
    </row>
    <row r="33" spans="1:27" ht="13.5">
      <c r="A33" s="25" t="s">
        <v>59</v>
      </c>
      <c r="B33" s="24"/>
      <c r="C33" s="6">
        <v>240740624</v>
      </c>
      <c r="D33" s="6">
        <v>0</v>
      </c>
      <c r="E33" s="7">
        <v>396665971</v>
      </c>
      <c r="F33" s="8">
        <v>472830605</v>
      </c>
      <c r="G33" s="8">
        <v>20659286</v>
      </c>
      <c r="H33" s="8">
        <v>71798684</v>
      </c>
      <c r="I33" s="8">
        <v>33661381</v>
      </c>
      <c r="J33" s="8">
        <v>126119351</v>
      </c>
      <c r="K33" s="8">
        <v>19188851</v>
      </c>
      <c r="L33" s="8">
        <v>40464237</v>
      </c>
      <c r="M33" s="8">
        <v>12289671</v>
      </c>
      <c r="N33" s="8">
        <v>71942759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198062110</v>
      </c>
      <c r="X33" s="8">
        <v>140728790</v>
      </c>
      <c r="Y33" s="8">
        <v>57333320</v>
      </c>
      <c r="Z33" s="2">
        <v>40.74</v>
      </c>
      <c r="AA33" s="6">
        <v>472830605</v>
      </c>
    </row>
    <row r="34" spans="1:27" ht="13.5">
      <c r="A34" s="25" t="s">
        <v>60</v>
      </c>
      <c r="B34" s="24"/>
      <c r="C34" s="6">
        <v>6731514067</v>
      </c>
      <c r="D34" s="6">
        <v>0</v>
      </c>
      <c r="E34" s="7">
        <v>4068259250</v>
      </c>
      <c r="F34" s="8">
        <v>4116465216</v>
      </c>
      <c r="G34" s="8">
        <v>138205971</v>
      </c>
      <c r="H34" s="8">
        <v>328631974</v>
      </c>
      <c r="I34" s="8">
        <v>292495975</v>
      </c>
      <c r="J34" s="8">
        <v>759333920</v>
      </c>
      <c r="K34" s="8">
        <v>354808346</v>
      </c>
      <c r="L34" s="8">
        <v>283250682</v>
      </c>
      <c r="M34" s="8">
        <v>283410994</v>
      </c>
      <c r="N34" s="8">
        <v>921470022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1680803942</v>
      </c>
      <c r="X34" s="8">
        <v>1863253009</v>
      </c>
      <c r="Y34" s="8">
        <v>-182449067</v>
      </c>
      <c r="Z34" s="2">
        <v>-9.79</v>
      </c>
      <c r="AA34" s="6">
        <v>4116465216</v>
      </c>
    </row>
    <row r="35" spans="1:27" ht="13.5">
      <c r="A35" s="23" t="s">
        <v>61</v>
      </c>
      <c r="B35" s="29"/>
      <c r="C35" s="6">
        <v>36507500</v>
      </c>
      <c r="D35" s="6">
        <v>0</v>
      </c>
      <c r="E35" s="7">
        <v>10961869</v>
      </c>
      <c r="F35" s="8">
        <v>11099569</v>
      </c>
      <c r="G35" s="8">
        <v>-32565</v>
      </c>
      <c r="H35" s="8">
        <v>2145130</v>
      </c>
      <c r="I35" s="8">
        <v>2097</v>
      </c>
      <c r="J35" s="8">
        <v>2114662</v>
      </c>
      <c r="K35" s="8">
        <v>175385231</v>
      </c>
      <c r="L35" s="8">
        <v>23724</v>
      </c>
      <c r="M35" s="8">
        <v>27677</v>
      </c>
      <c r="N35" s="8">
        <v>175436632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177551294</v>
      </c>
      <c r="X35" s="8">
        <v>2306945</v>
      </c>
      <c r="Y35" s="8">
        <v>175244349</v>
      </c>
      <c r="Z35" s="2">
        <v>7596.38</v>
      </c>
      <c r="AA35" s="6">
        <v>11099569</v>
      </c>
    </row>
    <row r="36" spans="1:27" ht="12.75">
      <c r="A36" s="40" t="s">
        <v>62</v>
      </c>
      <c r="B36" s="32"/>
      <c r="C36" s="33">
        <f aca="true" t="shared" si="1" ref="C36:Y36">SUM(C25:C35)</f>
        <v>50833361361</v>
      </c>
      <c r="D36" s="33">
        <f>SUM(D25:D35)</f>
        <v>0</v>
      </c>
      <c r="E36" s="34">
        <f t="shared" si="1"/>
        <v>58638878757</v>
      </c>
      <c r="F36" s="35">
        <f t="shared" si="1"/>
        <v>58946744267</v>
      </c>
      <c r="G36" s="35">
        <f t="shared" si="1"/>
        <v>2222229148</v>
      </c>
      <c r="H36" s="35">
        <f t="shared" si="1"/>
        <v>4540787609</v>
      </c>
      <c r="I36" s="35">
        <f t="shared" si="1"/>
        <v>4731519545</v>
      </c>
      <c r="J36" s="35">
        <f t="shared" si="1"/>
        <v>11494536302</v>
      </c>
      <c r="K36" s="35">
        <f t="shared" si="1"/>
        <v>4369775672</v>
      </c>
      <c r="L36" s="35">
        <f t="shared" si="1"/>
        <v>4924206715</v>
      </c>
      <c r="M36" s="35">
        <f t="shared" si="1"/>
        <v>4346992521</v>
      </c>
      <c r="N36" s="35">
        <f t="shared" si="1"/>
        <v>13640974908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25135511210</v>
      </c>
      <c r="X36" s="35">
        <f t="shared" si="1"/>
        <v>26357807966</v>
      </c>
      <c r="Y36" s="35">
        <f t="shared" si="1"/>
        <v>-1222296756</v>
      </c>
      <c r="Z36" s="36">
        <f>+IF(X36&lt;&gt;0,+(Y36/X36)*100,0)</f>
        <v>-4.637323246214898</v>
      </c>
      <c r="AA36" s="33">
        <f>SUM(AA25:AA35)</f>
        <v>58946744267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3943502620</v>
      </c>
      <c r="D38" s="46">
        <f>+D22-D36</f>
        <v>0</v>
      </c>
      <c r="E38" s="47">
        <f t="shared" si="2"/>
        <v>-330734364</v>
      </c>
      <c r="F38" s="48">
        <f t="shared" si="2"/>
        <v>-286639776</v>
      </c>
      <c r="G38" s="48">
        <f t="shared" si="2"/>
        <v>4974778740</v>
      </c>
      <c r="H38" s="48">
        <f t="shared" si="2"/>
        <v>633298753</v>
      </c>
      <c r="I38" s="48">
        <f t="shared" si="2"/>
        <v>-351983481</v>
      </c>
      <c r="J38" s="48">
        <f t="shared" si="2"/>
        <v>5256094012</v>
      </c>
      <c r="K38" s="48">
        <f t="shared" si="2"/>
        <v>42328918</v>
      </c>
      <c r="L38" s="48">
        <f t="shared" si="2"/>
        <v>-637003237</v>
      </c>
      <c r="M38" s="48">
        <f t="shared" si="2"/>
        <v>1824950244</v>
      </c>
      <c r="N38" s="48">
        <f t="shared" si="2"/>
        <v>1230275925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6486369937</v>
      </c>
      <c r="X38" s="48">
        <f>IF(F22=F36,0,X22-X36)</f>
        <v>3449569507</v>
      </c>
      <c r="Y38" s="48">
        <f t="shared" si="2"/>
        <v>3036800430</v>
      </c>
      <c r="Z38" s="49">
        <f>+IF(X38&lt;&gt;0,+(Y38/X38)*100,0)</f>
        <v>88.03418582630694</v>
      </c>
      <c r="AA38" s="46">
        <f>+AA22-AA36</f>
        <v>-286639776</v>
      </c>
    </row>
    <row r="39" spans="1:27" ht="13.5">
      <c r="A39" s="23" t="s">
        <v>64</v>
      </c>
      <c r="B39" s="29"/>
      <c r="C39" s="6">
        <v>2979851839</v>
      </c>
      <c r="D39" s="6">
        <v>0</v>
      </c>
      <c r="E39" s="7">
        <v>3266552523</v>
      </c>
      <c r="F39" s="8">
        <v>4255776526</v>
      </c>
      <c r="G39" s="8">
        <v>26179894</v>
      </c>
      <c r="H39" s="8">
        <v>109272499</v>
      </c>
      <c r="I39" s="8">
        <v>180642581</v>
      </c>
      <c r="J39" s="8">
        <v>316094974</v>
      </c>
      <c r="K39" s="8">
        <v>276781025</v>
      </c>
      <c r="L39" s="8">
        <v>211238880</v>
      </c>
      <c r="M39" s="8">
        <v>260533537</v>
      </c>
      <c r="N39" s="8">
        <v>748553442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1064648416</v>
      </c>
      <c r="X39" s="8">
        <v>1173228120</v>
      </c>
      <c r="Y39" s="8">
        <v>-108579704</v>
      </c>
      <c r="Z39" s="2">
        <v>-9.25</v>
      </c>
      <c r="AA39" s="6">
        <v>4255776526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25930000</v>
      </c>
      <c r="Y40" s="26">
        <v>-25930000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-10593204</v>
      </c>
      <c r="D41" s="50">
        <v>0</v>
      </c>
      <c r="E41" s="7">
        <v>1130000</v>
      </c>
      <c r="F41" s="8">
        <v>130000</v>
      </c>
      <c r="G41" s="51">
        <v>0</v>
      </c>
      <c r="H41" s="51">
        <v>-6668</v>
      </c>
      <c r="I41" s="51">
        <v>0</v>
      </c>
      <c r="J41" s="8">
        <v>-6668</v>
      </c>
      <c r="K41" s="51">
        <v>-97643</v>
      </c>
      <c r="L41" s="51">
        <v>0</v>
      </c>
      <c r="M41" s="8">
        <v>0</v>
      </c>
      <c r="N41" s="51">
        <v>-97643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-104311</v>
      </c>
      <c r="X41" s="8"/>
      <c r="Y41" s="51">
        <v>-104311</v>
      </c>
      <c r="Z41" s="52">
        <v>0</v>
      </c>
      <c r="AA41" s="53">
        <v>130000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6912761255</v>
      </c>
      <c r="D42" s="55">
        <f>SUM(D38:D41)</f>
        <v>0</v>
      </c>
      <c r="E42" s="56">
        <f t="shared" si="3"/>
        <v>2936948159</v>
      </c>
      <c r="F42" s="57">
        <f t="shared" si="3"/>
        <v>3969266750</v>
      </c>
      <c r="G42" s="57">
        <f t="shared" si="3"/>
        <v>5000958634</v>
      </c>
      <c r="H42" s="57">
        <f t="shared" si="3"/>
        <v>742564584</v>
      </c>
      <c r="I42" s="57">
        <f t="shared" si="3"/>
        <v>-171340900</v>
      </c>
      <c r="J42" s="57">
        <f t="shared" si="3"/>
        <v>5572182318</v>
      </c>
      <c r="K42" s="57">
        <f t="shared" si="3"/>
        <v>319012300</v>
      </c>
      <c r="L42" s="57">
        <f t="shared" si="3"/>
        <v>-425764357</v>
      </c>
      <c r="M42" s="57">
        <f t="shared" si="3"/>
        <v>2085483781</v>
      </c>
      <c r="N42" s="57">
        <f t="shared" si="3"/>
        <v>1978731724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7550914042</v>
      </c>
      <c r="X42" s="57">
        <f t="shared" si="3"/>
        <v>4648727627</v>
      </c>
      <c r="Y42" s="57">
        <f t="shared" si="3"/>
        <v>2902186415</v>
      </c>
      <c r="Z42" s="58">
        <f>+IF(X42&lt;&gt;0,+(Y42/X42)*100,0)</f>
        <v>62.429693625068126</v>
      </c>
      <c r="AA42" s="55">
        <f>SUM(AA38:AA41)</f>
        <v>3969266750</v>
      </c>
    </row>
    <row r="43" spans="1:27" ht="13.5">
      <c r="A43" s="23" t="s">
        <v>68</v>
      </c>
      <c r="B43" s="29"/>
      <c r="C43" s="50">
        <v>-118547952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7031309207</v>
      </c>
      <c r="D44" s="63">
        <f>+D42-D43</f>
        <v>0</v>
      </c>
      <c r="E44" s="64">
        <f t="shared" si="4"/>
        <v>2936948159</v>
      </c>
      <c r="F44" s="65">
        <f t="shared" si="4"/>
        <v>3969266750</v>
      </c>
      <c r="G44" s="65">
        <f t="shared" si="4"/>
        <v>5000958634</v>
      </c>
      <c r="H44" s="65">
        <f t="shared" si="4"/>
        <v>742564584</v>
      </c>
      <c r="I44" s="65">
        <f t="shared" si="4"/>
        <v>-171340900</v>
      </c>
      <c r="J44" s="65">
        <f t="shared" si="4"/>
        <v>5572182318</v>
      </c>
      <c r="K44" s="65">
        <f t="shared" si="4"/>
        <v>319012300</v>
      </c>
      <c r="L44" s="65">
        <f t="shared" si="4"/>
        <v>-425764357</v>
      </c>
      <c r="M44" s="65">
        <f t="shared" si="4"/>
        <v>2085483781</v>
      </c>
      <c r="N44" s="65">
        <f t="shared" si="4"/>
        <v>1978731724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7550914042</v>
      </c>
      <c r="X44" s="65">
        <f t="shared" si="4"/>
        <v>4648727627</v>
      </c>
      <c r="Y44" s="65">
        <f t="shared" si="4"/>
        <v>2902186415</v>
      </c>
      <c r="Z44" s="66">
        <f>+IF(X44&lt;&gt;0,+(Y44/X44)*100,0)</f>
        <v>62.429693625068126</v>
      </c>
      <c r="AA44" s="63">
        <f>+AA42-AA43</f>
        <v>3969266750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-8783403</v>
      </c>
      <c r="F45" s="60">
        <v>8783403</v>
      </c>
      <c r="G45" s="60">
        <v>-852650</v>
      </c>
      <c r="H45" s="60">
        <v>1038142</v>
      </c>
      <c r="I45" s="60">
        <v>-434766</v>
      </c>
      <c r="J45" s="67">
        <v>-249274</v>
      </c>
      <c r="K45" s="60">
        <v>-3363610</v>
      </c>
      <c r="L45" s="60">
        <v>-2379690</v>
      </c>
      <c r="M45" s="60">
        <v>-918869</v>
      </c>
      <c r="N45" s="60">
        <v>-6662169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-6911443</v>
      </c>
      <c r="X45" s="67"/>
      <c r="Y45" s="60">
        <v>-6911443</v>
      </c>
      <c r="Z45" s="61">
        <v>0</v>
      </c>
      <c r="AA45" s="50">
        <v>8783403</v>
      </c>
    </row>
    <row r="46" spans="1:27" ht="13.5">
      <c r="A46" s="62" t="s">
        <v>71</v>
      </c>
      <c r="B46" s="29"/>
      <c r="C46" s="55">
        <f aca="true" t="shared" si="5" ref="C46:Y46">SUM(C44:C45)</f>
        <v>7031309207</v>
      </c>
      <c r="D46" s="55">
        <f>SUM(D44:D45)</f>
        <v>0</v>
      </c>
      <c r="E46" s="56">
        <f t="shared" si="5"/>
        <v>2928164756</v>
      </c>
      <c r="F46" s="57">
        <f t="shared" si="5"/>
        <v>3978050153</v>
      </c>
      <c r="G46" s="57">
        <f t="shared" si="5"/>
        <v>5000105984</v>
      </c>
      <c r="H46" s="57">
        <f t="shared" si="5"/>
        <v>743602726</v>
      </c>
      <c r="I46" s="57">
        <f t="shared" si="5"/>
        <v>-171775666</v>
      </c>
      <c r="J46" s="57">
        <f t="shared" si="5"/>
        <v>5571933044</v>
      </c>
      <c r="K46" s="57">
        <f t="shared" si="5"/>
        <v>315648690</v>
      </c>
      <c r="L46" s="57">
        <f t="shared" si="5"/>
        <v>-428144047</v>
      </c>
      <c r="M46" s="57">
        <f t="shared" si="5"/>
        <v>2084564912</v>
      </c>
      <c r="N46" s="57">
        <f t="shared" si="5"/>
        <v>1972069555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7544002599</v>
      </c>
      <c r="X46" s="57">
        <f t="shared" si="5"/>
        <v>4648727627</v>
      </c>
      <c r="Y46" s="57">
        <f t="shared" si="5"/>
        <v>2895274972</v>
      </c>
      <c r="Z46" s="58">
        <f>+IF(X46&lt;&gt;0,+(Y46/X46)*100,0)</f>
        <v>62.28101976085079</v>
      </c>
      <c r="AA46" s="55">
        <f>SUM(AA44:AA45)</f>
        <v>3978050153</v>
      </c>
    </row>
    <row r="47" spans="1:27" ht="13.5">
      <c r="A47" s="68" t="s">
        <v>72</v>
      </c>
      <c r="B47" s="29"/>
      <c r="C47" s="50">
        <v>89824816</v>
      </c>
      <c r="D47" s="50">
        <v>0</v>
      </c>
      <c r="E47" s="59">
        <v>0</v>
      </c>
      <c r="F47" s="60">
        <v>0</v>
      </c>
      <c r="G47" s="8">
        <v>0</v>
      </c>
      <c r="H47" s="8">
        <v>-1</v>
      </c>
      <c r="I47" s="30">
        <v>0</v>
      </c>
      <c r="J47" s="8">
        <v>-1</v>
      </c>
      <c r="K47" s="8">
        <v>0</v>
      </c>
      <c r="L47" s="8">
        <v>-1</v>
      </c>
      <c r="M47" s="60">
        <v>0</v>
      </c>
      <c r="N47" s="8">
        <v>-1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-2</v>
      </c>
      <c r="X47" s="8"/>
      <c r="Y47" s="8">
        <v>-2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7121134023</v>
      </c>
      <c r="D48" s="71">
        <f>SUM(D46:D47)</f>
        <v>0</v>
      </c>
      <c r="E48" s="72">
        <f t="shared" si="6"/>
        <v>2928164756</v>
      </c>
      <c r="F48" s="73">
        <f t="shared" si="6"/>
        <v>3978050153</v>
      </c>
      <c r="G48" s="73">
        <f t="shared" si="6"/>
        <v>5000105984</v>
      </c>
      <c r="H48" s="74">
        <f t="shared" si="6"/>
        <v>743602725</v>
      </c>
      <c r="I48" s="74">
        <f t="shared" si="6"/>
        <v>-171775666</v>
      </c>
      <c r="J48" s="74">
        <f t="shared" si="6"/>
        <v>5571933043</v>
      </c>
      <c r="K48" s="74">
        <f t="shared" si="6"/>
        <v>315648690</v>
      </c>
      <c r="L48" s="74">
        <f t="shared" si="6"/>
        <v>-428144048</v>
      </c>
      <c r="M48" s="73">
        <f t="shared" si="6"/>
        <v>2084564912</v>
      </c>
      <c r="N48" s="73">
        <f t="shared" si="6"/>
        <v>1972069554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7544002597</v>
      </c>
      <c r="X48" s="74">
        <f t="shared" si="6"/>
        <v>4648727627</v>
      </c>
      <c r="Y48" s="74">
        <f t="shared" si="6"/>
        <v>2895274970</v>
      </c>
      <c r="Z48" s="75">
        <f>+IF(X48&lt;&gt;0,+(Y48/X48)*100,0)</f>
        <v>62.281019717828265</v>
      </c>
      <c r="AA48" s="76">
        <f>SUM(AA46:AA47)</f>
        <v>3978050153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62606570</v>
      </c>
      <c r="D5" s="6">
        <v>0</v>
      </c>
      <c r="E5" s="7">
        <v>67181878</v>
      </c>
      <c r="F5" s="8">
        <v>67181878</v>
      </c>
      <c r="G5" s="8">
        <v>16664911</v>
      </c>
      <c r="H5" s="8">
        <v>4804883</v>
      </c>
      <c r="I5" s="8">
        <v>3244448</v>
      </c>
      <c r="J5" s="8">
        <v>24714242</v>
      </c>
      <c r="K5" s="8">
        <v>4643651</v>
      </c>
      <c r="L5" s="8">
        <v>4764531</v>
      </c>
      <c r="M5" s="8">
        <v>4753965</v>
      </c>
      <c r="N5" s="8">
        <v>14162147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38876389</v>
      </c>
      <c r="X5" s="8">
        <v>37559716</v>
      </c>
      <c r="Y5" s="8">
        <v>1316673</v>
      </c>
      <c r="Z5" s="2">
        <v>3.51</v>
      </c>
      <c r="AA5" s="6">
        <v>67181878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94502306</v>
      </c>
      <c r="D7" s="6">
        <v>0</v>
      </c>
      <c r="E7" s="7">
        <v>112163728</v>
      </c>
      <c r="F7" s="8">
        <v>112163728</v>
      </c>
      <c r="G7" s="8">
        <v>8999277</v>
      </c>
      <c r="H7" s="8">
        <v>7949197</v>
      </c>
      <c r="I7" s="8">
        <v>10006263</v>
      </c>
      <c r="J7" s="8">
        <v>26954737</v>
      </c>
      <c r="K7" s="8">
        <v>4695165</v>
      </c>
      <c r="L7" s="8">
        <v>11826805</v>
      </c>
      <c r="M7" s="8">
        <v>5579137</v>
      </c>
      <c r="N7" s="8">
        <v>22101107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49055844</v>
      </c>
      <c r="X7" s="8">
        <v>53660408</v>
      </c>
      <c r="Y7" s="8">
        <v>-4604564</v>
      </c>
      <c r="Z7" s="2">
        <v>-8.58</v>
      </c>
      <c r="AA7" s="6">
        <v>112163728</v>
      </c>
    </row>
    <row r="8" spans="1:27" ht="13.5">
      <c r="A8" s="25" t="s">
        <v>35</v>
      </c>
      <c r="B8" s="24"/>
      <c r="C8" s="6">
        <v>19308934</v>
      </c>
      <c r="D8" s="6">
        <v>0</v>
      </c>
      <c r="E8" s="7">
        <v>21865717</v>
      </c>
      <c r="F8" s="8">
        <v>21865717</v>
      </c>
      <c r="G8" s="8">
        <v>1868114</v>
      </c>
      <c r="H8" s="8">
        <v>1415945</v>
      </c>
      <c r="I8" s="8">
        <v>2550667</v>
      </c>
      <c r="J8" s="8">
        <v>5834726</v>
      </c>
      <c r="K8" s="8">
        <v>1481759</v>
      </c>
      <c r="L8" s="8">
        <v>10831925</v>
      </c>
      <c r="M8" s="8">
        <v>-6726952</v>
      </c>
      <c r="N8" s="8">
        <v>5586732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11421458</v>
      </c>
      <c r="X8" s="8">
        <v>9417230</v>
      </c>
      <c r="Y8" s="8">
        <v>2004228</v>
      </c>
      <c r="Z8" s="2">
        <v>21.28</v>
      </c>
      <c r="AA8" s="6">
        <v>21865717</v>
      </c>
    </row>
    <row r="9" spans="1:27" ht="13.5">
      <c r="A9" s="25" t="s">
        <v>36</v>
      </c>
      <c r="B9" s="24"/>
      <c r="C9" s="6">
        <v>12070710</v>
      </c>
      <c r="D9" s="6">
        <v>0</v>
      </c>
      <c r="E9" s="7">
        <v>12906225</v>
      </c>
      <c r="F9" s="8">
        <v>12906225</v>
      </c>
      <c r="G9" s="8">
        <v>507598</v>
      </c>
      <c r="H9" s="8">
        <v>1302125</v>
      </c>
      <c r="I9" s="8">
        <v>2108319</v>
      </c>
      <c r="J9" s="8">
        <v>3918042</v>
      </c>
      <c r="K9" s="8">
        <v>1065748</v>
      </c>
      <c r="L9" s="8">
        <v>1011850</v>
      </c>
      <c r="M9" s="8">
        <v>351560</v>
      </c>
      <c r="N9" s="8">
        <v>2429158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6347200</v>
      </c>
      <c r="X9" s="8">
        <v>6300474</v>
      </c>
      <c r="Y9" s="8">
        <v>46726</v>
      </c>
      <c r="Z9" s="2">
        <v>0.74</v>
      </c>
      <c r="AA9" s="6">
        <v>12906225</v>
      </c>
    </row>
    <row r="10" spans="1:27" ht="13.5">
      <c r="A10" s="25" t="s">
        <v>37</v>
      </c>
      <c r="B10" s="24"/>
      <c r="C10" s="6">
        <v>19742125</v>
      </c>
      <c r="D10" s="6">
        <v>0</v>
      </c>
      <c r="E10" s="7">
        <v>21262698</v>
      </c>
      <c r="F10" s="26">
        <v>21262698</v>
      </c>
      <c r="G10" s="26">
        <v>1961881</v>
      </c>
      <c r="H10" s="26">
        <v>2083185</v>
      </c>
      <c r="I10" s="26">
        <v>2723368</v>
      </c>
      <c r="J10" s="26">
        <v>6768434</v>
      </c>
      <c r="K10" s="26">
        <v>1449707</v>
      </c>
      <c r="L10" s="26">
        <v>1714640</v>
      </c>
      <c r="M10" s="26">
        <v>726651</v>
      </c>
      <c r="N10" s="26">
        <v>3890998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10659432</v>
      </c>
      <c r="X10" s="26">
        <v>10352974</v>
      </c>
      <c r="Y10" s="26">
        <v>306458</v>
      </c>
      <c r="Z10" s="27">
        <v>2.96</v>
      </c>
      <c r="AA10" s="28">
        <v>21262698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5319490</v>
      </c>
      <c r="D12" s="6">
        <v>0</v>
      </c>
      <c r="E12" s="7">
        <v>908391</v>
      </c>
      <c r="F12" s="8">
        <v>908391</v>
      </c>
      <c r="G12" s="8">
        <v>51482</v>
      </c>
      <c r="H12" s="8">
        <v>940508</v>
      </c>
      <c r="I12" s="8">
        <v>291200</v>
      </c>
      <c r="J12" s="8">
        <v>1283190</v>
      </c>
      <c r="K12" s="8">
        <v>185990</v>
      </c>
      <c r="L12" s="8">
        <v>-551951</v>
      </c>
      <c r="M12" s="8">
        <v>-682091</v>
      </c>
      <c r="N12" s="8">
        <v>-1048052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235138</v>
      </c>
      <c r="X12" s="8">
        <v>513766</v>
      </c>
      <c r="Y12" s="8">
        <v>-278628</v>
      </c>
      <c r="Z12" s="2">
        <v>-54.23</v>
      </c>
      <c r="AA12" s="6">
        <v>908391</v>
      </c>
    </row>
    <row r="13" spans="1:27" ht="13.5">
      <c r="A13" s="23" t="s">
        <v>40</v>
      </c>
      <c r="B13" s="29"/>
      <c r="C13" s="6">
        <v>6729330</v>
      </c>
      <c r="D13" s="6">
        <v>0</v>
      </c>
      <c r="E13" s="7">
        <v>5118750</v>
      </c>
      <c r="F13" s="8">
        <v>5118750</v>
      </c>
      <c r="G13" s="8">
        <v>123510</v>
      </c>
      <c r="H13" s="8">
        <v>413989</v>
      </c>
      <c r="I13" s="8">
        <v>382016</v>
      </c>
      <c r="J13" s="8">
        <v>919515</v>
      </c>
      <c r="K13" s="8">
        <v>876472</v>
      </c>
      <c r="L13" s="8">
        <v>622671</v>
      </c>
      <c r="M13" s="8">
        <v>36700</v>
      </c>
      <c r="N13" s="8">
        <v>1535843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2455358</v>
      </c>
      <c r="X13" s="8">
        <v>2850158</v>
      </c>
      <c r="Y13" s="8">
        <v>-394800</v>
      </c>
      <c r="Z13" s="2">
        <v>-13.85</v>
      </c>
      <c r="AA13" s="6">
        <v>5118750</v>
      </c>
    </row>
    <row r="14" spans="1:27" ht="13.5">
      <c r="A14" s="23" t="s">
        <v>41</v>
      </c>
      <c r="B14" s="29"/>
      <c r="C14" s="6">
        <v>5275028</v>
      </c>
      <c r="D14" s="6">
        <v>0</v>
      </c>
      <c r="E14" s="7">
        <v>4284800</v>
      </c>
      <c r="F14" s="8">
        <v>4284800</v>
      </c>
      <c r="G14" s="8">
        <v>706324</v>
      </c>
      <c r="H14" s="8">
        <v>850275</v>
      </c>
      <c r="I14" s="8">
        <v>861341</v>
      </c>
      <c r="J14" s="8">
        <v>2417940</v>
      </c>
      <c r="K14" s="8">
        <v>644275</v>
      </c>
      <c r="L14" s="8">
        <v>801261</v>
      </c>
      <c r="M14" s="8">
        <v>798320</v>
      </c>
      <c r="N14" s="8">
        <v>2243856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4661796</v>
      </c>
      <c r="X14" s="8">
        <v>2142402</v>
      </c>
      <c r="Y14" s="8">
        <v>2519394</v>
      </c>
      <c r="Z14" s="2">
        <v>117.6</v>
      </c>
      <c r="AA14" s="6">
        <v>4284800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7098271</v>
      </c>
      <c r="D16" s="6">
        <v>0</v>
      </c>
      <c r="E16" s="7">
        <v>9691365</v>
      </c>
      <c r="F16" s="8">
        <v>9691365</v>
      </c>
      <c r="G16" s="8">
        <v>6412</v>
      </c>
      <c r="H16" s="8">
        <v>2911</v>
      </c>
      <c r="I16" s="8">
        <v>-2285</v>
      </c>
      <c r="J16" s="8">
        <v>7038</v>
      </c>
      <c r="K16" s="8">
        <v>264946</v>
      </c>
      <c r="L16" s="8">
        <v>7348</v>
      </c>
      <c r="M16" s="8">
        <v>1943</v>
      </c>
      <c r="N16" s="8">
        <v>274237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281275</v>
      </c>
      <c r="X16" s="8">
        <v>5614274</v>
      </c>
      <c r="Y16" s="8">
        <v>-5332999</v>
      </c>
      <c r="Z16" s="2">
        <v>-94.99</v>
      </c>
      <c r="AA16" s="6">
        <v>9691365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11437</v>
      </c>
      <c r="F17" s="8">
        <v>11437</v>
      </c>
      <c r="G17" s="8">
        <v>194</v>
      </c>
      <c r="H17" s="8">
        <v>152</v>
      </c>
      <c r="I17" s="8">
        <v>1</v>
      </c>
      <c r="J17" s="8">
        <v>347</v>
      </c>
      <c r="K17" s="8">
        <v>22</v>
      </c>
      <c r="L17" s="8">
        <v>65</v>
      </c>
      <c r="M17" s="8">
        <v>22</v>
      </c>
      <c r="N17" s="8">
        <v>109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456</v>
      </c>
      <c r="X17" s="8">
        <v>5564</v>
      </c>
      <c r="Y17" s="8">
        <v>-5108</v>
      </c>
      <c r="Z17" s="2">
        <v>-91.8</v>
      </c>
      <c r="AA17" s="6">
        <v>11437</v>
      </c>
    </row>
    <row r="18" spans="1:27" ht="13.5">
      <c r="A18" s="25" t="s">
        <v>45</v>
      </c>
      <c r="B18" s="24"/>
      <c r="C18" s="6">
        <v>4016499</v>
      </c>
      <c r="D18" s="6">
        <v>0</v>
      </c>
      <c r="E18" s="7">
        <v>4210329</v>
      </c>
      <c r="F18" s="8">
        <v>4210329</v>
      </c>
      <c r="G18" s="8">
        <v>188824</v>
      </c>
      <c r="H18" s="8">
        <v>231799</v>
      </c>
      <c r="I18" s="8">
        <v>216454</v>
      </c>
      <c r="J18" s="8">
        <v>637077</v>
      </c>
      <c r="K18" s="8">
        <v>241186</v>
      </c>
      <c r="L18" s="8">
        <v>241278</v>
      </c>
      <c r="M18" s="8">
        <v>225803</v>
      </c>
      <c r="N18" s="8">
        <v>708267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1345344</v>
      </c>
      <c r="X18" s="8">
        <v>1351473</v>
      </c>
      <c r="Y18" s="8">
        <v>-6129</v>
      </c>
      <c r="Z18" s="2">
        <v>-0.45</v>
      </c>
      <c r="AA18" s="6">
        <v>4210329</v>
      </c>
    </row>
    <row r="19" spans="1:27" ht="13.5">
      <c r="A19" s="23" t="s">
        <v>46</v>
      </c>
      <c r="B19" s="29"/>
      <c r="C19" s="6">
        <v>48799497</v>
      </c>
      <c r="D19" s="6">
        <v>0</v>
      </c>
      <c r="E19" s="7">
        <v>61748130</v>
      </c>
      <c r="F19" s="8">
        <v>61748130</v>
      </c>
      <c r="G19" s="8">
        <v>17363251</v>
      </c>
      <c r="H19" s="8">
        <v>-731842</v>
      </c>
      <c r="I19" s="8">
        <v>7131241</v>
      </c>
      <c r="J19" s="8">
        <v>23762650</v>
      </c>
      <c r="K19" s="8">
        <v>0</v>
      </c>
      <c r="L19" s="8">
        <v>0</v>
      </c>
      <c r="M19" s="8">
        <v>17869859</v>
      </c>
      <c r="N19" s="8">
        <v>17869859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41632509</v>
      </c>
      <c r="X19" s="8">
        <v>36379578</v>
      </c>
      <c r="Y19" s="8">
        <v>5252931</v>
      </c>
      <c r="Z19" s="2">
        <v>14.44</v>
      </c>
      <c r="AA19" s="6">
        <v>61748130</v>
      </c>
    </row>
    <row r="20" spans="1:27" ht="13.5">
      <c r="A20" s="23" t="s">
        <v>47</v>
      </c>
      <c r="B20" s="29"/>
      <c r="C20" s="6">
        <v>9744145</v>
      </c>
      <c r="D20" s="6">
        <v>0</v>
      </c>
      <c r="E20" s="7">
        <v>7373120</v>
      </c>
      <c r="F20" s="26">
        <v>7373120</v>
      </c>
      <c r="G20" s="26">
        <v>504605</v>
      </c>
      <c r="H20" s="26">
        <v>848864</v>
      </c>
      <c r="I20" s="26">
        <v>1104388</v>
      </c>
      <c r="J20" s="26">
        <v>2457857</v>
      </c>
      <c r="K20" s="26">
        <v>896214</v>
      </c>
      <c r="L20" s="26">
        <v>417899</v>
      </c>
      <c r="M20" s="26">
        <v>1445445</v>
      </c>
      <c r="N20" s="26">
        <v>2759558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5217415</v>
      </c>
      <c r="X20" s="26">
        <v>1306305</v>
      </c>
      <c r="Y20" s="26">
        <v>3911110</v>
      </c>
      <c r="Z20" s="27">
        <v>299.4</v>
      </c>
      <c r="AA20" s="28">
        <v>7373120</v>
      </c>
    </row>
    <row r="21" spans="1:27" ht="13.5">
      <c r="A21" s="23" t="s">
        <v>48</v>
      </c>
      <c r="B21" s="29"/>
      <c r="C21" s="6">
        <v>566131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295779036</v>
      </c>
      <c r="D22" s="33">
        <f>SUM(D5:D21)</f>
        <v>0</v>
      </c>
      <c r="E22" s="34">
        <f t="shared" si="0"/>
        <v>328726568</v>
      </c>
      <c r="F22" s="35">
        <f t="shared" si="0"/>
        <v>328726568</v>
      </c>
      <c r="G22" s="35">
        <f t="shared" si="0"/>
        <v>48946383</v>
      </c>
      <c r="H22" s="35">
        <f t="shared" si="0"/>
        <v>20111991</v>
      </c>
      <c r="I22" s="35">
        <f t="shared" si="0"/>
        <v>30617421</v>
      </c>
      <c r="J22" s="35">
        <f t="shared" si="0"/>
        <v>99675795</v>
      </c>
      <c r="K22" s="35">
        <f t="shared" si="0"/>
        <v>16445135</v>
      </c>
      <c r="L22" s="35">
        <f t="shared" si="0"/>
        <v>31688322</v>
      </c>
      <c r="M22" s="35">
        <f t="shared" si="0"/>
        <v>24380362</v>
      </c>
      <c r="N22" s="35">
        <f t="shared" si="0"/>
        <v>72513819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172189614</v>
      </c>
      <c r="X22" s="35">
        <f t="shared" si="0"/>
        <v>167454322</v>
      </c>
      <c r="Y22" s="35">
        <f t="shared" si="0"/>
        <v>4735292</v>
      </c>
      <c r="Z22" s="36">
        <f>+IF(X22&lt;&gt;0,+(Y22/X22)*100,0)</f>
        <v>2.8278111567642905</v>
      </c>
      <c r="AA22" s="33">
        <f>SUM(AA5:AA21)</f>
        <v>328726568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111580828</v>
      </c>
      <c r="D25" s="6">
        <v>0</v>
      </c>
      <c r="E25" s="7">
        <v>125026679</v>
      </c>
      <c r="F25" s="8">
        <v>125026679</v>
      </c>
      <c r="G25" s="8">
        <v>7927631</v>
      </c>
      <c r="H25" s="8">
        <v>9552659</v>
      </c>
      <c r="I25" s="8">
        <v>10955917</v>
      </c>
      <c r="J25" s="8">
        <v>28436207</v>
      </c>
      <c r="K25" s="8">
        <v>9590518</v>
      </c>
      <c r="L25" s="8">
        <v>14537843</v>
      </c>
      <c r="M25" s="8">
        <v>9364850</v>
      </c>
      <c r="N25" s="8">
        <v>33493211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61929418</v>
      </c>
      <c r="X25" s="8">
        <v>64223378</v>
      </c>
      <c r="Y25" s="8">
        <v>-2293960</v>
      </c>
      <c r="Z25" s="2">
        <v>-3.57</v>
      </c>
      <c r="AA25" s="6">
        <v>125026679</v>
      </c>
    </row>
    <row r="26" spans="1:27" ht="13.5">
      <c r="A26" s="25" t="s">
        <v>52</v>
      </c>
      <c r="B26" s="24"/>
      <c r="C26" s="6">
        <v>5822315</v>
      </c>
      <c r="D26" s="6">
        <v>0</v>
      </c>
      <c r="E26" s="7">
        <v>6377666</v>
      </c>
      <c r="F26" s="8">
        <v>6377666</v>
      </c>
      <c r="G26" s="8">
        <v>435572</v>
      </c>
      <c r="H26" s="8">
        <v>470504</v>
      </c>
      <c r="I26" s="8">
        <v>550156</v>
      </c>
      <c r="J26" s="8">
        <v>1456232</v>
      </c>
      <c r="K26" s="8">
        <v>500092</v>
      </c>
      <c r="L26" s="8">
        <v>443699</v>
      </c>
      <c r="M26" s="8">
        <v>468819</v>
      </c>
      <c r="N26" s="8">
        <v>1412610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2868842</v>
      </c>
      <c r="X26" s="8">
        <v>3250286</v>
      </c>
      <c r="Y26" s="8">
        <v>-381444</v>
      </c>
      <c r="Z26" s="2">
        <v>-11.74</v>
      </c>
      <c r="AA26" s="6">
        <v>6377666</v>
      </c>
    </row>
    <row r="27" spans="1:27" ht="13.5">
      <c r="A27" s="25" t="s">
        <v>53</v>
      </c>
      <c r="B27" s="24"/>
      <c r="C27" s="6">
        <v>12181900</v>
      </c>
      <c r="D27" s="6">
        <v>0</v>
      </c>
      <c r="E27" s="7">
        <v>14142493</v>
      </c>
      <c r="F27" s="8">
        <v>14142493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7071240</v>
      </c>
      <c r="Y27" s="8">
        <v>-7071240</v>
      </c>
      <c r="Z27" s="2">
        <v>-100</v>
      </c>
      <c r="AA27" s="6">
        <v>14142493</v>
      </c>
    </row>
    <row r="28" spans="1:27" ht="13.5">
      <c r="A28" s="25" t="s">
        <v>54</v>
      </c>
      <c r="B28" s="24"/>
      <c r="C28" s="6">
        <v>20635898</v>
      </c>
      <c r="D28" s="6">
        <v>0</v>
      </c>
      <c r="E28" s="7">
        <v>21890612</v>
      </c>
      <c r="F28" s="8">
        <v>21890612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9121088</v>
      </c>
      <c r="M28" s="8">
        <v>1824218</v>
      </c>
      <c r="N28" s="8">
        <v>10945306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10945306</v>
      </c>
      <c r="X28" s="8">
        <v>10945326</v>
      </c>
      <c r="Y28" s="8">
        <v>-20</v>
      </c>
      <c r="Z28" s="2">
        <v>0</v>
      </c>
      <c r="AA28" s="6">
        <v>21890612</v>
      </c>
    </row>
    <row r="29" spans="1:27" ht="13.5">
      <c r="A29" s="25" t="s">
        <v>55</v>
      </c>
      <c r="B29" s="24"/>
      <c r="C29" s="6">
        <v>12834747</v>
      </c>
      <c r="D29" s="6">
        <v>0</v>
      </c>
      <c r="E29" s="7">
        <v>14013694</v>
      </c>
      <c r="F29" s="8">
        <v>14013694</v>
      </c>
      <c r="G29" s="8">
        <v>2364</v>
      </c>
      <c r="H29" s="8">
        <v>0</v>
      </c>
      <c r="I29" s="8">
        <v>-2364</v>
      </c>
      <c r="J29" s="8">
        <v>0</v>
      </c>
      <c r="K29" s="8">
        <v>0</v>
      </c>
      <c r="L29" s="8">
        <v>0</v>
      </c>
      <c r="M29" s="8">
        <v>2216411</v>
      </c>
      <c r="N29" s="8">
        <v>2216411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2216411</v>
      </c>
      <c r="X29" s="8">
        <v>7006848</v>
      </c>
      <c r="Y29" s="8">
        <v>-4790437</v>
      </c>
      <c r="Z29" s="2">
        <v>-68.37</v>
      </c>
      <c r="AA29" s="6">
        <v>14013694</v>
      </c>
    </row>
    <row r="30" spans="1:27" ht="13.5">
      <c r="A30" s="25" t="s">
        <v>56</v>
      </c>
      <c r="B30" s="24"/>
      <c r="C30" s="6">
        <v>77802743</v>
      </c>
      <c r="D30" s="6">
        <v>0</v>
      </c>
      <c r="E30" s="7">
        <v>79480000</v>
      </c>
      <c r="F30" s="8">
        <v>79480000</v>
      </c>
      <c r="G30" s="8">
        <v>0</v>
      </c>
      <c r="H30" s="8">
        <v>631007</v>
      </c>
      <c r="I30" s="8">
        <v>19411000</v>
      </c>
      <c r="J30" s="8">
        <v>20042007</v>
      </c>
      <c r="K30" s="8">
        <v>12681077</v>
      </c>
      <c r="L30" s="8">
        <v>294277</v>
      </c>
      <c r="M30" s="8">
        <v>6051188</v>
      </c>
      <c r="N30" s="8">
        <v>19026542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39068549</v>
      </c>
      <c r="X30" s="8">
        <v>39826404</v>
      </c>
      <c r="Y30" s="8">
        <v>-757855</v>
      </c>
      <c r="Z30" s="2">
        <v>-1.9</v>
      </c>
      <c r="AA30" s="6">
        <v>79480000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11414779</v>
      </c>
      <c r="F31" s="8">
        <v>11414779</v>
      </c>
      <c r="G31" s="8">
        <v>733654</v>
      </c>
      <c r="H31" s="8">
        <v>730981</v>
      </c>
      <c r="I31" s="8">
        <v>949135</v>
      </c>
      <c r="J31" s="8">
        <v>2413770</v>
      </c>
      <c r="K31" s="8">
        <v>731800</v>
      </c>
      <c r="L31" s="8">
        <v>978807</v>
      </c>
      <c r="M31" s="8">
        <v>990708</v>
      </c>
      <c r="N31" s="8">
        <v>2701315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5115085</v>
      </c>
      <c r="X31" s="8">
        <v>5487854</v>
      </c>
      <c r="Y31" s="8">
        <v>-372769</v>
      </c>
      <c r="Z31" s="2">
        <v>-6.79</v>
      </c>
      <c r="AA31" s="6">
        <v>11414779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24447442</v>
      </c>
      <c r="F32" s="8">
        <v>24447442</v>
      </c>
      <c r="G32" s="8">
        <v>1009810</v>
      </c>
      <c r="H32" s="8">
        <v>1017313</v>
      </c>
      <c r="I32" s="8">
        <v>367231</v>
      </c>
      <c r="J32" s="8">
        <v>2394354</v>
      </c>
      <c r="K32" s="8">
        <v>1686615</v>
      </c>
      <c r="L32" s="8">
        <v>1089502</v>
      </c>
      <c r="M32" s="8">
        <v>1499566</v>
      </c>
      <c r="N32" s="8">
        <v>4275683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6670037</v>
      </c>
      <c r="X32" s="8">
        <v>11753571</v>
      </c>
      <c r="Y32" s="8">
        <v>-5083534</v>
      </c>
      <c r="Z32" s="2">
        <v>-43.25</v>
      </c>
      <c r="AA32" s="6">
        <v>24447442</v>
      </c>
    </row>
    <row r="33" spans="1:27" ht="13.5">
      <c r="A33" s="25" t="s">
        <v>59</v>
      </c>
      <c r="B33" s="24"/>
      <c r="C33" s="6">
        <v>4150106</v>
      </c>
      <c r="D33" s="6">
        <v>0</v>
      </c>
      <c r="E33" s="7">
        <v>5280520</v>
      </c>
      <c r="F33" s="8">
        <v>5280520</v>
      </c>
      <c r="G33" s="8">
        <v>220530</v>
      </c>
      <c r="H33" s="8">
        <v>60563</v>
      </c>
      <c r="I33" s="8">
        <v>2043395</v>
      </c>
      <c r="J33" s="8">
        <v>2324488</v>
      </c>
      <c r="K33" s="8">
        <v>42407</v>
      </c>
      <c r="L33" s="8">
        <v>570613</v>
      </c>
      <c r="M33" s="8">
        <v>66875</v>
      </c>
      <c r="N33" s="8">
        <v>679895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3004383</v>
      </c>
      <c r="X33" s="8">
        <v>2018536</v>
      </c>
      <c r="Y33" s="8">
        <v>985847</v>
      </c>
      <c r="Z33" s="2">
        <v>48.84</v>
      </c>
      <c r="AA33" s="6">
        <v>5280520</v>
      </c>
    </row>
    <row r="34" spans="1:27" ht="13.5">
      <c r="A34" s="25" t="s">
        <v>60</v>
      </c>
      <c r="B34" s="24"/>
      <c r="C34" s="6">
        <v>46294892</v>
      </c>
      <c r="D34" s="6">
        <v>0</v>
      </c>
      <c r="E34" s="7">
        <v>33771400</v>
      </c>
      <c r="F34" s="8">
        <v>33771400</v>
      </c>
      <c r="G34" s="8">
        <v>1066021</v>
      </c>
      <c r="H34" s="8">
        <v>445715</v>
      </c>
      <c r="I34" s="8">
        <v>3141036</v>
      </c>
      <c r="J34" s="8">
        <v>4652772</v>
      </c>
      <c r="K34" s="8">
        <v>1603321</v>
      </c>
      <c r="L34" s="8">
        <v>1977555</v>
      </c>
      <c r="M34" s="8">
        <v>1813383</v>
      </c>
      <c r="N34" s="8">
        <v>5394259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10047031</v>
      </c>
      <c r="X34" s="8">
        <v>16236196</v>
      </c>
      <c r="Y34" s="8">
        <v>-6189165</v>
      </c>
      <c r="Z34" s="2">
        <v>-38.12</v>
      </c>
      <c r="AA34" s="6">
        <v>33771400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291303429</v>
      </c>
      <c r="D36" s="33">
        <f>SUM(D25:D35)</f>
        <v>0</v>
      </c>
      <c r="E36" s="34">
        <f t="shared" si="1"/>
        <v>335845285</v>
      </c>
      <c r="F36" s="35">
        <f t="shared" si="1"/>
        <v>335845285</v>
      </c>
      <c r="G36" s="35">
        <f t="shared" si="1"/>
        <v>11395582</v>
      </c>
      <c r="H36" s="35">
        <f t="shared" si="1"/>
        <v>12908742</v>
      </c>
      <c r="I36" s="35">
        <f t="shared" si="1"/>
        <v>37415506</v>
      </c>
      <c r="J36" s="35">
        <f t="shared" si="1"/>
        <v>61719830</v>
      </c>
      <c r="K36" s="35">
        <f t="shared" si="1"/>
        <v>26835830</v>
      </c>
      <c r="L36" s="35">
        <f t="shared" si="1"/>
        <v>29013384</v>
      </c>
      <c r="M36" s="35">
        <f t="shared" si="1"/>
        <v>24296018</v>
      </c>
      <c r="N36" s="35">
        <f t="shared" si="1"/>
        <v>80145232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141865062</v>
      </c>
      <c r="X36" s="35">
        <f t="shared" si="1"/>
        <v>167819639</v>
      </c>
      <c r="Y36" s="35">
        <f t="shared" si="1"/>
        <v>-25954577</v>
      </c>
      <c r="Z36" s="36">
        <f>+IF(X36&lt;&gt;0,+(Y36/X36)*100,0)</f>
        <v>-15.46575666272289</v>
      </c>
      <c r="AA36" s="33">
        <f>SUM(AA25:AA35)</f>
        <v>335845285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4475607</v>
      </c>
      <c r="D38" s="46">
        <f>+D22-D36</f>
        <v>0</v>
      </c>
      <c r="E38" s="47">
        <f t="shared" si="2"/>
        <v>-7118717</v>
      </c>
      <c r="F38" s="48">
        <f t="shared" si="2"/>
        <v>-7118717</v>
      </c>
      <c r="G38" s="48">
        <f t="shared" si="2"/>
        <v>37550801</v>
      </c>
      <c r="H38" s="48">
        <f t="shared" si="2"/>
        <v>7203249</v>
      </c>
      <c r="I38" s="48">
        <f t="shared" si="2"/>
        <v>-6798085</v>
      </c>
      <c r="J38" s="48">
        <f t="shared" si="2"/>
        <v>37955965</v>
      </c>
      <c r="K38" s="48">
        <f t="shared" si="2"/>
        <v>-10390695</v>
      </c>
      <c r="L38" s="48">
        <f t="shared" si="2"/>
        <v>2674938</v>
      </c>
      <c r="M38" s="48">
        <f t="shared" si="2"/>
        <v>84344</v>
      </c>
      <c r="N38" s="48">
        <f t="shared" si="2"/>
        <v>-7631413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30324552</v>
      </c>
      <c r="X38" s="48">
        <f>IF(F22=F36,0,X22-X36)</f>
        <v>-365317</v>
      </c>
      <c r="Y38" s="48">
        <f t="shared" si="2"/>
        <v>30689869</v>
      </c>
      <c r="Z38" s="49">
        <f>+IF(X38&lt;&gt;0,+(Y38/X38)*100,0)</f>
        <v>-8400.887174700329</v>
      </c>
      <c r="AA38" s="46">
        <f>+AA22-AA36</f>
        <v>-7118717</v>
      </c>
    </row>
    <row r="39" spans="1:27" ht="13.5">
      <c r="A39" s="23" t="s">
        <v>64</v>
      </c>
      <c r="B39" s="29"/>
      <c r="C39" s="6">
        <v>14950441</v>
      </c>
      <c r="D39" s="6">
        <v>0</v>
      </c>
      <c r="E39" s="7">
        <v>21434870</v>
      </c>
      <c r="F39" s="8">
        <v>21434870</v>
      </c>
      <c r="G39" s="8">
        <v>6767389</v>
      </c>
      <c r="H39" s="8">
        <v>0</v>
      </c>
      <c r="I39" s="8">
        <v>-6767389</v>
      </c>
      <c r="J39" s="8">
        <v>0</v>
      </c>
      <c r="K39" s="8">
        <v>0</v>
      </c>
      <c r="L39" s="8">
        <v>0</v>
      </c>
      <c r="M39" s="8">
        <v>6489913</v>
      </c>
      <c r="N39" s="8">
        <v>6489913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6489913</v>
      </c>
      <c r="X39" s="8">
        <v>15228788</v>
      </c>
      <c r="Y39" s="8">
        <v>-8738875</v>
      </c>
      <c r="Z39" s="2">
        <v>-57.38</v>
      </c>
      <c r="AA39" s="6">
        <v>21434870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19426048</v>
      </c>
      <c r="D42" s="55">
        <f>SUM(D38:D41)</f>
        <v>0</v>
      </c>
      <c r="E42" s="56">
        <f t="shared" si="3"/>
        <v>14316153</v>
      </c>
      <c r="F42" s="57">
        <f t="shared" si="3"/>
        <v>14316153</v>
      </c>
      <c r="G42" s="57">
        <f t="shared" si="3"/>
        <v>44318190</v>
      </c>
      <c r="H42" s="57">
        <f t="shared" si="3"/>
        <v>7203249</v>
      </c>
      <c r="I42" s="57">
        <f t="shared" si="3"/>
        <v>-13565474</v>
      </c>
      <c r="J42" s="57">
        <f t="shared" si="3"/>
        <v>37955965</v>
      </c>
      <c r="K42" s="57">
        <f t="shared" si="3"/>
        <v>-10390695</v>
      </c>
      <c r="L42" s="57">
        <f t="shared" si="3"/>
        <v>2674938</v>
      </c>
      <c r="M42" s="57">
        <f t="shared" si="3"/>
        <v>6574257</v>
      </c>
      <c r="N42" s="57">
        <f t="shared" si="3"/>
        <v>-1141500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36814465</v>
      </c>
      <c r="X42" s="57">
        <f t="shared" si="3"/>
        <v>14863471</v>
      </c>
      <c r="Y42" s="57">
        <f t="shared" si="3"/>
        <v>21950994</v>
      </c>
      <c r="Z42" s="58">
        <f>+IF(X42&lt;&gt;0,+(Y42/X42)*100,0)</f>
        <v>147.6841714832289</v>
      </c>
      <c r="AA42" s="55">
        <f>SUM(AA38:AA41)</f>
        <v>14316153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19426048</v>
      </c>
      <c r="D44" s="63">
        <f>+D42-D43</f>
        <v>0</v>
      </c>
      <c r="E44" s="64">
        <f t="shared" si="4"/>
        <v>14316153</v>
      </c>
      <c r="F44" s="65">
        <f t="shared" si="4"/>
        <v>14316153</v>
      </c>
      <c r="G44" s="65">
        <f t="shared" si="4"/>
        <v>44318190</v>
      </c>
      <c r="H44" s="65">
        <f t="shared" si="4"/>
        <v>7203249</v>
      </c>
      <c r="I44" s="65">
        <f t="shared" si="4"/>
        <v>-13565474</v>
      </c>
      <c r="J44" s="65">
        <f t="shared" si="4"/>
        <v>37955965</v>
      </c>
      <c r="K44" s="65">
        <f t="shared" si="4"/>
        <v>-10390695</v>
      </c>
      <c r="L44" s="65">
        <f t="shared" si="4"/>
        <v>2674938</v>
      </c>
      <c r="M44" s="65">
        <f t="shared" si="4"/>
        <v>6574257</v>
      </c>
      <c r="N44" s="65">
        <f t="shared" si="4"/>
        <v>-1141500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36814465</v>
      </c>
      <c r="X44" s="65">
        <f t="shared" si="4"/>
        <v>14863471</v>
      </c>
      <c r="Y44" s="65">
        <f t="shared" si="4"/>
        <v>21950994</v>
      </c>
      <c r="Z44" s="66">
        <f>+IF(X44&lt;&gt;0,+(Y44/X44)*100,0)</f>
        <v>147.6841714832289</v>
      </c>
      <c r="AA44" s="63">
        <f>+AA42-AA43</f>
        <v>14316153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19426048</v>
      </c>
      <c r="D46" s="55">
        <f>SUM(D44:D45)</f>
        <v>0</v>
      </c>
      <c r="E46" s="56">
        <f t="shared" si="5"/>
        <v>14316153</v>
      </c>
      <c r="F46" s="57">
        <f t="shared" si="5"/>
        <v>14316153</v>
      </c>
      <c r="G46" s="57">
        <f t="shared" si="5"/>
        <v>44318190</v>
      </c>
      <c r="H46" s="57">
        <f t="shared" si="5"/>
        <v>7203249</v>
      </c>
      <c r="I46" s="57">
        <f t="shared" si="5"/>
        <v>-13565474</v>
      </c>
      <c r="J46" s="57">
        <f t="shared" si="5"/>
        <v>37955965</v>
      </c>
      <c r="K46" s="57">
        <f t="shared" si="5"/>
        <v>-10390695</v>
      </c>
      <c r="L46" s="57">
        <f t="shared" si="5"/>
        <v>2674938</v>
      </c>
      <c r="M46" s="57">
        <f t="shared" si="5"/>
        <v>6574257</v>
      </c>
      <c r="N46" s="57">
        <f t="shared" si="5"/>
        <v>-1141500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36814465</v>
      </c>
      <c r="X46" s="57">
        <f t="shared" si="5"/>
        <v>14863471</v>
      </c>
      <c r="Y46" s="57">
        <f t="shared" si="5"/>
        <v>21950994</v>
      </c>
      <c r="Z46" s="58">
        <f>+IF(X46&lt;&gt;0,+(Y46/X46)*100,0)</f>
        <v>147.6841714832289</v>
      </c>
      <c r="AA46" s="55">
        <f>SUM(AA44:AA45)</f>
        <v>14316153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19426048</v>
      </c>
      <c r="D48" s="71">
        <f>SUM(D46:D47)</f>
        <v>0</v>
      </c>
      <c r="E48" s="72">
        <f t="shared" si="6"/>
        <v>14316153</v>
      </c>
      <c r="F48" s="73">
        <f t="shared" si="6"/>
        <v>14316153</v>
      </c>
      <c r="G48" s="73">
        <f t="shared" si="6"/>
        <v>44318190</v>
      </c>
      <c r="H48" s="74">
        <f t="shared" si="6"/>
        <v>7203249</v>
      </c>
      <c r="I48" s="74">
        <f t="shared" si="6"/>
        <v>-13565474</v>
      </c>
      <c r="J48" s="74">
        <f t="shared" si="6"/>
        <v>37955965</v>
      </c>
      <c r="K48" s="74">
        <f t="shared" si="6"/>
        <v>-10390695</v>
      </c>
      <c r="L48" s="74">
        <f t="shared" si="6"/>
        <v>2674938</v>
      </c>
      <c r="M48" s="73">
        <f t="shared" si="6"/>
        <v>6574257</v>
      </c>
      <c r="N48" s="73">
        <f t="shared" si="6"/>
        <v>-1141500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36814465</v>
      </c>
      <c r="X48" s="74">
        <f t="shared" si="6"/>
        <v>14863471</v>
      </c>
      <c r="Y48" s="74">
        <f t="shared" si="6"/>
        <v>21950994</v>
      </c>
      <c r="Z48" s="75">
        <f>+IF(X48&lt;&gt;0,+(Y48/X48)*100,0)</f>
        <v>147.6841714832289</v>
      </c>
      <c r="AA48" s="76">
        <f>SUM(AA46:AA47)</f>
        <v>14316153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192546502</v>
      </c>
      <c r="D5" s="6">
        <v>0</v>
      </c>
      <c r="E5" s="7">
        <v>215750383</v>
      </c>
      <c r="F5" s="8">
        <v>215750383</v>
      </c>
      <c r="G5" s="8">
        <v>39850591</v>
      </c>
      <c r="H5" s="8">
        <v>15268398</v>
      </c>
      <c r="I5" s="8">
        <v>15509145</v>
      </c>
      <c r="J5" s="8">
        <v>70628134</v>
      </c>
      <c r="K5" s="8">
        <v>15657087</v>
      </c>
      <c r="L5" s="8">
        <v>15504564</v>
      </c>
      <c r="M5" s="8">
        <v>15358486</v>
      </c>
      <c r="N5" s="8">
        <v>46520137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117148271</v>
      </c>
      <c r="X5" s="8">
        <v>116437281</v>
      </c>
      <c r="Y5" s="8">
        <v>710990</v>
      </c>
      <c r="Z5" s="2">
        <v>0.61</v>
      </c>
      <c r="AA5" s="6">
        <v>215750383</v>
      </c>
    </row>
    <row r="6" spans="1:27" ht="13.5">
      <c r="A6" s="23" t="s">
        <v>33</v>
      </c>
      <c r="B6" s="24"/>
      <c r="C6" s="6">
        <v>3647624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295605458</v>
      </c>
      <c r="D7" s="6">
        <v>0</v>
      </c>
      <c r="E7" s="7">
        <v>334521441</v>
      </c>
      <c r="F7" s="8">
        <v>334461687</v>
      </c>
      <c r="G7" s="8">
        <v>27901542</v>
      </c>
      <c r="H7" s="8">
        <v>14294972</v>
      </c>
      <c r="I7" s="8">
        <v>25173404</v>
      </c>
      <c r="J7" s="8">
        <v>67369918</v>
      </c>
      <c r="K7" s="8">
        <v>25235298</v>
      </c>
      <c r="L7" s="8">
        <v>23942676</v>
      </c>
      <c r="M7" s="8">
        <v>23709034</v>
      </c>
      <c r="N7" s="8">
        <v>72887008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140256926</v>
      </c>
      <c r="X7" s="8">
        <v>178666640</v>
      </c>
      <c r="Y7" s="8">
        <v>-38409714</v>
      </c>
      <c r="Z7" s="2">
        <v>-21.5</v>
      </c>
      <c r="AA7" s="6">
        <v>334461687</v>
      </c>
    </row>
    <row r="8" spans="1:27" ht="13.5">
      <c r="A8" s="25" t="s">
        <v>35</v>
      </c>
      <c r="B8" s="24"/>
      <c r="C8" s="6">
        <v>178670070</v>
      </c>
      <c r="D8" s="6">
        <v>0</v>
      </c>
      <c r="E8" s="7">
        <v>150867418</v>
      </c>
      <c r="F8" s="8">
        <v>150867418</v>
      </c>
      <c r="G8" s="8">
        <v>16663739</v>
      </c>
      <c r="H8" s="8">
        <v>-2755175</v>
      </c>
      <c r="I8" s="8">
        <v>13957679</v>
      </c>
      <c r="J8" s="8">
        <v>27866243</v>
      </c>
      <c r="K8" s="8">
        <v>13503944</v>
      </c>
      <c r="L8" s="8">
        <v>13609936</v>
      </c>
      <c r="M8" s="8">
        <v>15290757</v>
      </c>
      <c r="N8" s="8">
        <v>42404637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70270880</v>
      </c>
      <c r="X8" s="8">
        <v>68801588</v>
      </c>
      <c r="Y8" s="8">
        <v>1469292</v>
      </c>
      <c r="Z8" s="2">
        <v>2.14</v>
      </c>
      <c r="AA8" s="6">
        <v>150867418</v>
      </c>
    </row>
    <row r="9" spans="1:27" ht="13.5">
      <c r="A9" s="25" t="s">
        <v>36</v>
      </c>
      <c r="B9" s="24"/>
      <c r="C9" s="6">
        <v>56512463</v>
      </c>
      <c r="D9" s="6">
        <v>0</v>
      </c>
      <c r="E9" s="7">
        <v>62635103</v>
      </c>
      <c r="F9" s="8">
        <v>62694857</v>
      </c>
      <c r="G9" s="8">
        <v>5883246</v>
      </c>
      <c r="H9" s="8">
        <v>5106543</v>
      </c>
      <c r="I9" s="8">
        <v>5055009</v>
      </c>
      <c r="J9" s="8">
        <v>16044798</v>
      </c>
      <c r="K9" s="8">
        <v>5402442</v>
      </c>
      <c r="L9" s="8">
        <v>4899672</v>
      </c>
      <c r="M9" s="8">
        <v>5026385</v>
      </c>
      <c r="N9" s="8">
        <v>15328499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31373297</v>
      </c>
      <c r="X9" s="8">
        <v>31317534</v>
      </c>
      <c r="Y9" s="8">
        <v>55763</v>
      </c>
      <c r="Z9" s="2">
        <v>0.18</v>
      </c>
      <c r="AA9" s="6">
        <v>62694857</v>
      </c>
    </row>
    <row r="10" spans="1:27" ht="13.5">
      <c r="A10" s="25" t="s">
        <v>37</v>
      </c>
      <c r="B10" s="24"/>
      <c r="C10" s="6">
        <v>65071421</v>
      </c>
      <c r="D10" s="6">
        <v>0</v>
      </c>
      <c r="E10" s="7">
        <v>66487654</v>
      </c>
      <c r="F10" s="26">
        <v>66487654</v>
      </c>
      <c r="G10" s="26">
        <v>6171641</v>
      </c>
      <c r="H10" s="26">
        <v>5919475</v>
      </c>
      <c r="I10" s="26">
        <v>5918170</v>
      </c>
      <c r="J10" s="26">
        <v>18009286</v>
      </c>
      <c r="K10" s="26">
        <v>5998078</v>
      </c>
      <c r="L10" s="26">
        <v>6078831</v>
      </c>
      <c r="M10" s="26">
        <v>6093882</v>
      </c>
      <c r="N10" s="26">
        <v>18170791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36180077</v>
      </c>
      <c r="X10" s="26">
        <v>33243828</v>
      </c>
      <c r="Y10" s="26">
        <v>2936249</v>
      </c>
      <c r="Z10" s="27">
        <v>8.83</v>
      </c>
      <c r="AA10" s="28">
        <v>66487654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16378356</v>
      </c>
      <c r="D12" s="6">
        <v>0</v>
      </c>
      <c r="E12" s="7">
        <v>6232677</v>
      </c>
      <c r="F12" s="8">
        <v>6232677</v>
      </c>
      <c r="G12" s="8">
        <v>553102</v>
      </c>
      <c r="H12" s="8">
        <v>563248</v>
      </c>
      <c r="I12" s="8">
        <v>604220</v>
      </c>
      <c r="J12" s="8">
        <v>1720570</v>
      </c>
      <c r="K12" s="8">
        <v>1024212</v>
      </c>
      <c r="L12" s="8">
        <v>683998</v>
      </c>
      <c r="M12" s="8">
        <v>695644</v>
      </c>
      <c r="N12" s="8">
        <v>2403854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4124424</v>
      </c>
      <c r="X12" s="8">
        <v>3116346</v>
      </c>
      <c r="Y12" s="8">
        <v>1008078</v>
      </c>
      <c r="Z12" s="2">
        <v>32.35</v>
      </c>
      <c r="AA12" s="6">
        <v>6232677</v>
      </c>
    </row>
    <row r="13" spans="1:27" ht="13.5">
      <c r="A13" s="23" t="s">
        <v>40</v>
      </c>
      <c r="B13" s="29"/>
      <c r="C13" s="6">
        <v>48222292</v>
      </c>
      <c r="D13" s="6">
        <v>0</v>
      </c>
      <c r="E13" s="7">
        <v>41310024</v>
      </c>
      <c r="F13" s="8">
        <v>41310024</v>
      </c>
      <c r="G13" s="8">
        <v>3801638</v>
      </c>
      <c r="H13" s="8">
        <v>4379044</v>
      </c>
      <c r="I13" s="8">
        <v>4308391</v>
      </c>
      <c r="J13" s="8">
        <v>12489073</v>
      </c>
      <c r="K13" s="8">
        <v>4078119</v>
      </c>
      <c r="L13" s="8">
        <v>4196540</v>
      </c>
      <c r="M13" s="8">
        <v>3675428</v>
      </c>
      <c r="N13" s="8">
        <v>11950087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24439160</v>
      </c>
      <c r="X13" s="8">
        <v>20655012</v>
      </c>
      <c r="Y13" s="8">
        <v>3784148</v>
      </c>
      <c r="Z13" s="2">
        <v>18.32</v>
      </c>
      <c r="AA13" s="6">
        <v>41310024</v>
      </c>
    </row>
    <row r="14" spans="1:27" ht="13.5">
      <c r="A14" s="23" t="s">
        <v>41</v>
      </c>
      <c r="B14" s="29"/>
      <c r="C14" s="6">
        <v>9104976</v>
      </c>
      <c r="D14" s="6">
        <v>0</v>
      </c>
      <c r="E14" s="7">
        <v>13069980</v>
      </c>
      <c r="F14" s="8">
        <v>13069980</v>
      </c>
      <c r="G14" s="8">
        <v>769354</v>
      </c>
      <c r="H14" s="8">
        <v>819445</v>
      </c>
      <c r="I14" s="8">
        <v>828348</v>
      </c>
      <c r="J14" s="8">
        <v>2417147</v>
      </c>
      <c r="K14" s="8">
        <v>832914</v>
      </c>
      <c r="L14" s="8">
        <v>871631</v>
      </c>
      <c r="M14" s="8">
        <v>2718395</v>
      </c>
      <c r="N14" s="8">
        <v>4422940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6840087</v>
      </c>
      <c r="X14" s="8">
        <v>6535008</v>
      </c>
      <c r="Y14" s="8">
        <v>305079</v>
      </c>
      <c r="Z14" s="2">
        <v>4.67</v>
      </c>
      <c r="AA14" s="6">
        <v>13069980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31535398</v>
      </c>
      <c r="D16" s="6">
        <v>0</v>
      </c>
      <c r="E16" s="7">
        <v>41519725</v>
      </c>
      <c r="F16" s="8">
        <v>41519725</v>
      </c>
      <c r="G16" s="8">
        <v>900006</v>
      </c>
      <c r="H16" s="8">
        <v>950473</v>
      </c>
      <c r="I16" s="8">
        <v>978486</v>
      </c>
      <c r="J16" s="8">
        <v>2828965</v>
      </c>
      <c r="K16" s="8">
        <v>5061568</v>
      </c>
      <c r="L16" s="8">
        <v>1008144</v>
      </c>
      <c r="M16" s="8">
        <v>-968385</v>
      </c>
      <c r="N16" s="8">
        <v>5101327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7930292</v>
      </c>
      <c r="X16" s="8">
        <v>20759868</v>
      </c>
      <c r="Y16" s="8">
        <v>-12829576</v>
      </c>
      <c r="Z16" s="2">
        <v>-61.8</v>
      </c>
      <c r="AA16" s="6">
        <v>41519725</v>
      </c>
    </row>
    <row r="17" spans="1:27" ht="13.5">
      <c r="A17" s="23" t="s">
        <v>44</v>
      </c>
      <c r="B17" s="29"/>
      <c r="C17" s="6">
        <v>1625326</v>
      </c>
      <c r="D17" s="6">
        <v>0</v>
      </c>
      <c r="E17" s="7">
        <v>1148031</v>
      </c>
      <c r="F17" s="8">
        <v>1148031</v>
      </c>
      <c r="G17" s="8">
        <v>106027</v>
      </c>
      <c r="H17" s="8">
        <v>105531</v>
      </c>
      <c r="I17" s="8">
        <v>193873</v>
      </c>
      <c r="J17" s="8">
        <v>405431</v>
      </c>
      <c r="K17" s="8">
        <v>162978</v>
      </c>
      <c r="L17" s="8">
        <v>95376</v>
      </c>
      <c r="M17" s="8">
        <v>76384</v>
      </c>
      <c r="N17" s="8">
        <v>334738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740169</v>
      </c>
      <c r="X17" s="8">
        <v>574014</v>
      </c>
      <c r="Y17" s="8">
        <v>166155</v>
      </c>
      <c r="Z17" s="2">
        <v>28.95</v>
      </c>
      <c r="AA17" s="6">
        <v>1148031</v>
      </c>
    </row>
    <row r="18" spans="1:27" ht="13.5">
      <c r="A18" s="25" t="s">
        <v>45</v>
      </c>
      <c r="B18" s="24"/>
      <c r="C18" s="6">
        <v>5755634</v>
      </c>
      <c r="D18" s="6">
        <v>0</v>
      </c>
      <c r="E18" s="7">
        <v>5300000</v>
      </c>
      <c r="F18" s="8">
        <v>5300000</v>
      </c>
      <c r="G18" s="8">
        <v>418902</v>
      </c>
      <c r="H18" s="8">
        <v>614644</v>
      </c>
      <c r="I18" s="8">
        <v>369856</v>
      </c>
      <c r="J18" s="8">
        <v>1403402</v>
      </c>
      <c r="K18" s="8">
        <v>593064</v>
      </c>
      <c r="L18" s="8">
        <v>561161</v>
      </c>
      <c r="M18" s="8">
        <v>380425</v>
      </c>
      <c r="N18" s="8">
        <v>1534650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2938052</v>
      </c>
      <c r="X18" s="8">
        <v>2650002</v>
      </c>
      <c r="Y18" s="8">
        <v>288050</v>
      </c>
      <c r="Z18" s="2">
        <v>10.87</v>
      </c>
      <c r="AA18" s="6">
        <v>5300000</v>
      </c>
    </row>
    <row r="19" spans="1:27" ht="13.5">
      <c r="A19" s="23" t="s">
        <v>46</v>
      </c>
      <c r="B19" s="29"/>
      <c r="C19" s="6">
        <v>84939682</v>
      </c>
      <c r="D19" s="6">
        <v>0</v>
      </c>
      <c r="E19" s="7">
        <v>94075050</v>
      </c>
      <c r="F19" s="8">
        <v>94698245</v>
      </c>
      <c r="G19" s="8">
        <v>33513001</v>
      </c>
      <c r="H19" s="8">
        <v>0</v>
      </c>
      <c r="I19" s="8">
        <v>2784273</v>
      </c>
      <c r="J19" s="8">
        <v>36297274</v>
      </c>
      <c r="K19" s="8">
        <v>1357747</v>
      </c>
      <c r="L19" s="8">
        <v>0</v>
      </c>
      <c r="M19" s="8">
        <v>2371742</v>
      </c>
      <c r="N19" s="8">
        <v>3729489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40026763</v>
      </c>
      <c r="X19" s="8">
        <v>91880117</v>
      </c>
      <c r="Y19" s="8">
        <v>-51853354</v>
      </c>
      <c r="Z19" s="2">
        <v>-56.44</v>
      </c>
      <c r="AA19" s="6">
        <v>94698245</v>
      </c>
    </row>
    <row r="20" spans="1:27" ht="13.5">
      <c r="A20" s="23" t="s">
        <v>47</v>
      </c>
      <c r="B20" s="29"/>
      <c r="C20" s="6">
        <v>62637215</v>
      </c>
      <c r="D20" s="6">
        <v>0</v>
      </c>
      <c r="E20" s="7">
        <v>31916642</v>
      </c>
      <c r="F20" s="26">
        <v>31916802</v>
      </c>
      <c r="G20" s="26">
        <v>1414494</v>
      </c>
      <c r="H20" s="26">
        <v>2505201</v>
      </c>
      <c r="I20" s="26">
        <v>2260922</v>
      </c>
      <c r="J20" s="26">
        <v>6180617</v>
      </c>
      <c r="K20" s="26">
        <v>2240070</v>
      </c>
      <c r="L20" s="26">
        <v>2254153</v>
      </c>
      <c r="M20" s="26">
        <v>1507283</v>
      </c>
      <c r="N20" s="26">
        <v>6001506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12182123</v>
      </c>
      <c r="X20" s="26">
        <v>15958416</v>
      </c>
      <c r="Y20" s="26">
        <v>-3776293</v>
      </c>
      <c r="Z20" s="27">
        <v>-23.66</v>
      </c>
      <c r="AA20" s="28">
        <v>31916802</v>
      </c>
    </row>
    <row r="21" spans="1:27" ht="13.5">
      <c r="A21" s="23" t="s">
        <v>48</v>
      </c>
      <c r="B21" s="29"/>
      <c r="C21" s="6">
        <v>4164506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1056416923</v>
      </c>
      <c r="D22" s="33">
        <f>SUM(D5:D21)</f>
        <v>0</v>
      </c>
      <c r="E22" s="34">
        <f t="shared" si="0"/>
        <v>1064834128</v>
      </c>
      <c r="F22" s="35">
        <f t="shared" si="0"/>
        <v>1065457483</v>
      </c>
      <c r="G22" s="35">
        <f t="shared" si="0"/>
        <v>137947283</v>
      </c>
      <c r="H22" s="35">
        <f t="shared" si="0"/>
        <v>47771799</v>
      </c>
      <c r="I22" s="35">
        <f t="shared" si="0"/>
        <v>77941776</v>
      </c>
      <c r="J22" s="35">
        <f t="shared" si="0"/>
        <v>263660858</v>
      </c>
      <c r="K22" s="35">
        <f t="shared" si="0"/>
        <v>81147521</v>
      </c>
      <c r="L22" s="35">
        <f t="shared" si="0"/>
        <v>73706682</v>
      </c>
      <c r="M22" s="35">
        <f t="shared" si="0"/>
        <v>75935460</v>
      </c>
      <c r="N22" s="35">
        <f t="shared" si="0"/>
        <v>230789663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494450521</v>
      </c>
      <c r="X22" s="35">
        <f t="shared" si="0"/>
        <v>590595654</v>
      </c>
      <c r="Y22" s="35">
        <f t="shared" si="0"/>
        <v>-96145133</v>
      </c>
      <c r="Z22" s="36">
        <f>+IF(X22&lt;&gt;0,+(Y22/X22)*100,0)</f>
        <v>-16.279349898500946</v>
      </c>
      <c r="AA22" s="33">
        <f>SUM(AA5:AA21)</f>
        <v>1065457483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316016318</v>
      </c>
      <c r="D25" s="6">
        <v>0</v>
      </c>
      <c r="E25" s="7">
        <v>362612887</v>
      </c>
      <c r="F25" s="8">
        <v>362529570</v>
      </c>
      <c r="G25" s="8">
        <v>25812594</v>
      </c>
      <c r="H25" s="8">
        <v>27315825</v>
      </c>
      <c r="I25" s="8">
        <v>29681129</v>
      </c>
      <c r="J25" s="8">
        <v>82809548</v>
      </c>
      <c r="K25" s="8">
        <v>27624166</v>
      </c>
      <c r="L25" s="8">
        <v>42835088</v>
      </c>
      <c r="M25" s="8">
        <v>27033212</v>
      </c>
      <c r="N25" s="8">
        <v>97492466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180302014</v>
      </c>
      <c r="X25" s="8">
        <v>187352922</v>
      </c>
      <c r="Y25" s="8">
        <v>-7050908</v>
      </c>
      <c r="Z25" s="2">
        <v>-3.76</v>
      </c>
      <c r="AA25" s="6">
        <v>362529570</v>
      </c>
    </row>
    <row r="26" spans="1:27" ht="13.5">
      <c r="A26" s="25" t="s">
        <v>52</v>
      </c>
      <c r="B26" s="24"/>
      <c r="C26" s="6">
        <v>11389313</v>
      </c>
      <c r="D26" s="6">
        <v>0</v>
      </c>
      <c r="E26" s="7">
        <v>12153716</v>
      </c>
      <c r="F26" s="8">
        <v>12153718</v>
      </c>
      <c r="G26" s="8">
        <v>953471</v>
      </c>
      <c r="H26" s="8">
        <v>953470</v>
      </c>
      <c r="I26" s="8">
        <v>944448</v>
      </c>
      <c r="J26" s="8">
        <v>2851389</v>
      </c>
      <c r="K26" s="8">
        <v>929714</v>
      </c>
      <c r="L26" s="8">
        <v>928126</v>
      </c>
      <c r="M26" s="8">
        <v>944498</v>
      </c>
      <c r="N26" s="8">
        <v>2802338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5653727</v>
      </c>
      <c r="X26" s="8">
        <v>6076866</v>
      </c>
      <c r="Y26" s="8">
        <v>-423139</v>
      </c>
      <c r="Z26" s="2">
        <v>-6.96</v>
      </c>
      <c r="AA26" s="6">
        <v>12153718</v>
      </c>
    </row>
    <row r="27" spans="1:27" ht="13.5">
      <c r="A27" s="25" t="s">
        <v>53</v>
      </c>
      <c r="B27" s="24"/>
      <c r="C27" s="6">
        <v>38257510</v>
      </c>
      <c r="D27" s="6">
        <v>0</v>
      </c>
      <c r="E27" s="7">
        <v>56069710</v>
      </c>
      <c r="F27" s="8">
        <v>56381710</v>
      </c>
      <c r="G27" s="8">
        <v>0</v>
      </c>
      <c r="H27" s="8">
        <v>6154381</v>
      </c>
      <c r="I27" s="8">
        <v>4526860</v>
      </c>
      <c r="J27" s="8">
        <v>10681241</v>
      </c>
      <c r="K27" s="8">
        <v>3077190</v>
      </c>
      <c r="L27" s="8">
        <v>3126203</v>
      </c>
      <c r="M27" s="8">
        <v>7060354</v>
      </c>
      <c r="N27" s="8">
        <v>13263747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23944988</v>
      </c>
      <c r="X27" s="8">
        <v>28190844</v>
      </c>
      <c r="Y27" s="8">
        <v>-4245856</v>
      </c>
      <c r="Z27" s="2">
        <v>-15.06</v>
      </c>
      <c r="AA27" s="6">
        <v>56381710</v>
      </c>
    </row>
    <row r="28" spans="1:27" ht="13.5">
      <c r="A28" s="25" t="s">
        <v>54</v>
      </c>
      <c r="B28" s="24"/>
      <c r="C28" s="6">
        <v>127902562</v>
      </c>
      <c r="D28" s="6">
        <v>0</v>
      </c>
      <c r="E28" s="7">
        <v>140762315</v>
      </c>
      <c r="F28" s="8">
        <v>122665249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70383945</v>
      </c>
      <c r="Y28" s="8">
        <v>-70383945</v>
      </c>
      <c r="Z28" s="2">
        <v>-100</v>
      </c>
      <c r="AA28" s="6">
        <v>122665249</v>
      </c>
    </row>
    <row r="29" spans="1:27" ht="13.5">
      <c r="A29" s="25" t="s">
        <v>55</v>
      </c>
      <c r="B29" s="24"/>
      <c r="C29" s="6">
        <v>34947105</v>
      </c>
      <c r="D29" s="6">
        <v>0</v>
      </c>
      <c r="E29" s="7">
        <v>21100000</v>
      </c>
      <c r="F29" s="8">
        <v>21100000</v>
      </c>
      <c r="G29" s="8">
        <v>1910677</v>
      </c>
      <c r="H29" s="8">
        <v>1616393</v>
      </c>
      <c r="I29" s="8">
        <v>1767813</v>
      </c>
      <c r="J29" s="8">
        <v>5294883</v>
      </c>
      <c r="K29" s="8">
        <v>1764939</v>
      </c>
      <c r="L29" s="8">
        <v>1764939</v>
      </c>
      <c r="M29" s="8">
        <v>8965487</v>
      </c>
      <c r="N29" s="8">
        <v>12495365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17790248</v>
      </c>
      <c r="X29" s="8">
        <v>10478949</v>
      </c>
      <c r="Y29" s="8">
        <v>7311299</v>
      </c>
      <c r="Z29" s="2">
        <v>69.77</v>
      </c>
      <c r="AA29" s="6">
        <v>21100000</v>
      </c>
    </row>
    <row r="30" spans="1:27" ht="13.5">
      <c r="A30" s="25" t="s">
        <v>56</v>
      </c>
      <c r="B30" s="24"/>
      <c r="C30" s="6">
        <v>254248547</v>
      </c>
      <c r="D30" s="6">
        <v>0</v>
      </c>
      <c r="E30" s="7">
        <v>329426674</v>
      </c>
      <c r="F30" s="8">
        <v>337095698</v>
      </c>
      <c r="G30" s="8">
        <v>0</v>
      </c>
      <c r="H30" s="8">
        <v>30431599</v>
      </c>
      <c r="I30" s="8">
        <v>32528291</v>
      </c>
      <c r="J30" s="8">
        <v>62959890</v>
      </c>
      <c r="K30" s="8">
        <v>20962640</v>
      </c>
      <c r="L30" s="8">
        <v>21514778</v>
      </c>
      <c r="M30" s="8">
        <v>20689106</v>
      </c>
      <c r="N30" s="8">
        <v>63166524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126126414</v>
      </c>
      <c r="X30" s="8">
        <v>170873312</v>
      </c>
      <c r="Y30" s="8">
        <v>-44746898</v>
      </c>
      <c r="Z30" s="2">
        <v>-26.19</v>
      </c>
      <c r="AA30" s="6">
        <v>337095698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40758518</v>
      </c>
      <c r="F31" s="8">
        <v>42854780</v>
      </c>
      <c r="G31" s="8">
        <v>84040</v>
      </c>
      <c r="H31" s="8">
        <v>92304</v>
      </c>
      <c r="I31" s="8">
        <v>2083615</v>
      </c>
      <c r="J31" s="8">
        <v>2259959</v>
      </c>
      <c r="K31" s="8">
        <v>3091122</v>
      </c>
      <c r="L31" s="8">
        <v>3723894</v>
      </c>
      <c r="M31" s="8">
        <v>6964804</v>
      </c>
      <c r="N31" s="8">
        <v>13779820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16039779</v>
      </c>
      <c r="X31" s="8">
        <v>20379162</v>
      </c>
      <c r="Y31" s="8">
        <v>-4339383</v>
      </c>
      <c r="Z31" s="2">
        <v>-21.29</v>
      </c>
      <c r="AA31" s="6">
        <v>42854780</v>
      </c>
    </row>
    <row r="32" spans="1:27" ht="13.5">
      <c r="A32" s="25" t="s">
        <v>58</v>
      </c>
      <c r="B32" s="24"/>
      <c r="C32" s="6">
        <v>61747869</v>
      </c>
      <c r="D32" s="6">
        <v>0</v>
      </c>
      <c r="E32" s="7">
        <v>110635659</v>
      </c>
      <c r="F32" s="8">
        <v>110908874</v>
      </c>
      <c r="G32" s="8">
        <v>686425</v>
      </c>
      <c r="H32" s="8">
        <v>3977473</v>
      </c>
      <c r="I32" s="8">
        <v>4550461</v>
      </c>
      <c r="J32" s="8">
        <v>9214359</v>
      </c>
      <c r="K32" s="8">
        <v>4667760</v>
      </c>
      <c r="L32" s="8">
        <v>9646221</v>
      </c>
      <c r="M32" s="8">
        <v>8508880</v>
      </c>
      <c r="N32" s="8">
        <v>22822861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32037220</v>
      </c>
      <c r="X32" s="8">
        <v>56277876</v>
      </c>
      <c r="Y32" s="8">
        <v>-24240656</v>
      </c>
      <c r="Z32" s="2">
        <v>-43.07</v>
      </c>
      <c r="AA32" s="6">
        <v>110908874</v>
      </c>
    </row>
    <row r="33" spans="1:27" ht="13.5">
      <c r="A33" s="25" t="s">
        <v>59</v>
      </c>
      <c r="B33" s="24"/>
      <c r="C33" s="6">
        <v>3410574</v>
      </c>
      <c r="D33" s="6">
        <v>0</v>
      </c>
      <c r="E33" s="7">
        <v>3722174</v>
      </c>
      <c r="F33" s="8">
        <v>3966397</v>
      </c>
      <c r="G33" s="8">
        <v>30122</v>
      </c>
      <c r="H33" s="8">
        <v>6890</v>
      </c>
      <c r="I33" s="8">
        <v>831938</v>
      </c>
      <c r="J33" s="8">
        <v>868950</v>
      </c>
      <c r="K33" s="8">
        <v>14442</v>
      </c>
      <c r="L33" s="8">
        <v>0</v>
      </c>
      <c r="M33" s="8">
        <v>0</v>
      </c>
      <c r="N33" s="8">
        <v>14442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883392</v>
      </c>
      <c r="X33" s="8">
        <v>1981076</v>
      </c>
      <c r="Y33" s="8">
        <v>-1097684</v>
      </c>
      <c r="Z33" s="2">
        <v>-55.41</v>
      </c>
      <c r="AA33" s="6">
        <v>3966397</v>
      </c>
    </row>
    <row r="34" spans="1:27" ht="13.5">
      <c r="A34" s="25" t="s">
        <v>60</v>
      </c>
      <c r="B34" s="24"/>
      <c r="C34" s="6">
        <v>108522995</v>
      </c>
      <c r="D34" s="6">
        <v>0</v>
      </c>
      <c r="E34" s="7">
        <v>72010631</v>
      </c>
      <c r="F34" s="8">
        <v>71309431</v>
      </c>
      <c r="G34" s="8">
        <v>3204679</v>
      </c>
      <c r="H34" s="8">
        <v>11490175</v>
      </c>
      <c r="I34" s="8">
        <v>7208929</v>
      </c>
      <c r="J34" s="8">
        <v>21903783</v>
      </c>
      <c r="K34" s="8">
        <v>4116021</v>
      </c>
      <c r="L34" s="8">
        <v>3441451</v>
      </c>
      <c r="M34" s="8">
        <v>1990735</v>
      </c>
      <c r="N34" s="8">
        <v>9548207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31451990</v>
      </c>
      <c r="X34" s="8">
        <v>36026166</v>
      </c>
      <c r="Y34" s="8">
        <v>-4574176</v>
      </c>
      <c r="Z34" s="2">
        <v>-12.7</v>
      </c>
      <c r="AA34" s="6">
        <v>71309431</v>
      </c>
    </row>
    <row r="35" spans="1:27" ht="13.5">
      <c r="A35" s="23" t="s">
        <v>61</v>
      </c>
      <c r="B35" s="29"/>
      <c r="C35" s="6">
        <v>1011504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957454297</v>
      </c>
      <c r="D36" s="33">
        <f>SUM(D25:D35)</f>
        <v>0</v>
      </c>
      <c r="E36" s="34">
        <f t="shared" si="1"/>
        <v>1149252284</v>
      </c>
      <c r="F36" s="35">
        <f t="shared" si="1"/>
        <v>1140965427</v>
      </c>
      <c r="G36" s="35">
        <f t="shared" si="1"/>
        <v>32682008</v>
      </c>
      <c r="H36" s="35">
        <f t="shared" si="1"/>
        <v>82038510</v>
      </c>
      <c r="I36" s="35">
        <f t="shared" si="1"/>
        <v>84123484</v>
      </c>
      <c r="J36" s="35">
        <f t="shared" si="1"/>
        <v>198844002</v>
      </c>
      <c r="K36" s="35">
        <f t="shared" si="1"/>
        <v>66247994</v>
      </c>
      <c r="L36" s="35">
        <f t="shared" si="1"/>
        <v>86980700</v>
      </c>
      <c r="M36" s="35">
        <f t="shared" si="1"/>
        <v>82157076</v>
      </c>
      <c r="N36" s="35">
        <f t="shared" si="1"/>
        <v>235385770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434229772</v>
      </c>
      <c r="X36" s="35">
        <f t="shared" si="1"/>
        <v>588021118</v>
      </c>
      <c r="Y36" s="35">
        <f t="shared" si="1"/>
        <v>-153791346</v>
      </c>
      <c r="Z36" s="36">
        <f>+IF(X36&lt;&gt;0,+(Y36/X36)*100,0)</f>
        <v>-26.1540514944567</v>
      </c>
      <c r="AA36" s="33">
        <f>SUM(AA25:AA35)</f>
        <v>1140965427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98962626</v>
      </c>
      <c r="D38" s="46">
        <f>+D22-D36</f>
        <v>0</v>
      </c>
      <c r="E38" s="47">
        <f t="shared" si="2"/>
        <v>-84418156</v>
      </c>
      <c r="F38" s="48">
        <f t="shared" si="2"/>
        <v>-75507944</v>
      </c>
      <c r="G38" s="48">
        <f t="shared" si="2"/>
        <v>105265275</v>
      </c>
      <c r="H38" s="48">
        <f t="shared" si="2"/>
        <v>-34266711</v>
      </c>
      <c r="I38" s="48">
        <f t="shared" si="2"/>
        <v>-6181708</v>
      </c>
      <c r="J38" s="48">
        <f t="shared" si="2"/>
        <v>64816856</v>
      </c>
      <c r="K38" s="48">
        <f t="shared" si="2"/>
        <v>14899527</v>
      </c>
      <c r="L38" s="48">
        <f t="shared" si="2"/>
        <v>-13274018</v>
      </c>
      <c r="M38" s="48">
        <f t="shared" si="2"/>
        <v>-6221616</v>
      </c>
      <c r="N38" s="48">
        <f t="shared" si="2"/>
        <v>-4596107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60220749</v>
      </c>
      <c r="X38" s="48">
        <f>IF(F22=F36,0,X22-X36)</f>
        <v>2574536</v>
      </c>
      <c r="Y38" s="48">
        <f t="shared" si="2"/>
        <v>57646213</v>
      </c>
      <c r="Z38" s="49">
        <f>+IF(X38&lt;&gt;0,+(Y38/X38)*100,0)</f>
        <v>2239.0913547140144</v>
      </c>
      <c r="AA38" s="46">
        <f>+AA22-AA36</f>
        <v>-75507944</v>
      </c>
    </row>
    <row r="39" spans="1:27" ht="13.5">
      <c r="A39" s="23" t="s">
        <v>64</v>
      </c>
      <c r="B39" s="29"/>
      <c r="C39" s="6">
        <v>52470984</v>
      </c>
      <c r="D39" s="6">
        <v>0</v>
      </c>
      <c r="E39" s="7">
        <v>46318660</v>
      </c>
      <c r="F39" s="8">
        <v>83294365</v>
      </c>
      <c r="G39" s="8">
        <v>0</v>
      </c>
      <c r="H39" s="8">
        <v>0</v>
      </c>
      <c r="I39" s="8">
        <v>371687</v>
      </c>
      <c r="J39" s="8">
        <v>371687</v>
      </c>
      <c r="K39" s="8">
        <v>30236029</v>
      </c>
      <c r="L39" s="8">
        <v>0</v>
      </c>
      <c r="M39" s="8">
        <v>3584220</v>
      </c>
      <c r="N39" s="8">
        <v>33820249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34191936</v>
      </c>
      <c r="X39" s="8">
        <v>43618498</v>
      </c>
      <c r="Y39" s="8">
        <v>-9426562</v>
      </c>
      <c r="Z39" s="2">
        <v>-21.61</v>
      </c>
      <c r="AA39" s="6">
        <v>83294365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1350000</v>
      </c>
      <c r="Y40" s="26">
        <v>-1350000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151433610</v>
      </c>
      <c r="D42" s="55">
        <f>SUM(D38:D41)</f>
        <v>0</v>
      </c>
      <c r="E42" s="56">
        <f t="shared" si="3"/>
        <v>-38099496</v>
      </c>
      <c r="F42" s="57">
        <f t="shared" si="3"/>
        <v>7786421</v>
      </c>
      <c r="G42" s="57">
        <f t="shared" si="3"/>
        <v>105265275</v>
      </c>
      <c r="H42" s="57">
        <f t="shared" si="3"/>
        <v>-34266711</v>
      </c>
      <c r="I42" s="57">
        <f t="shared" si="3"/>
        <v>-5810021</v>
      </c>
      <c r="J42" s="57">
        <f t="shared" si="3"/>
        <v>65188543</v>
      </c>
      <c r="K42" s="57">
        <f t="shared" si="3"/>
        <v>45135556</v>
      </c>
      <c r="L42" s="57">
        <f t="shared" si="3"/>
        <v>-13274018</v>
      </c>
      <c r="M42" s="57">
        <f t="shared" si="3"/>
        <v>-2637396</v>
      </c>
      <c r="N42" s="57">
        <f t="shared" si="3"/>
        <v>29224142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94412685</v>
      </c>
      <c r="X42" s="57">
        <f t="shared" si="3"/>
        <v>47543034</v>
      </c>
      <c r="Y42" s="57">
        <f t="shared" si="3"/>
        <v>46869651</v>
      </c>
      <c r="Z42" s="58">
        <f>+IF(X42&lt;&gt;0,+(Y42/X42)*100,0)</f>
        <v>98.58363477602208</v>
      </c>
      <c r="AA42" s="55">
        <f>SUM(AA38:AA41)</f>
        <v>7786421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151433610</v>
      </c>
      <c r="D44" s="63">
        <f>+D42-D43</f>
        <v>0</v>
      </c>
      <c r="E44" s="64">
        <f t="shared" si="4"/>
        <v>-38099496</v>
      </c>
      <c r="F44" s="65">
        <f t="shared" si="4"/>
        <v>7786421</v>
      </c>
      <c r="G44" s="65">
        <f t="shared" si="4"/>
        <v>105265275</v>
      </c>
      <c r="H44" s="65">
        <f t="shared" si="4"/>
        <v>-34266711</v>
      </c>
      <c r="I44" s="65">
        <f t="shared" si="4"/>
        <v>-5810021</v>
      </c>
      <c r="J44" s="65">
        <f t="shared" si="4"/>
        <v>65188543</v>
      </c>
      <c r="K44" s="65">
        <f t="shared" si="4"/>
        <v>45135556</v>
      </c>
      <c r="L44" s="65">
        <f t="shared" si="4"/>
        <v>-13274018</v>
      </c>
      <c r="M44" s="65">
        <f t="shared" si="4"/>
        <v>-2637396</v>
      </c>
      <c r="N44" s="65">
        <f t="shared" si="4"/>
        <v>29224142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94412685</v>
      </c>
      <c r="X44" s="65">
        <f t="shared" si="4"/>
        <v>47543034</v>
      </c>
      <c r="Y44" s="65">
        <f t="shared" si="4"/>
        <v>46869651</v>
      </c>
      <c r="Z44" s="66">
        <f>+IF(X44&lt;&gt;0,+(Y44/X44)*100,0)</f>
        <v>98.58363477602208</v>
      </c>
      <c r="AA44" s="63">
        <f>+AA42-AA43</f>
        <v>7786421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151433610</v>
      </c>
      <c r="D46" s="55">
        <f>SUM(D44:D45)</f>
        <v>0</v>
      </c>
      <c r="E46" s="56">
        <f t="shared" si="5"/>
        <v>-38099496</v>
      </c>
      <c r="F46" s="57">
        <f t="shared" si="5"/>
        <v>7786421</v>
      </c>
      <c r="G46" s="57">
        <f t="shared" si="5"/>
        <v>105265275</v>
      </c>
      <c r="H46" s="57">
        <f t="shared" si="5"/>
        <v>-34266711</v>
      </c>
      <c r="I46" s="57">
        <f t="shared" si="5"/>
        <v>-5810021</v>
      </c>
      <c r="J46" s="57">
        <f t="shared" si="5"/>
        <v>65188543</v>
      </c>
      <c r="K46" s="57">
        <f t="shared" si="5"/>
        <v>45135556</v>
      </c>
      <c r="L46" s="57">
        <f t="shared" si="5"/>
        <v>-13274018</v>
      </c>
      <c r="M46" s="57">
        <f t="shared" si="5"/>
        <v>-2637396</v>
      </c>
      <c r="N46" s="57">
        <f t="shared" si="5"/>
        <v>29224142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94412685</v>
      </c>
      <c r="X46" s="57">
        <f t="shared" si="5"/>
        <v>47543034</v>
      </c>
      <c r="Y46" s="57">
        <f t="shared" si="5"/>
        <v>46869651</v>
      </c>
      <c r="Z46" s="58">
        <f>+IF(X46&lt;&gt;0,+(Y46/X46)*100,0)</f>
        <v>98.58363477602208</v>
      </c>
      <c r="AA46" s="55">
        <f>SUM(AA44:AA45)</f>
        <v>7786421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151433610</v>
      </c>
      <c r="D48" s="71">
        <f>SUM(D46:D47)</f>
        <v>0</v>
      </c>
      <c r="E48" s="72">
        <f t="shared" si="6"/>
        <v>-38099496</v>
      </c>
      <c r="F48" s="73">
        <f t="shared" si="6"/>
        <v>7786421</v>
      </c>
      <c r="G48" s="73">
        <f t="shared" si="6"/>
        <v>105265275</v>
      </c>
      <c r="H48" s="74">
        <f t="shared" si="6"/>
        <v>-34266711</v>
      </c>
      <c r="I48" s="74">
        <f t="shared" si="6"/>
        <v>-5810021</v>
      </c>
      <c r="J48" s="74">
        <f t="shared" si="6"/>
        <v>65188543</v>
      </c>
      <c r="K48" s="74">
        <f t="shared" si="6"/>
        <v>45135556</v>
      </c>
      <c r="L48" s="74">
        <f t="shared" si="6"/>
        <v>-13274018</v>
      </c>
      <c r="M48" s="73">
        <f t="shared" si="6"/>
        <v>-2637396</v>
      </c>
      <c r="N48" s="73">
        <f t="shared" si="6"/>
        <v>29224142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94412685</v>
      </c>
      <c r="X48" s="74">
        <f t="shared" si="6"/>
        <v>47543034</v>
      </c>
      <c r="Y48" s="74">
        <f t="shared" si="6"/>
        <v>46869651</v>
      </c>
      <c r="Z48" s="75">
        <f>+IF(X48&lt;&gt;0,+(Y48/X48)*100,0)</f>
        <v>98.58363477602208</v>
      </c>
      <c r="AA48" s="76">
        <f>SUM(AA46:AA47)</f>
        <v>7786421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102723525</v>
      </c>
      <c r="D5" s="6">
        <v>0</v>
      </c>
      <c r="E5" s="7">
        <v>103644910</v>
      </c>
      <c r="F5" s="8">
        <v>103644911</v>
      </c>
      <c r="G5" s="8">
        <v>9477396</v>
      </c>
      <c r="H5" s="8">
        <v>17675808</v>
      </c>
      <c r="I5" s="8">
        <v>9040845</v>
      </c>
      <c r="J5" s="8">
        <v>36194049</v>
      </c>
      <c r="K5" s="8">
        <v>8781449</v>
      </c>
      <c r="L5" s="8">
        <v>8757345</v>
      </c>
      <c r="M5" s="8">
        <v>8664029</v>
      </c>
      <c r="N5" s="8">
        <v>26202823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62396872</v>
      </c>
      <c r="X5" s="8">
        <v>58001670</v>
      </c>
      <c r="Y5" s="8">
        <v>4395202</v>
      </c>
      <c r="Z5" s="2">
        <v>7.58</v>
      </c>
      <c r="AA5" s="6">
        <v>103644911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242357721</v>
      </c>
      <c r="D7" s="6">
        <v>0</v>
      </c>
      <c r="E7" s="7">
        <v>261358105</v>
      </c>
      <c r="F7" s="8">
        <v>261374105</v>
      </c>
      <c r="G7" s="8">
        <v>22088513</v>
      </c>
      <c r="H7" s="8">
        <v>23019023</v>
      </c>
      <c r="I7" s="8">
        <v>23161184</v>
      </c>
      <c r="J7" s="8">
        <v>68268720</v>
      </c>
      <c r="K7" s="8">
        <v>22146194</v>
      </c>
      <c r="L7" s="8">
        <v>21870043</v>
      </c>
      <c r="M7" s="8">
        <v>21526965</v>
      </c>
      <c r="N7" s="8">
        <v>65543202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133811922</v>
      </c>
      <c r="X7" s="8">
        <v>128555049</v>
      </c>
      <c r="Y7" s="8">
        <v>5256873</v>
      </c>
      <c r="Z7" s="2">
        <v>4.09</v>
      </c>
      <c r="AA7" s="6">
        <v>261374105</v>
      </c>
    </row>
    <row r="8" spans="1:27" ht="13.5">
      <c r="A8" s="25" t="s">
        <v>35</v>
      </c>
      <c r="B8" s="24"/>
      <c r="C8" s="6">
        <v>53360134</v>
      </c>
      <c r="D8" s="6">
        <v>0</v>
      </c>
      <c r="E8" s="7">
        <v>56798806</v>
      </c>
      <c r="F8" s="8">
        <v>58298806</v>
      </c>
      <c r="G8" s="8">
        <v>5754533</v>
      </c>
      <c r="H8" s="8">
        <v>4511457</v>
      </c>
      <c r="I8" s="8">
        <v>4531600</v>
      </c>
      <c r="J8" s="8">
        <v>14797590</v>
      </c>
      <c r="K8" s="8">
        <v>5509920</v>
      </c>
      <c r="L8" s="8">
        <v>5794070</v>
      </c>
      <c r="M8" s="8">
        <v>5601636</v>
      </c>
      <c r="N8" s="8">
        <v>16905626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31703216</v>
      </c>
      <c r="X8" s="8">
        <v>30389578</v>
      </c>
      <c r="Y8" s="8">
        <v>1313638</v>
      </c>
      <c r="Z8" s="2">
        <v>4.32</v>
      </c>
      <c r="AA8" s="6">
        <v>58298806</v>
      </c>
    </row>
    <row r="9" spans="1:27" ht="13.5">
      <c r="A9" s="25" t="s">
        <v>36</v>
      </c>
      <c r="B9" s="24"/>
      <c r="C9" s="6">
        <v>39043137</v>
      </c>
      <c r="D9" s="6">
        <v>0</v>
      </c>
      <c r="E9" s="7">
        <v>41079453</v>
      </c>
      <c r="F9" s="8">
        <v>39579453</v>
      </c>
      <c r="G9" s="8">
        <v>2987884</v>
      </c>
      <c r="H9" s="8">
        <v>3615168</v>
      </c>
      <c r="I9" s="8">
        <v>3490349</v>
      </c>
      <c r="J9" s="8">
        <v>10093401</v>
      </c>
      <c r="K9" s="8">
        <v>3377260</v>
      </c>
      <c r="L9" s="8">
        <v>3434599</v>
      </c>
      <c r="M9" s="8">
        <v>3452790</v>
      </c>
      <c r="N9" s="8">
        <v>10264649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20358050</v>
      </c>
      <c r="X9" s="8">
        <v>20539728</v>
      </c>
      <c r="Y9" s="8">
        <v>-181678</v>
      </c>
      <c r="Z9" s="2">
        <v>-0.88</v>
      </c>
      <c r="AA9" s="6">
        <v>39579453</v>
      </c>
    </row>
    <row r="10" spans="1:27" ht="13.5">
      <c r="A10" s="25" t="s">
        <v>37</v>
      </c>
      <c r="B10" s="24"/>
      <c r="C10" s="6">
        <v>23741071</v>
      </c>
      <c r="D10" s="6">
        <v>0</v>
      </c>
      <c r="E10" s="7">
        <v>24832607</v>
      </c>
      <c r="F10" s="26">
        <v>24832607</v>
      </c>
      <c r="G10" s="26">
        <v>2132536</v>
      </c>
      <c r="H10" s="26">
        <v>2165830</v>
      </c>
      <c r="I10" s="26">
        <v>2134436</v>
      </c>
      <c r="J10" s="26">
        <v>6432802</v>
      </c>
      <c r="K10" s="26">
        <v>2140910</v>
      </c>
      <c r="L10" s="26">
        <v>2125006</v>
      </c>
      <c r="M10" s="26">
        <v>2158346</v>
      </c>
      <c r="N10" s="26">
        <v>6424262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12857064</v>
      </c>
      <c r="X10" s="26">
        <v>12416304</v>
      </c>
      <c r="Y10" s="26">
        <v>440760</v>
      </c>
      <c r="Z10" s="27">
        <v>3.55</v>
      </c>
      <c r="AA10" s="28">
        <v>24832607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-16000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-16000</v>
      </c>
    </row>
    <row r="12" spans="1:27" ht="13.5">
      <c r="A12" s="25" t="s">
        <v>39</v>
      </c>
      <c r="B12" s="29"/>
      <c r="C12" s="6">
        <v>1585017</v>
      </c>
      <c r="D12" s="6">
        <v>0</v>
      </c>
      <c r="E12" s="7">
        <v>1496950</v>
      </c>
      <c r="F12" s="8">
        <v>1496950</v>
      </c>
      <c r="G12" s="8">
        <v>193287</v>
      </c>
      <c r="H12" s="8">
        <v>119769</v>
      </c>
      <c r="I12" s="8">
        <v>112888</v>
      </c>
      <c r="J12" s="8">
        <v>425944</v>
      </c>
      <c r="K12" s="8">
        <v>104389</v>
      </c>
      <c r="L12" s="8">
        <v>112408</v>
      </c>
      <c r="M12" s="8">
        <v>97774</v>
      </c>
      <c r="N12" s="8">
        <v>314571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740515</v>
      </c>
      <c r="X12" s="8">
        <v>748476</v>
      </c>
      <c r="Y12" s="8">
        <v>-7961</v>
      </c>
      <c r="Z12" s="2">
        <v>-1.06</v>
      </c>
      <c r="AA12" s="6">
        <v>1496950</v>
      </c>
    </row>
    <row r="13" spans="1:27" ht="13.5">
      <c r="A13" s="23" t="s">
        <v>40</v>
      </c>
      <c r="B13" s="29"/>
      <c r="C13" s="6">
        <v>31923651</v>
      </c>
      <c r="D13" s="6">
        <v>0</v>
      </c>
      <c r="E13" s="7">
        <v>30262862</v>
      </c>
      <c r="F13" s="8">
        <v>30262862</v>
      </c>
      <c r="G13" s="8">
        <v>643184</v>
      </c>
      <c r="H13" s="8">
        <v>660223</v>
      </c>
      <c r="I13" s="8">
        <v>574376</v>
      </c>
      <c r="J13" s="8">
        <v>1877783</v>
      </c>
      <c r="K13" s="8">
        <v>1275539</v>
      </c>
      <c r="L13" s="8">
        <v>683975</v>
      </c>
      <c r="M13" s="8">
        <v>594972</v>
      </c>
      <c r="N13" s="8">
        <v>2554486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4432269</v>
      </c>
      <c r="X13" s="8">
        <v>3250002</v>
      </c>
      <c r="Y13" s="8">
        <v>1182267</v>
      </c>
      <c r="Z13" s="2">
        <v>36.38</v>
      </c>
      <c r="AA13" s="6">
        <v>30262862</v>
      </c>
    </row>
    <row r="14" spans="1:27" ht="13.5">
      <c r="A14" s="23" t="s">
        <v>41</v>
      </c>
      <c r="B14" s="29"/>
      <c r="C14" s="6">
        <v>1967527</v>
      </c>
      <c r="D14" s="6">
        <v>0</v>
      </c>
      <c r="E14" s="7">
        <v>1897382</v>
      </c>
      <c r="F14" s="8">
        <v>1897382</v>
      </c>
      <c r="G14" s="8">
        <v>185425</v>
      </c>
      <c r="H14" s="8">
        <v>197401</v>
      </c>
      <c r="I14" s="8">
        <v>245762</v>
      </c>
      <c r="J14" s="8">
        <v>628588</v>
      </c>
      <c r="K14" s="8">
        <v>204617</v>
      </c>
      <c r="L14" s="8">
        <v>229058</v>
      </c>
      <c r="M14" s="8">
        <v>214652</v>
      </c>
      <c r="N14" s="8">
        <v>648327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1276915</v>
      </c>
      <c r="X14" s="8">
        <v>948690</v>
      </c>
      <c r="Y14" s="8">
        <v>328225</v>
      </c>
      <c r="Z14" s="2">
        <v>34.6</v>
      </c>
      <c r="AA14" s="6">
        <v>1897382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32630624</v>
      </c>
      <c r="D16" s="6">
        <v>0</v>
      </c>
      <c r="E16" s="7">
        <v>25226835</v>
      </c>
      <c r="F16" s="8">
        <v>25226835</v>
      </c>
      <c r="G16" s="8">
        <v>70981</v>
      </c>
      <c r="H16" s="8">
        <v>24310</v>
      </c>
      <c r="I16" s="8">
        <v>67038</v>
      </c>
      <c r="J16" s="8">
        <v>162329</v>
      </c>
      <c r="K16" s="8">
        <v>11349</v>
      </c>
      <c r="L16" s="8">
        <v>58745</v>
      </c>
      <c r="M16" s="8">
        <v>7367</v>
      </c>
      <c r="N16" s="8">
        <v>77461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239790</v>
      </c>
      <c r="X16" s="8">
        <v>12613416</v>
      </c>
      <c r="Y16" s="8">
        <v>-12373626</v>
      </c>
      <c r="Z16" s="2">
        <v>-98.1</v>
      </c>
      <c r="AA16" s="6">
        <v>25226835</v>
      </c>
    </row>
    <row r="17" spans="1:27" ht="13.5">
      <c r="A17" s="23" t="s">
        <v>44</v>
      </c>
      <c r="B17" s="29"/>
      <c r="C17" s="6">
        <v>3834453</v>
      </c>
      <c r="D17" s="6">
        <v>0</v>
      </c>
      <c r="E17" s="7">
        <v>3753008</v>
      </c>
      <c r="F17" s="8">
        <v>3753008</v>
      </c>
      <c r="G17" s="8">
        <v>319382</v>
      </c>
      <c r="H17" s="8">
        <v>334289</v>
      </c>
      <c r="I17" s="8">
        <v>303355</v>
      </c>
      <c r="J17" s="8">
        <v>957026</v>
      </c>
      <c r="K17" s="8">
        <v>378426</v>
      </c>
      <c r="L17" s="8">
        <v>349565</v>
      </c>
      <c r="M17" s="8">
        <v>282163</v>
      </c>
      <c r="N17" s="8">
        <v>1010154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1967180</v>
      </c>
      <c r="X17" s="8">
        <v>1876506</v>
      </c>
      <c r="Y17" s="8">
        <v>90674</v>
      </c>
      <c r="Z17" s="2">
        <v>4.83</v>
      </c>
      <c r="AA17" s="6">
        <v>3753008</v>
      </c>
    </row>
    <row r="18" spans="1:27" ht="13.5">
      <c r="A18" s="25" t="s">
        <v>45</v>
      </c>
      <c r="B18" s="24"/>
      <c r="C18" s="6">
        <v>4051972</v>
      </c>
      <c r="D18" s="6">
        <v>0</v>
      </c>
      <c r="E18" s="7">
        <v>4100000</v>
      </c>
      <c r="F18" s="8">
        <v>4100000</v>
      </c>
      <c r="G18" s="8">
        <v>306916</v>
      </c>
      <c r="H18" s="8">
        <v>364741</v>
      </c>
      <c r="I18" s="8">
        <v>336756</v>
      </c>
      <c r="J18" s="8">
        <v>1008413</v>
      </c>
      <c r="K18" s="8">
        <v>505790</v>
      </c>
      <c r="L18" s="8">
        <v>370717</v>
      </c>
      <c r="M18" s="8">
        <v>313546</v>
      </c>
      <c r="N18" s="8">
        <v>1190053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2198466</v>
      </c>
      <c r="X18" s="8">
        <v>2050002</v>
      </c>
      <c r="Y18" s="8">
        <v>148464</v>
      </c>
      <c r="Z18" s="2">
        <v>7.24</v>
      </c>
      <c r="AA18" s="6">
        <v>4100000</v>
      </c>
    </row>
    <row r="19" spans="1:27" ht="13.5">
      <c r="A19" s="23" t="s">
        <v>46</v>
      </c>
      <c r="B19" s="29"/>
      <c r="C19" s="6">
        <v>99556584</v>
      </c>
      <c r="D19" s="6">
        <v>0</v>
      </c>
      <c r="E19" s="7">
        <v>132185177</v>
      </c>
      <c r="F19" s="8">
        <v>133718465</v>
      </c>
      <c r="G19" s="8">
        <v>34187000</v>
      </c>
      <c r="H19" s="8">
        <v>0</v>
      </c>
      <c r="I19" s="8">
        <v>0</v>
      </c>
      <c r="J19" s="8">
        <v>34187000</v>
      </c>
      <c r="K19" s="8">
        <v>147177</v>
      </c>
      <c r="L19" s="8">
        <v>26927</v>
      </c>
      <c r="M19" s="8">
        <v>27349000</v>
      </c>
      <c r="N19" s="8">
        <v>27523104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61710104</v>
      </c>
      <c r="X19" s="8">
        <v>61536000</v>
      </c>
      <c r="Y19" s="8">
        <v>174104</v>
      </c>
      <c r="Z19" s="2">
        <v>0.28</v>
      </c>
      <c r="AA19" s="6">
        <v>133718465</v>
      </c>
    </row>
    <row r="20" spans="1:27" ht="13.5">
      <c r="A20" s="23" t="s">
        <v>47</v>
      </c>
      <c r="B20" s="29"/>
      <c r="C20" s="6">
        <v>24163951</v>
      </c>
      <c r="D20" s="6">
        <v>0</v>
      </c>
      <c r="E20" s="7">
        <v>10818986</v>
      </c>
      <c r="F20" s="26">
        <v>10818986</v>
      </c>
      <c r="G20" s="26">
        <v>655685</v>
      </c>
      <c r="H20" s="26">
        <v>1015278</v>
      </c>
      <c r="I20" s="26">
        <v>923274</v>
      </c>
      <c r="J20" s="26">
        <v>2594237</v>
      </c>
      <c r="K20" s="26">
        <v>1518953</v>
      </c>
      <c r="L20" s="26">
        <v>1270121</v>
      </c>
      <c r="M20" s="26">
        <v>892620</v>
      </c>
      <c r="N20" s="26">
        <v>3681694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6275931</v>
      </c>
      <c r="X20" s="26">
        <v>5409492</v>
      </c>
      <c r="Y20" s="26">
        <v>866439</v>
      </c>
      <c r="Z20" s="27">
        <v>16.02</v>
      </c>
      <c r="AA20" s="28">
        <v>10818986</v>
      </c>
    </row>
    <row r="21" spans="1:27" ht="13.5">
      <c r="A21" s="23" t="s">
        <v>48</v>
      </c>
      <c r="B21" s="29"/>
      <c r="C21" s="6">
        <v>9041879</v>
      </c>
      <c r="D21" s="6">
        <v>0</v>
      </c>
      <c r="E21" s="7">
        <v>200000</v>
      </c>
      <c r="F21" s="8">
        <v>200000</v>
      </c>
      <c r="G21" s="8">
        <v>50000</v>
      </c>
      <c r="H21" s="8">
        <v>0</v>
      </c>
      <c r="I21" s="30">
        <v>230435</v>
      </c>
      <c r="J21" s="8">
        <v>280435</v>
      </c>
      <c r="K21" s="8">
        <v>1409361</v>
      </c>
      <c r="L21" s="8">
        <v>272065</v>
      </c>
      <c r="M21" s="8">
        <v>1802268</v>
      </c>
      <c r="N21" s="8">
        <v>3483694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3764129</v>
      </c>
      <c r="X21" s="8">
        <v>200000</v>
      </c>
      <c r="Y21" s="8">
        <v>3564129</v>
      </c>
      <c r="Z21" s="2">
        <v>1782.06</v>
      </c>
      <c r="AA21" s="6">
        <v>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669981246</v>
      </c>
      <c r="D22" s="33">
        <f>SUM(D5:D21)</f>
        <v>0</v>
      </c>
      <c r="E22" s="34">
        <f t="shared" si="0"/>
        <v>697655081</v>
      </c>
      <c r="F22" s="35">
        <f t="shared" si="0"/>
        <v>699188370</v>
      </c>
      <c r="G22" s="35">
        <f t="shared" si="0"/>
        <v>79052722</v>
      </c>
      <c r="H22" s="35">
        <f t="shared" si="0"/>
        <v>53703297</v>
      </c>
      <c r="I22" s="35">
        <f t="shared" si="0"/>
        <v>45152298</v>
      </c>
      <c r="J22" s="35">
        <f t="shared" si="0"/>
        <v>177908317</v>
      </c>
      <c r="K22" s="35">
        <f t="shared" si="0"/>
        <v>47511334</v>
      </c>
      <c r="L22" s="35">
        <f t="shared" si="0"/>
        <v>45354644</v>
      </c>
      <c r="M22" s="35">
        <f t="shared" si="0"/>
        <v>72958128</v>
      </c>
      <c r="N22" s="35">
        <f t="shared" si="0"/>
        <v>165824106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343732423</v>
      </c>
      <c r="X22" s="35">
        <f t="shared" si="0"/>
        <v>338534913</v>
      </c>
      <c r="Y22" s="35">
        <f t="shared" si="0"/>
        <v>5197510</v>
      </c>
      <c r="Z22" s="36">
        <f>+IF(X22&lt;&gt;0,+(Y22/X22)*100,0)</f>
        <v>1.535295120358827</v>
      </c>
      <c r="AA22" s="33">
        <f>SUM(AA5:AA21)</f>
        <v>699188370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181157112</v>
      </c>
      <c r="D25" s="6">
        <v>0</v>
      </c>
      <c r="E25" s="7">
        <v>202968396</v>
      </c>
      <c r="F25" s="8">
        <v>202968396</v>
      </c>
      <c r="G25" s="8">
        <v>12407982</v>
      </c>
      <c r="H25" s="8">
        <v>15757194</v>
      </c>
      <c r="I25" s="8">
        <v>14963232</v>
      </c>
      <c r="J25" s="8">
        <v>43128408</v>
      </c>
      <c r="K25" s="8">
        <v>14229489</v>
      </c>
      <c r="L25" s="8">
        <v>22911630</v>
      </c>
      <c r="M25" s="8">
        <v>15194404</v>
      </c>
      <c r="N25" s="8">
        <v>52335523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95463931</v>
      </c>
      <c r="X25" s="8">
        <v>100045626</v>
      </c>
      <c r="Y25" s="8">
        <v>-4581695</v>
      </c>
      <c r="Z25" s="2">
        <v>-4.58</v>
      </c>
      <c r="AA25" s="6">
        <v>202968396</v>
      </c>
    </row>
    <row r="26" spans="1:27" ht="13.5">
      <c r="A26" s="25" t="s">
        <v>52</v>
      </c>
      <c r="B26" s="24"/>
      <c r="C26" s="6">
        <v>9913122</v>
      </c>
      <c r="D26" s="6">
        <v>0</v>
      </c>
      <c r="E26" s="7">
        <v>10577970</v>
      </c>
      <c r="F26" s="8">
        <v>10577970</v>
      </c>
      <c r="G26" s="8">
        <v>825640</v>
      </c>
      <c r="H26" s="8">
        <v>825640</v>
      </c>
      <c r="I26" s="8">
        <v>825640</v>
      </c>
      <c r="J26" s="8">
        <v>2476920</v>
      </c>
      <c r="K26" s="8">
        <v>825640</v>
      </c>
      <c r="L26" s="8">
        <v>825640</v>
      </c>
      <c r="M26" s="8">
        <v>825640</v>
      </c>
      <c r="N26" s="8">
        <v>2476920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4953840</v>
      </c>
      <c r="X26" s="8">
        <v>5193786</v>
      </c>
      <c r="Y26" s="8">
        <v>-239946</v>
      </c>
      <c r="Z26" s="2">
        <v>-4.62</v>
      </c>
      <c r="AA26" s="6">
        <v>10577970</v>
      </c>
    </row>
    <row r="27" spans="1:27" ht="13.5">
      <c r="A27" s="25" t="s">
        <v>53</v>
      </c>
      <c r="B27" s="24"/>
      <c r="C27" s="6">
        <v>11920819</v>
      </c>
      <c r="D27" s="6">
        <v>0</v>
      </c>
      <c r="E27" s="7">
        <v>16816923</v>
      </c>
      <c r="F27" s="8">
        <v>16816923</v>
      </c>
      <c r="G27" s="8">
        <v>0</v>
      </c>
      <c r="H27" s="8">
        <v>-30720</v>
      </c>
      <c r="I27" s="8">
        <v>0</v>
      </c>
      <c r="J27" s="8">
        <v>-30720</v>
      </c>
      <c r="K27" s="8">
        <v>0</v>
      </c>
      <c r="L27" s="8">
        <v>0</v>
      </c>
      <c r="M27" s="8">
        <v>-5933</v>
      </c>
      <c r="N27" s="8">
        <v>-5933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-36653</v>
      </c>
      <c r="X27" s="8"/>
      <c r="Y27" s="8">
        <v>-36653</v>
      </c>
      <c r="Z27" s="2">
        <v>0</v>
      </c>
      <c r="AA27" s="6">
        <v>16816923</v>
      </c>
    </row>
    <row r="28" spans="1:27" ht="13.5">
      <c r="A28" s="25" t="s">
        <v>54</v>
      </c>
      <c r="B28" s="24"/>
      <c r="C28" s="6">
        <v>80097690</v>
      </c>
      <c r="D28" s="6">
        <v>0</v>
      </c>
      <c r="E28" s="7">
        <v>85062941</v>
      </c>
      <c r="F28" s="8">
        <v>85062941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85062941</v>
      </c>
    </row>
    <row r="29" spans="1:27" ht="13.5">
      <c r="A29" s="25" t="s">
        <v>55</v>
      </c>
      <c r="B29" s="24"/>
      <c r="C29" s="6">
        <v>15512425</v>
      </c>
      <c r="D29" s="6">
        <v>0</v>
      </c>
      <c r="E29" s="7">
        <v>15134957</v>
      </c>
      <c r="F29" s="8">
        <v>15134957</v>
      </c>
      <c r="G29" s="8">
        <v>7472</v>
      </c>
      <c r="H29" s="8">
        <v>3475</v>
      </c>
      <c r="I29" s="8">
        <v>3475</v>
      </c>
      <c r="J29" s="8">
        <v>14422</v>
      </c>
      <c r="K29" s="8">
        <v>91179</v>
      </c>
      <c r="L29" s="8">
        <v>33211</v>
      </c>
      <c r="M29" s="8">
        <v>6557112</v>
      </c>
      <c r="N29" s="8">
        <v>6681502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6695924</v>
      </c>
      <c r="X29" s="8">
        <v>7567477</v>
      </c>
      <c r="Y29" s="8">
        <v>-871553</v>
      </c>
      <c r="Z29" s="2">
        <v>-11.52</v>
      </c>
      <c r="AA29" s="6">
        <v>15134957</v>
      </c>
    </row>
    <row r="30" spans="1:27" ht="13.5">
      <c r="A30" s="25" t="s">
        <v>56</v>
      </c>
      <c r="B30" s="24"/>
      <c r="C30" s="6">
        <v>178604272</v>
      </c>
      <c r="D30" s="6">
        <v>0</v>
      </c>
      <c r="E30" s="7">
        <v>211427596</v>
      </c>
      <c r="F30" s="8">
        <v>211427596</v>
      </c>
      <c r="G30" s="8">
        <v>0</v>
      </c>
      <c r="H30" s="8">
        <v>24339033</v>
      </c>
      <c r="I30" s="8">
        <v>25264717</v>
      </c>
      <c r="J30" s="8">
        <v>49603750</v>
      </c>
      <c r="K30" s="8">
        <v>7995557</v>
      </c>
      <c r="L30" s="8">
        <v>27731261</v>
      </c>
      <c r="M30" s="8">
        <v>15652326</v>
      </c>
      <c r="N30" s="8">
        <v>51379144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100982894</v>
      </c>
      <c r="X30" s="8">
        <v>97670515</v>
      </c>
      <c r="Y30" s="8">
        <v>3312379</v>
      </c>
      <c r="Z30" s="2">
        <v>3.39</v>
      </c>
      <c r="AA30" s="6">
        <v>211427596</v>
      </c>
    </row>
    <row r="31" spans="1:27" ht="13.5">
      <c r="A31" s="25" t="s">
        <v>57</v>
      </c>
      <c r="B31" s="24"/>
      <c r="C31" s="6">
        <v>17545481</v>
      </c>
      <c r="D31" s="6">
        <v>0</v>
      </c>
      <c r="E31" s="7">
        <v>12217404</v>
      </c>
      <c r="F31" s="8">
        <v>12642493</v>
      </c>
      <c r="G31" s="8">
        <v>1025095</v>
      </c>
      <c r="H31" s="8">
        <v>1100326</v>
      </c>
      <c r="I31" s="8">
        <v>1058641</v>
      </c>
      <c r="J31" s="8">
        <v>3184062</v>
      </c>
      <c r="K31" s="8">
        <v>1446572</v>
      </c>
      <c r="L31" s="8">
        <v>1530887</v>
      </c>
      <c r="M31" s="8">
        <v>1089879</v>
      </c>
      <c r="N31" s="8">
        <v>4067338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7251400</v>
      </c>
      <c r="X31" s="8">
        <v>6356814</v>
      </c>
      <c r="Y31" s="8">
        <v>894586</v>
      </c>
      <c r="Z31" s="2">
        <v>14.07</v>
      </c>
      <c r="AA31" s="6">
        <v>12642493</v>
      </c>
    </row>
    <row r="32" spans="1:27" ht="13.5">
      <c r="A32" s="25" t="s">
        <v>58</v>
      </c>
      <c r="B32" s="24"/>
      <c r="C32" s="6">
        <v>58112668</v>
      </c>
      <c r="D32" s="6">
        <v>0</v>
      </c>
      <c r="E32" s="7">
        <v>95048781</v>
      </c>
      <c r="F32" s="8">
        <v>96375504</v>
      </c>
      <c r="G32" s="8">
        <v>1149828</v>
      </c>
      <c r="H32" s="8">
        <v>3535118</v>
      </c>
      <c r="I32" s="8">
        <v>3479995</v>
      </c>
      <c r="J32" s="8">
        <v>8164941</v>
      </c>
      <c r="K32" s="8">
        <v>4134310</v>
      </c>
      <c r="L32" s="8">
        <v>4152674</v>
      </c>
      <c r="M32" s="8">
        <v>4433924</v>
      </c>
      <c r="N32" s="8">
        <v>12720908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20885849</v>
      </c>
      <c r="X32" s="8">
        <v>47501421</v>
      </c>
      <c r="Y32" s="8">
        <v>-26615572</v>
      </c>
      <c r="Z32" s="2">
        <v>-56.03</v>
      </c>
      <c r="AA32" s="6">
        <v>96375504</v>
      </c>
    </row>
    <row r="33" spans="1:27" ht="13.5">
      <c r="A33" s="25" t="s">
        <v>59</v>
      </c>
      <c r="B33" s="24"/>
      <c r="C33" s="6">
        <v>2471270</v>
      </c>
      <c r="D33" s="6">
        <v>0</v>
      </c>
      <c r="E33" s="7">
        <v>2882751</v>
      </c>
      <c r="F33" s="8">
        <v>2882751</v>
      </c>
      <c r="G33" s="8">
        <v>265693</v>
      </c>
      <c r="H33" s="8">
        <v>305523</v>
      </c>
      <c r="I33" s="8">
        <v>216011</v>
      </c>
      <c r="J33" s="8">
        <v>787227</v>
      </c>
      <c r="K33" s="8">
        <v>220744</v>
      </c>
      <c r="L33" s="8">
        <v>260586</v>
      </c>
      <c r="M33" s="8">
        <v>203170</v>
      </c>
      <c r="N33" s="8">
        <v>684500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1471727</v>
      </c>
      <c r="X33" s="8">
        <v>1416372</v>
      </c>
      <c r="Y33" s="8">
        <v>55355</v>
      </c>
      <c r="Z33" s="2">
        <v>3.91</v>
      </c>
      <c r="AA33" s="6">
        <v>2882751</v>
      </c>
    </row>
    <row r="34" spans="1:27" ht="13.5">
      <c r="A34" s="25" t="s">
        <v>60</v>
      </c>
      <c r="B34" s="24"/>
      <c r="C34" s="6">
        <v>41702506</v>
      </c>
      <c r="D34" s="6">
        <v>0</v>
      </c>
      <c r="E34" s="7">
        <v>32083629</v>
      </c>
      <c r="F34" s="8">
        <v>31865103</v>
      </c>
      <c r="G34" s="8">
        <v>829671</v>
      </c>
      <c r="H34" s="8">
        <v>1600917</v>
      </c>
      <c r="I34" s="8">
        <v>2347610</v>
      </c>
      <c r="J34" s="8">
        <v>4778198</v>
      </c>
      <c r="K34" s="8">
        <v>2369803</v>
      </c>
      <c r="L34" s="8">
        <v>3047209</v>
      </c>
      <c r="M34" s="8">
        <v>1470772</v>
      </c>
      <c r="N34" s="8">
        <v>6887784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11665982</v>
      </c>
      <c r="X34" s="8">
        <v>15067809</v>
      </c>
      <c r="Y34" s="8">
        <v>-3401827</v>
      </c>
      <c r="Z34" s="2">
        <v>-22.58</v>
      </c>
      <c r="AA34" s="6">
        <v>31865103</v>
      </c>
    </row>
    <row r="35" spans="1:27" ht="13.5">
      <c r="A35" s="23" t="s">
        <v>61</v>
      </c>
      <c r="B35" s="29"/>
      <c r="C35" s="6">
        <v>4628867</v>
      </c>
      <c r="D35" s="6">
        <v>0</v>
      </c>
      <c r="E35" s="7">
        <v>2482126</v>
      </c>
      <c r="F35" s="8">
        <v>2482126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2482126</v>
      </c>
    </row>
    <row r="36" spans="1:27" ht="12.75">
      <c r="A36" s="40" t="s">
        <v>62</v>
      </c>
      <c r="B36" s="32"/>
      <c r="C36" s="33">
        <f aca="true" t="shared" si="1" ref="C36:Y36">SUM(C25:C35)</f>
        <v>601666232</v>
      </c>
      <c r="D36" s="33">
        <f>SUM(D25:D35)</f>
        <v>0</v>
      </c>
      <c r="E36" s="34">
        <f t="shared" si="1"/>
        <v>686703474</v>
      </c>
      <c r="F36" s="35">
        <f t="shared" si="1"/>
        <v>688236760</v>
      </c>
      <c r="G36" s="35">
        <f t="shared" si="1"/>
        <v>16511381</v>
      </c>
      <c r="H36" s="35">
        <f t="shared" si="1"/>
        <v>47436506</v>
      </c>
      <c r="I36" s="35">
        <f t="shared" si="1"/>
        <v>48159321</v>
      </c>
      <c r="J36" s="35">
        <f t="shared" si="1"/>
        <v>112107208</v>
      </c>
      <c r="K36" s="35">
        <f t="shared" si="1"/>
        <v>31313294</v>
      </c>
      <c r="L36" s="35">
        <f t="shared" si="1"/>
        <v>60493098</v>
      </c>
      <c r="M36" s="35">
        <f t="shared" si="1"/>
        <v>45421294</v>
      </c>
      <c r="N36" s="35">
        <f t="shared" si="1"/>
        <v>137227686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249334894</v>
      </c>
      <c r="X36" s="35">
        <f t="shared" si="1"/>
        <v>280819820</v>
      </c>
      <c r="Y36" s="35">
        <f t="shared" si="1"/>
        <v>-31484926</v>
      </c>
      <c r="Z36" s="36">
        <f>+IF(X36&lt;&gt;0,+(Y36/X36)*100,0)</f>
        <v>-11.211789110896802</v>
      </c>
      <c r="AA36" s="33">
        <f>SUM(AA25:AA35)</f>
        <v>688236760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68315014</v>
      </c>
      <c r="D38" s="46">
        <f>+D22-D36</f>
        <v>0</v>
      </c>
      <c r="E38" s="47">
        <f t="shared" si="2"/>
        <v>10951607</v>
      </c>
      <c r="F38" s="48">
        <f t="shared" si="2"/>
        <v>10951610</v>
      </c>
      <c r="G38" s="48">
        <f t="shared" si="2"/>
        <v>62541341</v>
      </c>
      <c r="H38" s="48">
        <f t="shared" si="2"/>
        <v>6266791</v>
      </c>
      <c r="I38" s="48">
        <f t="shared" si="2"/>
        <v>-3007023</v>
      </c>
      <c r="J38" s="48">
        <f t="shared" si="2"/>
        <v>65801109</v>
      </c>
      <c r="K38" s="48">
        <f t="shared" si="2"/>
        <v>16198040</v>
      </c>
      <c r="L38" s="48">
        <f t="shared" si="2"/>
        <v>-15138454</v>
      </c>
      <c r="M38" s="48">
        <f t="shared" si="2"/>
        <v>27536834</v>
      </c>
      <c r="N38" s="48">
        <f t="shared" si="2"/>
        <v>28596420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94397529</v>
      </c>
      <c r="X38" s="48">
        <f>IF(F22=F36,0,X22-X36)</f>
        <v>57715093</v>
      </c>
      <c r="Y38" s="48">
        <f t="shared" si="2"/>
        <v>36682436</v>
      </c>
      <c r="Z38" s="49">
        <f>+IF(X38&lt;&gt;0,+(Y38/X38)*100,0)</f>
        <v>63.557787215209025</v>
      </c>
      <c r="AA38" s="46">
        <f>+AA22-AA36</f>
        <v>10951610</v>
      </c>
    </row>
    <row r="39" spans="1:27" ht="13.5">
      <c r="A39" s="23" t="s">
        <v>64</v>
      </c>
      <c r="B39" s="29"/>
      <c r="C39" s="6">
        <v>56742563</v>
      </c>
      <c r="D39" s="6">
        <v>0</v>
      </c>
      <c r="E39" s="7">
        <v>36975000</v>
      </c>
      <c r="F39" s="8">
        <v>40791114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40791114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125057577</v>
      </c>
      <c r="D42" s="55">
        <f>SUM(D38:D41)</f>
        <v>0</v>
      </c>
      <c r="E42" s="56">
        <f t="shared" si="3"/>
        <v>47926607</v>
      </c>
      <c r="F42" s="57">
        <f t="shared" si="3"/>
        <v>51742724</v>
      </c>
      <c r="G42" s="57">
        <f t="shared" si="3"/>
        <v>62541341</v>
      </c>
      <c r="H42" s="57">
        <f t="shared" si="3"/>
        <v>6266791</v>
      </c>
      <c r="I42" s="57">
        <f t="shared" si="3"/>
        <v>-3007023</v>
      </c>
      <c r="J42" s="57">
        <f t="shared" si="3"/>
        <v>65801109</v>
      </c>
      <c r="K42" s="57">
        <f t="shared" si="3"/>
        <v>16198040</v>
      </c>
      <c r="L42" s="57">
        <f t="shared" si="3"/>
        <v>-15138454</v>
      </c>
      <c r="M42" s="57">
        <f t="shared" si="3"/>
        <v>27536834</v>
      </c>
      <c r="N42" s="57">
        <f t="shared" si="3"/>
        <v>28596420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94397529</v>
      </c>
      <c r="X42" s="57">
        <f t="shared" si="3"/>
        <v>57715093</v>
      </c>
      <c r="Y42" s="57">
        <f t="shared" si="3"/>
        <v>36682436</v>
      </c>
      <c r="Z42" s="58">
        <f>+IF(X42&lt;&gt;0,+(Y42/X42)*100,0)</f>
        <v>63.557787215209025</v>
      </c>
      <c r="AA42" s="55">
        <f>SUM(AA38:AA41)</f>
        <v>51742724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125057577</v>
      </c>
      <c r="D44" s="63">
        <f>+D42-D43</f>
        <v>0</v>
      </c>
      <c r="E44" s="64">
        <f t="shared" si="4"/>
        <v>47926607</v>
      </c>
      <c r="F44" s="65">
        <f t="shared" si="4"/>
        <v>51742724</v>
      </c>
      <c r="G44" s="65">
        <f t="shared" si="4"/>
        <v>62541341</v>
      </c>
      <c r="H44" s="65">
        <f t="shared" si="4"/>
        <v>6266791</v>
      </c>
      <c r="I44" s="65">
        <f t="shared" si="4"/>
        <v>-3007023</v>
      </c>
      <c r="J44" s="65">
        <f t="shared" si="4"/>
        <v>65801109</v>
      </c>
      <c r="K44" s="65">
        <f t="shared" si="4"/>
        <v>16198040</v>
      </c>
      <c r="L44" s="65">
        <f t="shared" si="4"/>
        <v>-15138454</v>
      </c>
      <c r="M44" s="65">
        <f t="shared" si="4"/>
        <v>27536834</v>
      </c>
      <c r="N44" s="65">
        <f t="shared" si="4"/>
        <v>28596420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94397529</v>
      </c>
      <c r="X44" s="65">
        <f t="shared" si="4"/>
        <v>57715093</v>
      </c>
      <c r="Y44" s="65">
        <f t="shared" si="4"/>
        <v>36682436</v>
      </c>
      <c r="Z44" s="66">
        <f>+IF(X44&lt;&gt;0,+(Y44/X44)*100,0)</f>
        <v>63.557787215209025</v>
      </c>
      <c r="AA44" s="63">
        <f>+AA42-AA43</f>
        <v>51742724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125057577</v>
      </c>
      <c r="D46" s="55">
        <f>SUM(D44:D45)</f>
        <v>0</v>
      </c>
      <c r="E46" s="56">
        <f t="shared" si="5"/>
        <v>47926607</v>
      </c>
      <c r="F46" s="57">
        <f t="shared" si="5"/>
        <v>51742724</v>
      </c>
      <c r="G46" s="57">
        <f t="shared" si="5"/>
        <v>62541341</v>
      </c>
      <c r="H46" s="57">
        <f t="shared" si="5"/>
        <v>6266791</v>
      </c>
      <c r="I46" s="57">
        <f t="shared" si="5"/>
        <v>-3007023</v>
      </c>
      <c r="J46" s="57">
        <f t="shared" si="5"/>
        <v>65801109</v>
      </c>
      <c r="K46" s="57">
        <f t="shared" si="5"/>
        <v>16198040</v>
      </c>
      <c r="L46" s="57">
        <f t="shared" si="5"/>
        <v>-15138454</v>
      </c>
      <c r="M46" s="57">
        <f t="shared" si="5"/>
        <v>27536834</v>
      </c>
      <c r="N46" s="57">
        <f t="shared" si="5"/>
        <v>28596420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94397529</v>
      </c>
      <c r="X46" s="57">
        <f t="shared" si="5"/>
        <v>57715093</v>
      </c>
      <c r="Y46" s="57">
        <f t="shared" si="5"/>
        <v>36682436</v>
      </c>
      <c r="Z46" s="58">
        <f>+IF(X46&lt;&gt;0,+(Y46/X46)*100,0)</f>
        <v>63.557787215209025</v>
      </c>
      <c r="AA46" s="55">
        <f>SUM(AA44:AA45)</f>
        <v>51742724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125057577</v>
      </c>
      <c r="D48" s="71">
        <f>SUM(D46:D47)</f>
        <v>0</v>
      </c>
      <c r="E48" s="72">
        <f t="shared" si="6"/>
        <v>47926607</v>
      </c>
      <c r="F48" s="73">
        <f t="shared" si="6"/>
        <v>51742724</v>
      </c>
      <c r="G48" s="73">
        <f t="shared" si="6"/>
        <v>62541341</v>
      </c>
      <c r="H48" s="74">
        <f t="shared" si="6"/>
        <v>6266791</v>
      </c>
      <c r="I48" s="74">
        <f t="shared" si="6"/>
        <v>-3007023</v>
      </c>
      <c r="J48" s="74">
        <f t="shared" si="6"/>
        <v>65801109</v>
      </c>
      <c r="K48" s="74">
        <f t="shared" si="6"/>
        <v>16198040</v>
      </c>
      <c r="L48" s="74">
        <f t="shared" si="6"/>
        <v>-15138454</v>
      </c>
      <c r="M48" s="73">
        <f t="shared" si="6"/>
        <v>27536834</v>
      </c>
      <c r="N48" s="73">
        <f t="shared" si="6"/>
        <v>28596420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94397529</v>
      </c>
      <c r="X48" s="74">
        <f t="shared" si="6"/>
        <v>57715093</v>
      </c>
      <c r="Y48" s="74">
        <f t="shared" si="6"/>
        <v>36682436</v>
      </c>
      <c r="Z48" s="75">
        <f>+IF(X48&lt;&gt;0,+(Y48/X48)*100,0)</f>
        <v>63.557787215209025</v>
      </c>
      <c r="AA48" s="76">
        <f>SUM(AA46:AA47)</f>
        <v>51742724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619544</v>
      </c>
      <c r="F7" s="8">
        <v>619544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333115</v>
      </c>
      <c r="Y7" s="8">
        <v>-333115</v>
      </c>
      <c r="Z7" s="2">
        <v>-100</v>
      </c>
      <c r="AA7" s="6">
        <v>619544</v>
      </c>
    </row>
    <row r="8" spans="1:27" ht="13.5">
      <c r="A8" s="25" t="s">
        <v>35</v>
      </c>
      <c r="B8" s="24"/>
      <c r="C8" s="6">
        <v>92696245</v>
      </c>
      <c r="D8" s="6">
        <v>0</v>
      </c>
      <c r="E8" s="7">
        <v>98327387</v>
      </c>
      <c r="F8" s="8">
        <v>98327387</v>
      </c>
      <c r="G8" s="8">
        <v>4030211</v>
      </c>
      <c r="H8" s="8">
        <v>8377963</v>
      </c>
      <c r="I8" s="8">
        <v>7611270</v>
      </c>
      <c r="J8" s="8">
        <v>20019444</v>
      </c>
      <c r="K8" s="8">
        <v>8587169</v>
      </c>
      <c r="L8" s="8">
        <v>9359210</v>
      </c>
      <c r="M8" s="8">
        <v>9639811</v>
      </c>
      <c r="N8" s="8">
        <v>27586190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47605634</v>
      </c>
      <c r="X8" s="8">
        <v>51716687</v>
      </c>
      <c r="Y8" s="8">
        <v>-4111053</v>
      </c>
      <c r="Z8" s="2">
        <v>-7.95</v>
      </c>
      <c r="AA8" s="6">
        <v>98327387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82748</v>
      </c>
      <c r="F9" s="8">
        <v>82748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40843</v>
      </c>
      <c r="Y9" s="8">
        <v>-40843</v>
      </c>
      <c r="Z9" s="2">
        <v>-100</v>
      </c>
      <c r="AA9" s="6">
        <v>82748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59535</v>
      </c>
      <c r="F10" s="26">
        <v>59535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29698</v>
      </c>
      <c r="Y10" s="26">
        <v>-29698</v>
      </c>
      <c r="Z10" s="27">
        <v>-100</v>
      </c>
      <c r="AA10" s="28">
        <v>59535</v>
      </c>
    </row>
    <row r="11" spans="1:27" ht="13.5">
      <c r="A11" s="25" t="s">
        <v>38</v>
      </c>
      <c r="B11" s="29"/>
      <c r="C11" s="6">
        <v>1644058</v>
      </c>
      <c r="D11" s="6">
        <v>0</v>
      </c>
      <c r="E11" s="7">
        <v>0</v>
      </c>
      <c r="F11" s="8">
        <v>0</v>
      </c>
      <c r="G11" s="8">
        <v>104224</v>
      </c>
      <c r="H11" s="8">
        <v>116333</v>
      </c>
      <c r="I11" s="8">
        <v>127785</v>
      </c>
      <c r="J11" s="8">
        <v>348342</v>
      </c>
      <c r="K11" s="8">
        <v>94373</v>
      </c>
      <c r="L11" s="8">
        <v>99787</v>
      </c>
      <c r="M11" s="8">
        <v>89649</v>
      </c>
      <c r="N11" s="8">
        <v>283809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632151</v>
      </c>
      <c r="X11" s="8"/>
      <c r="Y11" s="8">
        <v>632151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3643288</v>
      </c>
      <c r="D12" s="6">
        <v>0</v>
      </c>
      <c r="E12" s="7">
        <v>2674452</v>
      </c>
      <c r="F12" s="8">
        <v>2674452</v>
      </c>
      <c r="G12" s="8">
        <v>219864</v>
      </c>
      <c r="H12" s="8">
        <v>209363</v>
      </c>
      <c r="I12" s="8">
        <v>247489</v>
      </c>
      <c r="J12" s="8">
        <v>676716</v>
      </c>
      <c r="K12" s="8">
        <v>139527</v>
      </c>
      <c r="L12" s="8">
        <v>298184</v>
      </c>
      <c r="M12" s="8">
        <v>217118</v>
      </c>
      <c r="N12" s="8">
        <v>654829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1331545</v>
      </c>
      <c r="X12" s="8">
        <v>1240911</v>
      </c>
      <c r="Y12" s="8">
        <v>90634</v>
      </c>
      <c r="Z12" s="2">
        <v>7.3</v>
      </c>
      <c r="AA12" s="6">
        <v>2674452</v>
      </c>
    </row>
    <row r="13" spans="1:27" ht="13.5">
      <c r="A13" s="23" t="s">
        <v>40</v>
      </c>
      <c r="B13" s="29"/>
      <c r="C13" s="6">
        <v>21753463</v>
      </c>
      <c r="D13" s="6">
        <v>0</v>
      </c>
      <c r="E13" s="7">
        <v>18029804</v>
      </c>
      <c r="F13" s="8">
        <v>18029804</v>
      </c>
      <c r="G13" s="8">
        <v>354409</v>
      </c>
      <c r="H13" s="8">
        <v>290742</v>
      </c>
      <c r="I13" s="8">
        <v>535022</v>
      </c>
      <c r="J13" s="8">
        <v>1180173</v>
      </c>
      <c r="K13" s="8">
        <v>100318</v>
      </c>
      <c r="L13" s="8">
        <v>430530</v>
      </c>
      <c r="M13" s="8">
        <v>236328</v>
      </c>
      <c r="N13" s="8">
        <v>767176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1947349</v>
      </c>
      <c r="X13" s="8">
        <v>2831339</v>
      </c>
      <c r="Y13" s="8">
        <v>-883990</v>
      </c>
      <c r="Z13" s="2">
        <v>-31.22</v>
      </c>
      <c r="AA13" s="6">
        <v>18029804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33038</v>
      </c>
      <c r="F14" s="8">
        <v>33038</v>
      </c>
      <c r="G14" s="8">
        <v>4334</v>
      </c>
      <c r="H14" s="8">
        <v>3279</v>
      </c>
      <c r="I14" s="8">
        <v>3407</v>
      </c>
      <c r="J14" s="8">
        <v>11020</v>
      </c>
      <c r="K14" s="8">
        <v>3312</v>
      </c>
      <c r="L14" s="8">
        <v>2586</v>
      </c>
      <c r="M14" s="8">
        <v>4835</v>
      </c>
      <c r="N14" s="8">
        <v>10733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21753</v>
      </c>
      <c r="X14" s="8">
        <v>15367</v>
      </c>
      <c r="Y14" s="8">
        <v>6386</v>
      </c>
      <c r="Z14" s="2">
        <v>41.56</v>
      </c>
      <c r="AA14" s="6">
        <v>33038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1404</v>
      </c>
      <c r="F16" s="8">
        <v>1404</v>
      </c>
      <c r="G16" s="8">
        <v>4348</v>
      </c>
      <c r="H16" s="8">
        <v>4348</v>
      </c>
      <c r="I16" s="8">
        <v>7826</v>
      </c>
      <c r="J16" s="8">
        <v>16522</v>
      </c>
      <c r="K16" s="8">
        <v>0</v>
      </c>
      <c r="L16" s="8">
        <v>3478</v>
      </c>
      <c r="M16" s="8">
        <v>870</v>
      </c>
      <c r="N16" s="8">
        <v>4348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20870</v>
      </c>
      <c r="X16" s="8">
        <v>854</v>
      </c>
      <c r="Y16" s="8">
        <v>20016</v>
      </c>
      <c r="Z16" s="2">
        <v>2343.79</v>
      </c>
      <c r="AA16" s="6">
        <v>1404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309600</v>
      </c>
      <c r="F17" s="8">
        <v>309600</v>
      </c>
      <c r="G17" s="8">
        <v>18860</v>
      </c>
      <c r="H17" s="8">
        <v>19966</v>
      </c>
      <c r="I17" s="8">
        <v>24718</v>
      </c>
      <c r="J17" s="8">
        <v>63544</v>
      </c>
      <c r="K17" s="8">
        <v>25961</v>
      </c>
      <c r="L17" s="8">
        <v>31266</v>
      </c>
      <c r="M17" s="8">
        <v>23261</v>
      </c>
      <c r="N17" s="8">
        <v>80488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144032</v>
      </c>
      <c r="X17" s="8">
        <v>126240</v>
      </c>
      <c r="Y17" s="8">
        <v>17792</v>
      </c>
      <c r="Z17" s="2">
        <v>14.09</v>
      </c>
      <c r="AA17" s="6">
        <v>309600</v>
      </c>
    </row>
    <row r="18" spans="1:27" ht="13.5">
      <c r="A18" s="25" t="s">
        <v>45</v>
      </c>
      <c r="B18" s="24"/>
      <c r="C18" s="6">
        <v>128521889</v>
      </c>
      <c r="D18" s="6">
        <v>0</v>
      </c>
      <c r="E18" s="7">
        <v>124660000</v>
      </c>
      <c r="F18" s="8">
        <v>124660000</v>
      </c>
      <c r="G18" s="8">
        <v>6166411</v>
      </c>
      <c r="H18" s="8">
        <v>7133515</v>
      </c>
      <c r="I18" s="8">
        <v>10554446</v>
      </c>
      <c r="J18" s="8">
        <v>23854372</v>
      </c>
      <c r="K18" s="8">
        <v>8765703</v>
      </c>
      <c r="L18" s="8">
        <v>17796726</v>
      </c>
      <c r="M18" s="8">
        <v>15768040</v>
      </c>
      <c r="N18" s="8">
        <v>42330469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66184841</v>
      </c>
      <c r="X18" s="8">
        <v>68665634</v>
      </c>
      <c r="Y18" s="8">
        <v>-2480793</v>
      </c>
      <c r="Z18" s="2">
        <v>-3.61</v>
      </c>
      <c r="AA18" s="6">
        <v>124660000</v>
      </c>
    </row>
    <row r="19" spans="1:27" ht="13.5">
      <c r="A19" s="23" t="s">
        <v>46</v>
      </c>
      <c r="B19" s="29"/>
      <c r="C19" s="6">
        <v>92115893</v>
      </c>
      <c r="D19" s="6">
        <v>0</v>
      </c>
      <c r="E19" s="7">
        <v>92612000</v>
      </c>
      <c r="F19" s="8">
        <v>93684301</v>
      </c>
      <c r="G19" s="8">
        <v>37136531</v>
      </c>
      <c r="H19" s="8">
        <v>285539</v>
      </c>
      <c r="I19" s="8">
        <v>187444</v>
      </c>
      <c r="J19" s="8">
        <v>37609514</v>
      </c>
      <c r="K19" s="8">
        <v>234072</v>
      </c>
      <c r="L19" s="8">
        <v>528039</v>
      </c>
      <c r="M19" s="8">
        <v>30056304</v>
      </c>
      <c r="N19" s="8">
        <v>30818415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68427929</v>
      </c>
      <c r="X19" s="8">
        <v>69022366</v>
      </c>
      <c r="Y19" s="8">
        <v>-594437</v>
      </c>
      <c r="Z19" s="2">
        <v>-0.86</v>
      </c>
      <c r="AA19" s="6">
        <v>93684301</v>
      </c>
    </row>
    <row r="20" spans="1:27" ht="13.5">
      <c r="A20" s="23" t="s">
        <v>47</v>
      </c>
      <c r="B20" s="29"/>
      <c r="C20" s="6">
        <v>8194702</v>
      </c>
      <c r="D20" s="6">
        <v>0</v>
      </c>
      <c r="E20" s="7">
        <v>15211045</v>
      </c>
      <c r="F20" s="26">
        <v>16961045</v>
      </c>
      <c r="G20" s="26">
        <v>1737056</v>
      </c>
      <c r="H20" s="26">
        <v>1180651</v>
      </c>
      <c r="I20" s="26">
        <v>3162175</v>
      </c>
      <c r="J20" s="26">
        <v>6079882</v>
      </c>
      <c r="K20" s="26">
        <v>961573</v>
      </c>
      <c r="L20" s="26">
        <v>2571396</v>
      </c>
      <c r="M20" s="26">
        <v>1831409</v>
      </c>
      <c r="N20" s="26">
        <v>5364378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11444260</v>
      </c>
      <c r="X20" s="26">
        <v>7098364</v>
      </c>
      <c r="Y20" s="26">
        <v>4345896</v>
      </c>
      <c r="Z20" s="27">
        <v>61.22</v>
      </c>
      <c r="AA20" s="28">
        <v>16961045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348569538</v>
      </c>
      <c r="D22" s="33">
        <f>SUM(D5:D21)</f>
        <v>0</v>
      </c>
      <c r="E22" s="34">
        <f t="shared" si="0"/>
        <v>352620557</v>
      </c>
      <c r="F22" s="35">
        <f t="shared" si="0"/>
        <v>355442858</v>
      </c>
      <c r="G22" s="35">
        <f t="shared" si="0"/>
        <v>49776248</v>
      </c>
      <c r="H22" s="35">
        <f t="shared" si="0"/>
        <v>17621699</v>
      </c>
      <c r="I22" s="35">
        <f t="shared" si="0"/>
        <v>22461582</v>
      </c>
      <c r="J22" s="35">
        <f t="shared" si="0"/>
        <v>89859529</v>
      </c>
      <c r="K22" s="35">
        <f t="shared" si="0"/>
        <v>18912008</v>
      </c>
      <c r="L22" s="35">
        <f t="shared" si="0"/>
        <v>31121202</v>
      </c>
      <c r="M22" s="35">
        <f t="shared" si="0"/>
        <v>57867625</v>
      </c>
      <c r="N22" s="35">
        <f t="shared" si="0"/>
        <v>107900835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197760364</v>
      </c>
      <c r="X22" s="35">
        <f t="shared" si="0"/>
        <v>201121418</v>
      </c>
      <c r="Y22" s="35">
        <f t="shared" si="0"/>
        <v>-3361054</v>
      </c>
      <c r="Z22" s="36">
        <f>+IF(X22&lt;&gt;0,+(Y22/X22)*100,0)</f>
        <v>-1.6711566741240858</v>
      </c>
      <c r="AA22" s="33">
        <f>SUM(AA5:AA21)</f>
        <v>355442858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164790940</v>
      </c>
      <c r="D25" s="6">
        <v>0</v>
      </c>
      <c r="E25" s="7">
        <v>176749529</v>
      </c>
      <c r="F25" s="8">
        <v>178139681</v>
      </c>
      <c r="G25" s="8">
        <v>10977117</v>
      </c>
      <c r="H25" s="8">
        <v>13454355</v>
      </c>
      <c r="I25" s="8">
        <v>13125327</v>
      </c>
      <c r="J25" s="8">
        <v>37556799</v>
      </c>
      <c r="K25" s="8">
        <v>12928320</v>
      </c>
      <c r="L25" s="8">
        <v>20898086</v>
      </c>
      <c r="M25" s="8">
        <v>14041576</v>
      </c>
      <c r="N25" s="8">
        <v>47867982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85424781</v>
      </c>
      <c r="X25" s="8">
        <v>88651617</v>
      </c>
      <c r="Y25" s="8">
        <v>-3226836</v>
      </c>
      <c r="Z25" s="2">
        <v>-3.64</v>
      </c>
      <c r="AA25" s="6">
        <v>178139681</v>
      </c>
    </row>
    <row r="26" spans="1:27" ht="13.5">
      <c r="A26" s="25" t="s">
        <v>52</v>
      </c>
      <c r="B26" s="24"/>
      <c r="C26" s="6">
        <v>5942246</v>
      </c>
      <c r="D26" s="6">
        <v>0</v>
      </c>
      <c r="E26" s="7">
        <v>6405481</v>
      </c>
      <c r="F26" s="8">
        <v>6405481</v>
      </c>
      <c r="G26" s="8">
        <v>487973</v>
      </c>
      <c r="H26" s="8">
        <v>495352</v>
      </c>
      <c r="I26" s="8">
        <v>504742</v>
      </c>
      <c r="J26" s="8">
        <v>1488067</v>
      </c>
      <c r="K26" s="8">
        <v>480645</v>
      </c>
      <c r="L26" s="8">
        <v>475522</v>
      </c>
      <c r="M26" s="8">
        <v>474502</v>
      </c>
      <c r="N26" s="8">
        <v>1430669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2918736</v>
      </c>
      <c r="X26" s="8">
        <v>3202704</v>
      </c>
      <c r="Y26" s="8">
        <v>-283968</v>
      </c>
      <c r="Z26" s="2">
        <v>-8.87</v>
      </c>
      <c r="AA26" s="6">
        <v>6405481</v>
      </c>
    </row>
    <row r="27" spans="1:27" ht="13.5">
      <c r="A27" s="25" t="s">
        <v>53</v>
      </c>
      <c r="B27" s="24"/>
      <c r="C27" s="6">
        <v>151196</v>
      </c>
      <c r="D27" s="6">
        <v>0</v>
      </c>
      <c r="E27" s="7">
        <v>800000</v>
      </c>
      <c r="F27" s="8">
        <v>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800000</v>
      </c>
    </row>
    <row r="28" spans="1:27" ht="13.5">
      <c r="A28" s="25" t="s">
        <v>54</v>
      </c>
      <c r="B28" s="24"/>
      <c r="C28" s="6">
        <v>8126752</v>
      </c>
      <c r="D28" s="6">
        <v>0</v>
      </c>
      <c r="E28" s="7">
        <v>7426960</v>
      </c>
      <c r="F28" s="8">
        <v>7426960</v>
      </c>
      <c r="G28" s="8">
        <v>0</v>
      </c>
      <c r="H28" s="8">
        <v>0</v>
      </c>
      <c r="I28" s="8">
        <v>0</v>
      </c>
      <c r="J28" s="8">
        <v>0</v>
      </c>
      <c r="K28" s="8">
        <v>602005</v>
      </c>
      <c r="L28" s="8">
        <v>579662</v>
      </c>
      <c r="M28" s="8">
        <v>0</v>
      </c>
      <c r="N28" s="8">
        <v>1181667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1181667</v>
      </c>
      <c r="X28" s="8">
        <v>3713370</v>
      </c>
      <c r="Y28" s="8">
        <v>-2531703</v>
      </c>
      <c r="Z28" s="2">
        <v>-68.18</v>
      </c>
      <c r="AA28" s="6">
        <v>7426960</v>
      </c>
    </row>
    <row r="29" spans="1:27" ht="13.5">
      <c r="A29" s="25" t="s">
        <v>55</v>
      </c>
      <c r="B29" s="24"/>
      <c r="C29" s="6">
        <v>5474312</v>
      </c>
      <c r="D29" s="6">
        <v>0</v>
      </c>
      <c r="E29" s="7">
        <v>165165</v>
      </c>
      <c r="F29" s="8">
        <v>165165</v>
      </c>
      <c r="G29" s="8">
        <v>1419</v>
      </c>
      <c r="H29" s="8">
        <v>1419</v>
      </c>
      <c r="I29" s="8">
        <v>1419</v>
      </c>
      <c r="J29" s="8">
        <v>4257</v>
      </c>
      <c r="K29" s="8">
        <v>1419</v>
      </c>
      <c r="L29" s="8">
        <v>1419</v>
      </c>
      <c r="M29" s="8">
        <v>1234</v>
      </c>
      <c r="N29" s="8">
        <v>4072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8329</v>
      </c>
      <c r="X29" s="8">
        <v>82578</v>
      </c>
      <c r="Y29" s="8">
        <v>-74249</v>
      </c>
      <c r="Z29" s="2">
        <v>-89.91</v>
      </c>
      <c r="AA29" s="6">
        <v>165165</v>
      </c>
    </row>
    <row r="30" spans="1:27" ht="13.5">
      <c r="A30" s="25" t="s">
        <v>56</v>
      </c>
      <c r="B30" s="24"/>
      <c r="C30" s="6">
        <v>24132877</v>
      </c>
      <c r="D30" s="6">
        <v>0</v>
      </c>
      <c r="E30" s="7">
        <v>12262382</v>
      </c>
      <c r="F30" s="8">
        <v>12262382</v>
      </c>
      <c r="G30" s="8">
        <v>2024807</v>
      </c>
      <c r="H30" s="8">
        <v>0</v>
      </c>
      <c r="I30" s="8">
        <v>0</v>
      </c>
      <c r="J30" s="8">
        <v>2024807</v>
      </c>
      <c r="K30" s="8">
        <v>1267779</v>
      </c>
      <c r="L30" s="8">
        <v>1266347</v>
      </c>
      <c r="M30" s="8">
        <v>0</v>
      </c>
      <c r="N30" s="8">
        <v>2534126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4558933</v>
      </c>
      <c r="X30" s="8">
        <v>5006289</v>
      </c>
      <c r="Y30" s="8">
        <v>-447356</v>
      </c>
      <c r="Z30" s="2">
        <v>-8.94</v>
      </c>
      <c r="AA30" s="6">
        <v>12262382</v>
      </c>
    </row>
    <row r="31" spans="1:27" ht="13.5">
      <c r="A31" s="25" t="s">
        <v>57</v>
      </c>
      <c r="B31" s="24"/>
      <c r="C31" s="6">
        <v>37259481</v>
      </c>
      <c r="D31" s="6">
        <v>0</v>
      </c>
      <c r="E31" s="7">
        <v>57326325</v>
      </c>
      <c r="F31" s="8">
        <v>57429997</v>
      </c>
      <c r="G31" s="8">
        <v>1173966</v>
      </c>
      <c r="H31" s="8">
        <v>4060720</v>
      </c>
      <c r="I31" s="8">
        <v>5130668</v>
      </c>
      <c r="J31" s="8">
        <v>10365354</v>
      </c>
      <c r="K31" s="8">
        <v>2908838</v>
      </c>
      <c r="L31" s="8">
        <v>6894684</v>
      </c>
      <c r="M31" s="8">
        <v>8104090</v>
      </c>
      <c r="N31" s="8">
        <v>17907612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28272966</v>
      </c>
      <c r="X31" s="8">
        <v>28662936</v>
      </c>
      <c r="Y31" s="8">
        <v>-389970</v>
      </c>
      <c r="Z31" s="2">
        <v>-1.36</v>
      </c>
      <c r="AA31" s="6">
        <v>57429997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20140821</v>
      </c>
      <c r="F32" s="8">
        <v>20140821</v>
      </c>
      <c r="G32" s="8">
        <v>384680</v>
      </c>
      <c r="H32" s="8">
        <v>918195</v>
      </c>
      <c r="I32" s="8">
        <v>1386912</v>
      </c>
      <c r="J32" s="8">
        <v>2689787</v>
      </c>
      <c r="K32" s="8">
        <v>1974541</v>
      </c>
      <c r="L32" s="8">
        <v>4836507</v>
      </c>
      <c r="M32" s="8">
        <v>1753159</v>
      </c>
      <c r="N32" s="8">
        <v>8564207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11253994</v>
      </c>
      <c r="X32" s="8">
        <v>10070166</v>
      </c>
      <c r="Y32" s="8">
        <v>1183828</v>
      </c>
      <c r="Z32" s="2">
        <v>11.76</v>
      </c>
      <c r="AA32" s="6">
        <v>20140821</v>
      </c>
    </row>
    <row r="33" spans="1:27" ht="13.5">
      <c r="A33" s="25" t="s">
        <v>59</v>
      </c>
      <c r="B33" s="24"/>
      <c r="C33" s="6">
        <v>1567071</v>
      </c>
      <c r="D33" s="6">
        <v>0</v>
      </c>
      <c r="E33" s="7">
        <v>2675000</v>
      </c>
      <c r="F33" s="8">
        <v>2675000</v>
      </c>
      <c r="G33" s="8">
        <v>87750</v>
      </c>
      <c r="H33" s="8">
        <v>157202</v>
      </c>
      <c r="I33" s="8">
        <v>324203</v>
      </c>
      <c r="J33" s="8">
        <v>569155</v>
      </c>
      <c r="K33" s="8">
        <v>121163</v>
      </c>
      <c r="L33" s="8">
        <v>119750</v>
      </c>
      <c r="M33" s="8">
        <v>40050</v>
      </c>
      <c r="N33" s="8">
        <v>280963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850118</v>
      </c>
      <c r="X33" s="8">
        <v>1337496</v>
      </c>
      <c r="Y33" s="8">
        <v>-487378</v>
      </c>
      <c r="Z33" s="2">
        <v>-36.44</v>
      </c>
      <c r="AA33" s="6">
        <v>2675000</v>
      </c>
    </row>
    <row r="34" spans="1:27" ht="13.5">
      <c r="A34" s="25" t="s">
        <v>60</v>
      </c>
      <c r="B34" s="24"/>
      <c r="C34" s="6">
        <v>112175175</v>
      </c>
      <c r="D34" s="6">
        <v>0</v>
      </c>
      <c r="E34" s="7">
        <v>69892849</v>
      </c>
      <c r="F34" s="8">
        <v>70621326</v>
      </c>
      <c r="G34" s="8">
        <v>4610579</v>
      </c>
      <c r="H34" s="8">
        <v>4450293</v>
      </c>
      <c r="I34" s="8">
        <v>5827027</v>
      </c>
      <c r="J34" s="8">
        <v>14887899</v>
      </c>
      <c r="K34" s="8">
        <v>4719031</v>
      </c>
      <c r="L34" s="8">
        <v>5396392</v>
      </c>
      <c r="M34" s="8">
        <v>7666442</v>
      </c>
      <c r="N34" s="8">
        <v>17781865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32669764</v>
      </c>
      <c r="X34" s="8">
        <v>36693679</v>
      </c>
      <c r="Y34" s="8">
        <v>-4023915</v>
      </c>
      <c r="Z34" s="2">
        <v>-10.97</v>
      </c>
      <c r="AA34" s="6">
        <v>70621326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359620050</v>
      </c>
      <c r="D36" s="33">
        <f>SUM(D25:D35)</f>
        <v>0</v>
      </c>
      <c r="E36" s="34">
        <f t="shared" si="1"/>
        <v>353844512</v>
      </c>
      <c r="F36" s="35">
        <f t="shared" si="1"/>
        <v>356066813</v>
      </c>
      <c r="G36" s="35">
        <f t="shared" si="1"/>
        <v>19748291</v>
      </c>
      <c r="H36" s="35">
        <f t="shared" si="1"/>
        <v>23537536</v>
      </c>
      <c r="I36" s="35">
        <f t="shared" si="1"/>
        <v>26300298</v>
      </c>
      <c r="J36" s="35">
        <f t="shared" si="1"/>
        <v>69586125</v>
      </c>
      <c r="K36" s="35">
        <f t="shared" si="1"/>
        <v>25003741</v>
      </c>
      <c r="L36" s="35">
        <f t="shared" si="1"/>
        <v>40468369</v>
      </c>
      <c r="M36" s="35">
        <f t="shared" si="1"/>
        <v>32081053</v>
      </c>
      <c r="N36" s="35">
        <f t="shared" si="1"/>
        <v>97553163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167139288</v>
      </c>
      <c r="X36" s="35">
        <f t="shared" si="1"/>
        <v>177420835</v>
      </c>
      <c r="Y36" s="35">
        <f t="shared" si="1"/>
        <v>-10281547</v>
      </c>
      <c r="Z36" s="36">
        <f>+IF(X36&lt;&gt;0,+(Y36/X36)*100,0)</f>
        <v>-5.795005417486621</v>
      </c>
      <c r="AA36" s="33">
        <f>SUM(AA25:AA35)</f>
        <v>356066813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-11050512</v>
      </c>
      <c r="D38" s="46">
        <f>+D22-D36</f>
        <v>0</v>
      </c>
      <c r="E38" s="47">
        <f t="shared" si="2"/>
        <v>-1223955</v>
      </c>
      <c r="F38" s="48">
        <f t="shared" si="2"/>
        <v>-623955</v>
      </c>
      <c r="G38" s="48">
        <f t="shared" si="2"/>
        <v>30027957</v>
      </c>
      <c r="H38" s="48">
        <f t="shared" si="2"/>
        <v>-5915837</v>
      </c>
      <c r="I38" s="48">
        <f t="shared" si="2"/>
        <v>-3838716</v>
      </c>
      <c r="J38" s="48">
        <f t="shared" si="2"/>
        <v>20273404</v>
      </c>
      <c r="K38" s="48">
        <f t="shared" si="2"/>
        <v>-6091733</v>
      </c>
      <c r="L38" s="48">
        <f t="shared" si="2"/>
        <v>-9347167</v>
      </c>
      <c r="M38" s="48">
        <f t="shared" si="2"/>
        <v>25786572</v>
      </c>
      <c r="N38" s="48">
        <f t="shared" si="2"/>
        <v>10347672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30621076</v>
      </c>
      <c r="X38" s="48">
        <f>IF(F22=F36,0,X22-X36)</f>
        <v>23700583</v>
      </c>
      <c r="Y38" s="48">
        <f t="shared" si="2"/>
        <v>6920493</v>
      </c>
      <c r="Z38" s="49">
        <f>+IF(X38&lt;&gt;0,+(Y38/X38)*100,0)</f>
        <v>29.19967411772107</v>
      </c>
      <c r="AA38" s="46">
        <f>+AA22-AA36</f>
        <v>-623955</v>
      </c>
    </row>
    <row r="39" spans="1:27" ht="13.5">
      <c r="A39" s="23" t="s">
        <v>64</v>
      </c>
      <c r="B39" s="29"/>
      <c r="C39" s="6">
        <v>1450000</v>
      </c>
      <c r="D39" s="6">
        <v>0</v>
      </c>
      <c r="E39" s="7">
        <v>2558000</v>
      </c>
      <c r="F39" s="8">
        <v>2558000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159120</v>
      </c>
      <c r="M39" s="8">
        <v>159120</v>
      </c>
      <c r="N39" s="8">
        <v>318240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318240</v>
      </c>
      <c r="X39" s="8">
        <v>1160672</v>
      </c>
      <c r="Y39" s="8">
        <v>-842432</v>
      </c>
      <c r="Z39" s="2">
        <v>-72.58</v>
      </c>
      <c r="AA39" s="6">
        <v>2558000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-9600512</v>
      </c>
      <c r="D42" s="55">
        <f>SUM(D38:D41)</f>
        <v>0</v>
      </c>
      <c r="E42" s="56">
        <f t="shared" si="3"/>
        <v>1334045</v>
      </c>
      <c r="F42" s="57">
        <f t="shared" si="3"/>
        <v>1934045</v>
      </c>
      <c r="G42" s="57">
        <f t="shared" si="3"/>
        <v>30027957</v>
      </c>
      <c r="H42" s="57">
        <f t="shared" si="3"/>
        <v>-5915837</v>
      </c>
      <c r="I42" s="57">
        <f t="shared" si="3"/>
        <v>-3838716</v>
      </c>
      <c r="J42" s="57">
        <f t="shared" si="3"/>
        <v>20273404</v>
      </c>
      <c r="K42" s="57">
        <f t="shared" si="3"/>
        <v>-6091733</v>
      </c>
      <c r="L42" s="57">
        <f t="shared" si="3"/>
        <v>-9188047</v>
      </c>
      <c r="M42" s="57">
        <f t="shared" si="3"/>
        <v>25945692</v>
      </c>
      <c r="N42" s="57">
        <f t="shared" si="3"/>
        <v>10665912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30939316</v>
      </c>
      <c r="X42" s="57">
        <f t="shared" si="3"/>
        <v>24861255</v>
      </c>
      <c r="Y42" s="57">
        <f t="shared" si="3"/>
        <v>6078061</v>
      </c>
      <c r="Z42" s="58">
        <f>+IF(X42&lt;&gt;0,+(Y42/X42)*100,0)</f>
        <v>24.447925094690515</v>
      </c>
      <c r="AA42" s="55">
        <f>SUM(AA38:AA41)</f>
        <v>1934045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-9600512</v>
      </c>
      <c r="D44" s="63">
        <f>+D42-D43</f>
        <v>0</v>
      </c>
      <c r="E44" s="64">
        <f t="shared" si="4"/>
        <v>1334045</v>
      </c>
      <c r="F44" s="65">
        <f t="shared" si="4"/>
        <v>1934045</v>
      </c>
      <c r="G44" s="65">
        <f t="shared" si="4"/>
        <v>30027957</v>
      </c>
      <c r="H44" s="65">
        <f t="shared" si="4"/>
        <v>-5915837</v>
      </c>
      <c r="I44" s="65">
        <f t="shared" si="4"/>
        <v>-3838716</v>
      </c>
      <c r="J44" s="65">
        <f t="shared" si="4"/>
        <v>20273404</v>
      </c>
      <c r="K44" s="65">
        <f t="shared" si="4"/>
        <v>-6091733</v>
      </c>
      <c r="L44" s="65">
        <f t="shared" si="4"/>
        <v>-9188047</v>
      </c>
      <c r="M44" s="65">
        <f t="shared" si="4"/>
        <v>25945692</v>
      </c>
      <c r="N44" s="65">
        <f t="shared" si="4"/>
        <v>10665912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30939316</v>
      </c>
      <c r="X44" s="65">
        <f t="shared" si="4"/>
        <v>24861255</v>
      </c>
      <c r="Y44" s="65">
        <f t="shared" si="4"/>
        <v>6078061</v>
      </c>
      <c r="Z44" s="66">
        <f>+IF(X44&lt;&gt;0,+(Y44/X44)*100,0)</f>
        <v>24.447925094690515</v>
      </c>
      <c r="AA44" s="63">
        <f>+AA42-AA43</f>
        <v>1934045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-9600512</v>
      </c>
      <c r="D46" s="55">
        <f>SUM(D44:D45)</f>
        <v>0</v>
      </c>
      <c r="E46" s="56">
        <f t="shared" si="5"/>
        <v>1334045</v>
      </c>
      <c r="F46" s="57">
        <f t="shared" si="5"/>
        <v>1934045</v>
      </c>
      <c r="G46" s="57">
        <f t="shared" si="5"/>
        <v>30027957</v>
      </c>
      <c r="H46" s="57">
        <f t="shared" si="5"/>
        <v>-5915837</v>
      </c>
      <c r="I46" s="57">
        <f t="shared" si="5"/>
        <v>-3838716</v>
      </c>
      <c r="J46" s="57">
        <f t="shared" si="5"/>
        <v>20273404</v>
      </c>
      <c r="K46" s="57">
        <f t="shared" si="5"/>
        <v>-6091733</v>
      </c>
      <c r="L46" s="57">
        <f t="shared" si="5"/>
        <v>-9188047</v>
      </c>
      <c r="M46" s="57">
        <f t="shared" si="5"/>
        <v>25945692</v>
      </c>
      <c r="N46" s="57">
        <f t="shared" si="5"/>
        <v>10665912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30939316</v>
      </c>
      <c r="X46" s="57">
        <f t="shared" si="5"/>
        <v>24861255</v>
      </c>
      <c r="Y46" s="57">
        <f t="shared" si="5"/>
        <v>6078061</v>
      </c>
      <c r="Z46" s="58">
        <f>+IF(X46&lt;&gt;0,+(Y46/X46)*100,0)</f>
        <v>24.447925094690515</v>
      </c>
      <c r="AA46" s="55">
        <f>SUM(AA44:AA45)</f>
        <v>1934045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-9600512</v>
      </c>
      <c r="D48" s="71">
        <f>SUM(D46:D47)</f>
        <v>0</v>
      </c>
      <c r="E48" s="72">
        <f t="shared" si="6"/>
        <v>1334045</v>
      </c>
      <c r="F48" s="73">
        <f t="shared" si="6"/>
        <v>1934045</v>
      </c>
      <c r="G48" s="73">
        <f t="shared" si="6"/>
        <v>30027957</v>
      </c>
      <c r="H48" s="74">
        <f t="shared" si="6"/>
        <v>-5915837</v>
      </c>
      <c r="I48" s="74">
        <f t="shared" si="6"/>
        <v>-3838716</v>
      </c>
      <c r="J48" s="74">
        <f t="shared" si="6"/>
        <v>20273404</v>
      </c>
      <c r="K48" s="74">
        <f t="shared" si="6"/>
        <v>-6091733</v>
      </c>
      <c r="L48" s="74">
        <f t="shared" si="6"/>
        <v>-9188047</v>
      </c>
      <c r="M48" s="73">
        <f t="shared" si="6"/>
        <v>25945692</v>
      </c>
      <c r="N48" s="73">
        <f t="shared" si="6"/>
        <v>10665912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30939316</v>
      </c>
      <c r="X48" s="74">
        <f t="shared" si="6"/>
        <v>24861255</v>
      </c>
      <c r="Y48" s="74">
        <f t="shared" si="6"/>
        <v>6078061</v>
      </c>
      <c r="Z48" s="75">
        <f>+IF(X48&lt;&gt;0,+(Y48/X48)*100,0)</f>
        <v>24.447925094690515</v>
      </c>
      <c r="AA48" s="76">
        <f>SUM(AA46:AA47)</f>
        <v>1934045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63835379</v>
      </c>
      <c r="D5" s="6">
        <v>0</v>
      </c>
      <c r="E5" s="7">
        <v>70001877</v>
      </c>
      <c r="F5" s="8">
        <v>70001877</v>
      </c>
      <c r="G5" s="8">
        <v>35813224</v>
      </c>
      <c r="H5" s="8">
        <v>3449099</v>
      </c>
      <c r="I5" s="8">
        <v>2755458</v>
      </c>
      <c r="J5" s="8">
        <v>42017781</v>
      </c>
      <c r="K5" s="8">
        <v>1934218</v>
      </c>
      <c r="L5" s="8">
        <v>2868319</v>
      </c>
      <c r="M5" s="8">
        <v>3335890</v>
      </c>
      <c r="N5" s="8">
        <v>8138427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50156208</v>
      </c>
      <c r="X5" s="8">
        <v>49701333</v>
      </c>
      <c r="Y5" s="8">
        <v>454875</v>
      </c>
      <c r="Z5" s="2">
        <v>0.92</v>
      </c>
      <c r="AA5" s="6">
        <v>70001877</v>
      </c>
    </row>
    <row r="6" spans="1:27" ht="13.5">
      <c r="A6" s="23" t="s">
        <v>33</v>
      </c>
      <c r="B6" s="24"/>
      <c r="C6" s="6">
        <v>671252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213923609</v>
      </c>
      <c r="D7" s="6">
        <v>0</v>
      </c>
      <c r="E7" s="7">
        <v>235713884</v>
      </c>
      <c r="F7" s="8">
        <v>235713884</v>
      </c>
      <c r="G7" s="8">
        <v>21308222</v>
      </c>
      <c r="H7" s="8">
        <v>17100042</v>
      </c>
      <c r="I7" s="8">
        <v>15714146</v>
      </c>
      <c r="J7" s="8">
        <v>54122410</v>
      </c>
      <c r="K7" s="8">
        <v>14600701</v>
      </c>
      <c r="L7" s="8">
        <v>12114004</v>
      </c>
      <c r="M7" s="8">
        <v>14262807</v>
      </c>
      <c r="N7" s="8">
        <v>40977512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95099922</v>
      </c>
      <c r="X7" s="8">
        <v>113142666</v>
      </c>
      <c r="Y7" s="8">
        <v>-18042744</v>
      </c>
      <c r="Z7" s="2">
        <v>-15.95</v>
      </c>
      <c r="AA7" s="6">
        <v>235713884</v>
      </c>
    </row>
    <row r="8" spans="1:27" ht="13.5">
      <c r="A8" s="25" t="s">
        <v>35</v>
      </c>
      <c r="B8" s="24"/>
      <c r="C8" s="6">
        <v>45425578</v>
      </c>
      <c r="D8" s="6">
        <v>0</v>
      </c>
      <c r="E8" s="7">
        <v>41882044</v>
      </c>
      <c r="F8" s="8">
        <v>41882044</v>
      </c>
      <c r="G8" s="8">
        <v>3530606</v>
      </c>
      <c r="H8" s="8">
        <v>-2490985</v>
      </c>
      <c r="I8" s="8">
        <v>-2286745</v>
      </c>
      <c r="J8" s="8">
        <v>-1247124</v>
      </c>
      <c r="K8" s="8">
        <v>2163832</v>
      </c>
      <c r="L8" s="8">
        <v>-2407442</v>
      </c>
      <c r="M8" s="8">
        <v>2798562</v>
      </c>
      <c r="N8" s="8">
        <v>2554952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1307828</v>
      </c>
      <c r="X8" s="8">
        <v>19684562</v>
      </c>
      <c r="Y8" s="8">
        <v>-18376734</v>
      </c>
      <c r="Z8" s="2">
        <v>-93.36</v>
      </c>
      <c r="AA8" s="6">
        <v>41882044</v>
      </c>
    </row>
    <row r="9" spans="1:27" ht="13.5">
      <c r="A9" s="25" t="s">
        <v>36</v>
      </c>
      <c r="B9" s="24"/>
      <c r="C9" s="6">
        <v>26997385</v>
      </c>
      <c r="D9" s="6">
        <v>0</v>
      </c>
      <c r="E9" s="7">
        <v>17386707</v>
      </c>
      <c r="F9" s="8">
        <v>17386707</v>
      </c>
      <c r="G9" s="8">
        <v>2198004</v>
      </c>
      <c r="H9" s="8">
        <v>-1219560</v>
      </c>
      <c r="I9" s="8">
        <v>-1650244</v>
      </c>
      <c r="J9" s="8">
        <v>-671800</v>
      </c>
      <c r="K9" s="8">
        <v>1690775</v>
      </c>
      <c r="L9" s="8">
        <v>-1575879</v>
      </c>
      <c r="M9" s="8">
        <v>1853655</v>
      </c>
      <c r="N9" s="8">
        <v>1968551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1296751</v>
      </c>
      <c r="X9" s="8">
        <v>9562688</v>
      </c>
      <c r="Y9" s="8">
        <v>-8265937</v>
      </c>
      <c r="Z9" s="2">
        <v>-86.44</v>
      </c>
      <c r="AA9" s="6">
        <v>17386707</v>
      </c>
    </row>
    <row r="10" spans="1:27" ht="13.5">
      <c r="A10" s="25" t="s">
        <v>37</v>
      </c>
      <c r="B10" s="24"/>
      <c r="C10" s="6">
        <v>23384312</v>
      </c>
      <c r="D10" s="6">
        <v>0</v>
      </c>
      <c r="E10" s="7">
        <v>21423938</v>
      </c>
      <c r="F10" s="26">
        <v>21423938</v>
      </c>
      <c r="G10" s="26">
        <v>2030688</v>
      </c>
      <c r="H10" s="26">
        <v>-1936448</v>
      </c>
      <c r="I10" s="26">
        <v>-1782840</v>
      </c>
      <c r="J10" s="26">
        <v>-1688600</v>
      </c>
      <c r="K10" s="26">
        <v>1847260</v>
      </c>
      <c r="L10" s="26">
        <v>-1764555</v>
      </c>
      <c r="M10" s="26">
        <v>1802800</v>
      </c>
      <c r="N10" s="26">
        <v>1885505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196905</v>
      </c>
      <c r="X10" s="26">
        <v>10711968</v>
      </c>
      <c r="Y10" s="26">
        <v>-10515063</v>
      </c>
      <c r="Z10" s="27">
        <v>-98.16</v>
      </c>
      <c r="AA10" s="28">
        <v>21423938</v>
      </c>
    </row>
    <row r="11" spans="1:27" ht="13.5">
      <c r="A11" s="25" t="s">
        <v>38</v>
      </c>
      <c r="B11" s="29"/>
      <c r="C11" s="6">
        <v>-3561312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94780</v>
      </c>
      <c r="L11" s="8">
        <v>0</v>
      </c>
      <c r="M11" s="8">
        <v>71462</v>
      </c>
      <c r="N11" s="8">
        <v>166242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166242</v>
      </c>
      <c r="X11" s="8"/>
      <c r="Y11" s="8">
        <v>166242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5989524</v>
      </c>
      <c r="D12" s="6">
        <v>0</v>
      </c>
      <c r="E12" s="7">
        <v>10198093</v>
      </c>
      <c r="F12" s="8">
        <v>10198093</v>
      </c>
      <c r="G12" s="8">
        <v>331466</v>
      </c>
      <c r="H12" s="8">
        <v>351407</v>
      </c>
      <c r="I12" s="8">
        <v>435816</v>
      </c>
      <c r="J12" s="8">
        <v>1118689</v>
      </c>
      <c r="K12" s="8">
        <v>497687</v>
      </c>
      <c r="L12" s="8">
        <v>451628</v>
      </c>
      <c r="M12" s="8">
        <v>205964</v>
      </c>
      <c r="N12" s="8">
        <v>1155279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2273968</v>
      </c>
      <c r="X12" s="8">
        <v>5099076</v>
      </c>
      <c r="Y12" s="8">
        <v>-2825108</v>
      </c>
      <c r="Z12" s="2">
        <v>-55.4</v>
      </c>
      <c r="AA12" s="6">
        <v>10198093</v>
      </c>
    </row>
    <row r="13" spans="1:27" ht="13.5">
      <c r="A13" s="23" t="s">
        <v>40</v>
      </c>
      <c r="B13" s="29"/>
      <c r="C13" s="6">
        <v>8121547</v>
      </c>
      <c r="D13" s="6">
        <v>0</v>
      </c>
      <c r="E13" s="7">
        <v>8202411</v>
      </c>
      <c r="F13" s="8">
        <v>8202411</v>
      </c>
      <c r="G13" s="8">
        <v>371486</v>
      </c>
      <c r="H13" s="8">
        <v>538721</v>
      </c>
      <c r="I13" s="8">
        <v>704797</v>
      </c>
      <c r="J13" s="8">
        <v>1615004</v>
      </c>
      <c r="K13" s="8">
        <v>423043</v>
      </c>
      <c r="L13" s="8">
        <v>651221</v>
      </c>
      <c r="M13" s="8">
        <v>491260</v>
      </c>
      <c r="N13" s="8">
        <v>1565524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3180528</v>
      </c>
      <c r="X13" s="8">
        <v>4101222</v>
      </c>
      <c r="Y13" s="8">
        <v>-920694</v>
      </c>
      <c r="Z13" s="2">
        <v>-22.45</v>
      </c>
      <c r="AA13" s="6">
        <v>8202411</v>
      </c>
    </row>
    <row r="14" spans="1:27" ht="13.5">
      <c r="A14" s="23" t="s">
        <v>41</v>
      </c>
      <c r="B14" s="29"/>
      <c r="C14" s="6">
        <v>10372977</v>
      </c>
      <c r="D14" s="6">
        <v>0</v>
      </c>
      <c r="E14" s="7">
        <v>5650677</v>
      </c>
      <c r="F14" s="8">
        <v>5650677</v>
      </c>
      <c r="G14" s="8">
        <v>675170</v>
      </c>
      <c r="H14" s="8">
        <v>718946</v>
      </c>
      <c r="I14" s="8">
        <v>735878</v>
      </c>
      <c r="J14" s="8">
        <v>2129994</v>
      </c>
      <c r="K14" s="8">
        <v>841149</v>
      </c>
      <c r="L14" s="8">
        <v>743973</v>
      </c>
      <c r="M14" s="8">
        <v>894196</v>
      </c>
      <c r="N14" s="8">
        <v>2479318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4609312</v>
      </c>
      <c r="X14" s="8">
        <v>2825352</v>
      </c>
      <c r="Y14" s="8">
        <v>1783960</v>
      </c>
      <c r="Z14" s="2">
        <v>63.14</v>
      </c>
      <c r="AA14" s="6">
        <v>5650677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4014</v>
      </c>
      <c r="F15" s="8">
        <v>4014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2010</v>
      </c>
      <c r="Y15" s="8">
        <v>-2010</v>
      </c>
      <c r="Z15" s="2">
        <v>-100</v>
      </c>
      <c r="AA15" s="6">
        <v>4014</v>
      </c>
    </row>
    <row r="16" spans="1:27" ht="13.5">
      <c r="A16" s="23" t="s">
        <v>43</v>
      </c>
      <c r="B16" s="29"/>
      <c r="C16" s="6">
        <v>22001770</v>
      </c>
      <c r="D16" s="6">
        <v>0</v>
      </c>
      <c r="E16" s="7">
        <v>18904300</v>
      </c>
      <c r="F16" s="8">
        <v>18904300</v>
      </c>
      <c r="G16" s="8">
        <v>198987</v>
      </c>
      <c r="H16" s="8">
        <v>110896</v>
      </c>
      <c r="I16" s="8">
        <v>251389</v>
      </c>
      <c r="J16" s="8">
        <v>561272</v>
      </c>
      <c r="K16" s="8">
        <v>34438</v>
      </c>
      <c r="L16" s="8">
        <v>38515</v>
      </c>
      <c r="M16" s="8">
        <v>6964</v>
      </c>
      <c r="N16" s="8">
        <v>79917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641189</v>
      </c>
      <c r="X16" s="8">
        <v>9452172</v>
      </c>
      <c r="Y16" s="8">
        <v>-8810983</v>
      </c>
      <c r="Z16" s="2">
        <v>-93.22</v>
      </c>
      <c r="AA16" s="6">
        <v>18904300</v>
      </c>
    </row>
    <row r="17" spans="1:27" ht="13.5">
      <c r="A17" s="23" t="s">
        <v>44</v>
      </c>
      <c r="B17" s="29"/>
      <c r="C17" s="6">
        <v>1164359</v>
      </c>
      <c r="D17" s="6">
        <v>0</v>
      </c>
      <c r="E17" s="7">
        <v>3655255</v>
      </c>
      <c r="F17" s="8">
        <v>3655255</v>
      </c>
      <c r="G17" s="8">
        <v>333872</v>
      </c>
      <c r="H17" s="8">
        <v>214219</v>
      </c>
      <c r="I17" s="8">
        <v>434717</v>
      </c>
      <c r="J17" s="8">
        <v>982808</v>
      </c>
      <c r="K17" s="8">
        <v>134422</v>
      </c>
      <c r="L17" s="8">
        <v>757471</v>
      </c>
      <c r="M17" s="8">
        <v>288554</v>
      </c>
      <c r="N17" s="8">
        <v>1180447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2163255</v>
      </c>
      <c r="X17" s="8">
        <v>1827666</v>
      </c>
      <c r="Y17" s="8">
        <v>335589</v>
      </c>
      <c r="Z17" s="2">
        <v>18.36</v>
      </c>
      <c r="AA17" s="6">
        <v>3655255</v>
      </c>
    </row>
    <row r="18" spans="1:27" ht="13.5">
      <c r="A18" s="25" t="s">
        <v>45</v>
      </c>
      <c r="B18" s="24"/>
      <c r="C18" s="6">
        <v>3586464</v>
      </c>
      <c r="D18" s="6">
        <v>0</v>
      </c>
      <c r="E18" s="7">
        <v>4877550</v>
      </c>
      <c r="F18" s="8">
        <v>4877550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2438784</v>
      </c>
      <c r="Y18" s="8">
        <v>-2438784</v>
      </c>
      <c r="Z18" s="2">
        <v>-100</v>
      </c>
      <c r="AA18" s="6">
        <v>4877550</v>
      </c>
    </row>
    <row r="19" spans="1:27" ht="13.5">
      <c r="A19" s="23" t="s">
        <v>46</v>
      </c>
      <c r="B19" s="29"/>
      <c r="C19" s="6">
        <v>93967249</v>
      </c>
      <c r="D19" s="6">
        <v>0</v>
      </c>
      <c r="E19" s="7">
        <v>135380626</v>
      </c>
      <c r="F19" s="8">
        <v>135380626</v>
      </c>
      <c r="G19" s="8">
        <v>35311514</v>
      </c>
      <c r="H19" s="8">
        <v>288195</v>
      </c>
      <c r="I19" s="8">
        <v>221746</v>
      </c>
      <c r="J19" s="8">
        <v>35821455</v>
      </c>
      <c r="K19" s="8">
        <v>443802</v>
      </c>
      <c r="L19" s="8">
        <v>301876</v>
      </c>
      <c r="M19" s="8">
        <v>28493094</v>
      </c>
      <c r="N19" s="8">
        <v>29238772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65060227</v>
      </c>
      <c r="X19" s="8">
        <v>67546308</v>
      </c>
      <c r="Y19" s="8">
        <v>-2486081</v>
      </c>
      <c r="Z19" s="2">
        <v>-3.68</v>
      </c>
      <c r="AA19" s="6">
        <v>135380626</v>
      </c>
    </row>
    <row r="20" spans="1:27" ht="13.5">
      <c r="A20" s="23" t="s">
        <v>47</v>
      </c>
      <c r="B20" s="29"/>
      <c r="C20" s="6">
        <v>14047454</v>
      </c>
      <c r="D20" s="6">
        <v>0</v>
      </c>
      <c r="E20" s="7">
        <v>9266694</v>
      </c>
      <c r="F20" s="26">
        <v>9266694</v>
      </c>
      <c r="G20" s="26">
        <v>278974</v>
      </c>
      <c r="H20" s="26">
        <v>511833</v>
      </c>
      <c r="I20" s="26">
        <v>849302</v>
      </c>
      <c r="J20" s="26">
        <v>1640109</v>
      </c>
      <c r="K20" s="26">
        <v>769134</v>
      </c>
      <c r="L20" s="26">
        <v>731000</v>
      </c>
      <c r="M20" s="26">
        <v>391353</v>
      </c>
      <c r="N20" s="26">
        <v>1891487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3531596</v>
      </c>
      <c r="X20" s="26">
        <v>4633566</v>
      </c>
      <c r="Y20" s="26">
        <v>-1101970</v>
      </c>
      <c r="Z20" s="27">
        <v>-23.78</v>
      </c>
      <c r="AA20" s="28">
        <v>9266694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529927547</v>
      </c>
      <c r="D22" s="33">
        <f>SUM(D5:D21)</f>
        <v>0</v>
      </c>
      <c r="E22" s="34">
        <f t="shared" si="0"/>
        <v>582548070</v>
      </c>
      <c r="F22" s="35">
        <f t="shared" si="0"/>
        <v>582548070</v>
      </c>
      <c r="G22" s="35">
        <f t="shared" si="0"/>
        <v>102382213</v>
      </c>
      <c r="H22" s="35">
        <f t="shared" si="0"/>
        <v>17636365</v>
      </c>
      <c r="I22" s="35">
        <f t="shared" si="0"/>
        <v>16383420</v>
      </c>
      <c r="J22" s="35">
        <f t="shared" si="0"/>
        <v>136401998</v>
      </c>
      <c r="K22" s="35">
        <f t="shared" si="0"/>
        <v>25475241</v>
      </c>
      <c r="L22" s="35">
        <f t="shared" si="0"/>
        <v>12910131</v>
      </c>
      <c r="M22" s="35">
        <f t="shared" si="0"/>
        <v>54896561</v>
      </c>
      <c r="N22" s="35">
        <f t="shared" si="0"/>
        <v>93281933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229683931</v>
      </c>
      <c r="X22" s="35">
        <f t="shared" si="0"/>
        <v>300729373</v>
      </c>
      <c r="Y22" s="35">
        <f t="shared" si="0"/>
        <v>-71045442</v>
      </c>
      <c r="Z22" s="36">
        <f>+IF(X22&lt;&gt;0,+(Y22/X22)*100,0)</f>
        <v>-23.624377389966494</v>
      </c>
      <c r="AA22" s="33">
        <f>SUM(AA5:AA21)</f>
        <v>582548070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153006416</v>
      </c>
      <c r="D25" s="6">
        <v>0</v>
      </c>
      <c r="E25" s="7">
        <v>179864102</v>
      </c>
      <c r="F25" s="8">
        <v>179864102</v>
      </c>
      <c r="G25" s="8">
        <v>13011517</v>
      </c>
      <c r="H25" s="8">
        <v>16040545</v>
      </c>
      <c r="I25" s="8">
        <v>14208620</v>
      </c>
      <c r="J25" s="8">
        <v>43260682</v>
      </c>
      <c r="K25" s="8">
        <v>14448038</v>
      </c>
      <c r="L25" s="8">
        <v>14995172</v>
      </c>
      <c r="M25" s="8">
        <v>14807557</v>
      </c>
      <c r="N25" s="8">
        <v>44250767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87511449</v>
      </c>
      <c r="X25" s="8">
        <v>89865348</v>
      </c>
      <c r="Y25" s="8">
        <v>-2353899</v>
      </c>
      <c r="Z25" s="2">
        <v>-2.62</v>
      </c>
      <c r="AA25" s="6">
        <v>179864102</v>
      </c>
    </row>
    <row r="26" spans="1:27" ht="13.5">
      <c r="A26" s="25" t="s">
        <v>52</v>
      </c>
      <c r="B26" s="24"/>
      <c r="C26" s="6">
        <v>9170071</v>
      </c>
      <c r="D26" s="6">
        <v>0</v>
      </c>
      <c r="E26" s="7">
        <v>10709120</v>
      </c>
      <c r="F26" s="8">
        <v>10709120</v>
      </c>
      <c r="G26" s="8">
        <v>764335</v>
      </c>
      <c r="H26" s="8">
        <v>764335</v>
      </c>
      <c r="I26" s="8">
        <v>745003</v>
      </c>
      <c r="J26" s="8">
        <v>2273673</v>
      </c>
      <c r="K26" s="8">
        <v>742754</v>
      </c>
      <c r="L26" s="8">
        <v>744442</v>
      </c>
      <c r="M26" s="8">
        <v>760500</v>
      </c>
      <c r="N26" s="8">
        <v>2247696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4521369</v>
      </c>
      <c r="X26" s="8">
        <v>5354634</v>
      </c>
      <c r="Y26" s="8">
        <v>-833265</v>
      </c>
      <c r="Z26" s="2">
        <v>-15.56</v>
      </c>
      <c r="AA26" s="6">
        <v>10709120</v>
      </c>
    </row>
    <row r="27" spans="1:27" ht="13.5">
      <c r="A27" s="25" t="s">
        <v>53</v>
      </c>
      <c r="B27" s="24"/>
      <c r="C27" s="6">
        <v>39571146</v>
      </c>
      <c r="D27" s="6">
        <v>0</v>
      </c>
      <c r="E27" s="7">
        <v>22202840</v>
      </c>
      <c r="F27" s="8">
        <v>22202840</v>
      </c>
      <c r="G27" s="8">
        <v>1189369</v>
      </c>
      <c r="H27" s="8">
        <v>3147732</v>
      </c>
      <c r="I27" s="8">
        <v>-5462087</v>
      </c>
      <c r="J27" s="8">
        <v>-1124986</v>
      </c>
      <c r="K27" s="8">
        <v>268</v>
      </c>
      <c r="L27" s="8">
        <v>2333357</v>
      </c>
      <c r="M27" s="8">
        <v>0</v>
      </c>
      <c r="N27" s="8">
        <v>2333625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1208639</v>
      </c>
      <c r="X27" s="8">
        <v>11101434</v>
      </c>
      <c r="Y27" s="8">
        <v>-9892795</v>
      </c>
      <c r="Z27" s="2">
        <v>-89.11</v>
      </c>
      <c r="AA27" s="6">
        <v>22202840</v>
      </c>
    </row>
    <row r="28" spans="1:27" ht="13.5">
      <c r="A28" s="25" t="s">
        <v>54</v>
      </c>
      <c r="B28" s="24"/>
      <c r="C28" s="6">
        <v>28497854</v>
      </c>
      <c r="D28" s="6">
        <v>0</v>
      </c>
      <c r="E28" s="7">
        <v>43031857</v>
      </c>
      <c r="F28" s="8">
        <v>43031857</v>
      </c>
      <c r="G28" s="8">
        <v>400</v>
      </c>
      <c r="H28" s="8">
        <v>0</v>
      </c>
      <c r="I28" s="8">
        <v>1258</v>
      </c>
      <c r="J28" s="8">
        <v>1658</v>
      </c>
      <c r="K28" s="8">
        <v>5131</v>
      </c>
      <c r="L28" s="8">
        <v>215</v>
      </c>
      <c r="M28" s="8">
        <v>12524253</v>
      </c>
      <c r="N28" s="8">
        <v>12529599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12531257</v>
      </c>
      <c r="X28" s="8">
        <v>21516408</v>
      </c>
      <c r="Y28" s="8">
        <v>-8985151</v>
      </c>
      <c r="Z28" s="2">
        <v>-41.76</v>
      </c>
      <c r="AA28" s="6">
        <v>43031857</v>
      </c>
    </row>
    <row r="29" spans="1:27" ht="13.5">
      <c r="A29" s="25" t="s">
        <v>55</v>
      </c>
      <c r="B29" s="24"/>
      <c r="C29" s="6">
        <v>15373849</v>
      </c>
      <c r="D29" s="6">
        <v>0</v>
      </c>
      <c r="E29" s="7">
        <v>3671385</v>
      </c>
      <c r="F29" s="8">
        <v>3671385</v>
      </c>
      <c r="G29" s="8">
        <v>0</v>
      </c>
      <c r="H29" s="8">
        <v>0</v>
      </c>
      <c r="I29" s="8">
        <v>120673</v>
      </c>
      <c r="J29" s="8">
        <v>120673</v>
      </c>
      <c r="K29" s="8">
        <v>0</v>
      </c>
      <c r="L29" s="8">
        <v>214353</v>
      </c>
      <c r="M29" s="8">
        <v>57427</v>
      </c>
      <c r="N29" s="8">
        <v>271780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392453</v>
      </c>
      <c r="X29" s="8">
        <v>1835778</v>
      </c>
      <c r="Y29" s="8">
        <v>-1443325</v>
      </c>
      <c r="Z29" s="2">
        <v>-78.62</v>
      </c>
      <c r="AA29" s="6">
        <v>3671385</v>
      </c>
    </row>
    <row r="30" spans="1:27" ht="13.5">
      <c r="A30" s="25" t="s">
        <v>56</v>
      </c>
      <c r="B30" s="24"/>
      <c r="C30" s="6">
        <v>179705386</v>
      </c>
      <c r="D30" s="6">
        <v>0</v>
      </c>
      <c r="E30" s="7">
        <v>197540732</v>
      </c>
      <c r="F30" s="8">
        <v>197540732</v>
      </c>
      <c r="G30" s="8">
        <v>129317</v>
      </c>
      <c r="H30" s="8">
        <v>21257550</v>
      </c>
      <c r="I30" s="8">
        <v>20571636</v>
      </c>
      <c r="J30" s="8">
        <v>41958503</v>
      </c>
      <c r="K30" s="8">
        <v>12000188</v>
      </c>
      <c r="L30" s="8">
        <v>11719777</v>
      </c>
      <c r="M30" s="8">
        <v>11474399</v>
      </c>
      <c r="N30" s="8">
        <v>35194364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77152867</v>
      </c>
      <c r="X30" s="8">
        <v>94819551</v>
      </c>
      <c r="Y30" s="8">
        <v>-17666684</v>
      </c>
      <c r="Z30" s="2">
        <v>-18.63</v>
      </c>
      <c r="AA30" s="6">
        <v>197540732</v>
      </c>
    </row>
    <row r="31" spans="1:27" ht="13.5">
      <c r="A31" s="25" t="s">
        <v>57</v>
      </c>
      <c r="B31" s="24"/>
      <c r="C31" s="6">
        <v>15173252</v>
      </c>
      <c r="D31" s="6">
        <v>0</v>
      </c>
      <c r="E31" s="7">
        <v>21062145</v>
      </c>
      <c r="F31" s="8">
        <v>21062145</v>
      </c>
      <c r="G31" s="8">
        <v>919290</v>
      </c>
      <c r="H31" s="8">
        <v>721132</v>
      </c>
      <c r="I31" s="8">
        <v>1141971</v>
      </c>
      <c r="J31" s="8">
        <v>2782393</v>
      </c>
      <c r="K31" s="8">
        <v>1639897</v>
      </c>
      <c r="L31" s="8">
        <v>1921440</v>
      </c>
      <c r="M31" s="8">
        <v>848271</v>
      </c>
      <c r="N31" s="8">
        <v>4409608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7192001</v>
      </c>
      <c r="X31" s="8">
        <v>10506522</v>
      </c>
      <c r="Y31" s="8">
        <v>-3314521</v>
      </c>
      <c r="Z31" s="2">
        <v>-31.55</v>
      </c>
      <c r="AA31" s="6">
        <v>21062145</v>
      </c>
    </row>
    <row r="32" spans="1:27" ht="13.5">
      <c r="A32" s="25" t="s">
        <v>58</v>
      </c>
      <c r="B32" s="24"/>
      <c r="C32" s="6">
        <v>36100762</v>
      </c>
      <c r="D32" s="6">
        <v>0</v>
      </c>
      <c r="E32" s="7">
        <v>48085389</v>
      </c>
      <c r="F32" s="8">
        <v>48085389</v>
      </c>
      <c r="G32" s="8">
        <v>930469</v>
      </c>
      <c r="H32" s="8">
        <v>2091168</v>
      </c>
      <c r="I32" s="8">
        <v>3721420</v>
      </c>
      <c r="J32" s="8">
        <v>6743057</v>
      </c>
      <c r="K32" s="8">
        <v>4081437</v>
      </c>
      <c r="L32" s="8">
        <v>3994703</v>
      </c>
      <c r="M32" s="8">
        <v>3893832</v>
      </c>
      <c r="N32" s="8">
        <v>11969972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18713029</v>
      </c>
      <c r="X32" s="8">
        <v>23960916</v>
      </c>
      <c r="Y32" s="8">
        <v>-5247887</v>
      </c>
      <c r="Z32" s="2">
        <v>-21.9</v>
      </c>
      <c r="AA32" s="6">
        <v>48085389</v>
      </c>
    </row>
    <row r="33" spans="1:27" ht="13.5">
      <c r="A33" s="25" t="s">
        <v>59</v>
      </c>
      <c r="B33" s="24"/>
      <c r="C33" s="6">
        <v>13920192</v>
      </c>
      <c r="D33" s="6">
        <v>0</v>
      </c>
      <c r="E33" s="7">
        <v>14407038</v>
      </c>
      <c r="F33" s="8">
        <v>14407038</v>
      </c>
      <c r="G33" s="8">
        <v>200196</v>
      </c>
      <c r="H33" s="8">
        <v>154940</v>
      </c>
      <c r="I33" s="8">
        <v>122204</v>
      </c>
      <c r="J33" s="8">
        <v>477340</v>
      </c>
      <c r="K33" s="8">
        <v>205400</v>
      </c>
      <c r="L33" s="8">
        <v>1204</v>
      </c>
      <c r="M33" s="8">
        <v>1682</v>
      </c>
      <c r="N33" s="8">
        <v>208286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685626</v>
      </c>
      <c r="X33" s="8">
        <v>7203564</v>
      </c>
      <c r="Y33" s="8">
        <v>-6517938</v>
      </c>
      <c r="Z33" s="2">
        <v>-90.48</v>
      </c>
      <c r="AA33" s="6">
        <v>14407038</v>
      </c>
    </row>
    <row r="34" spans="1:27" ht="13.5">
      <c r="A34" s="25" t="s">
        <v>60</v>
      </c>
      <c r="B34" s="24"/>
      <c r="C34" s="6">
        <v>25485943</v>
      </c>
      <c r="D34" s="6">
        <v>0</v>
      </c>
      <c r="E34" s="7">
        <v>44008249</v>
      </c>
      <c r="F34" s="8">
        <v>44008249</v>
      </c>
      <c r="G34" s="8">
        <v>858590</v>
      </c>
      <c r="H34" s="8">
        <v>2197617</v>
      </c>
      <c r="I34" s="8">
        <v>3343211</v>
      </c>
      <c r="J34" s="8">
        <v>6399418</v>
      </c>
      <c r="K34" s="8">
        <v>4577602</v>
      </c>
      <c r="L34" s="8">
        <v>5882631</v>
      </c>
      <c r="M34" s="8">
        <v>9664272</v>
      </c>
      <c r="N34" s="8">
        <v>20124505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26523923</v>
      </c>
      <c r="X34" s="8">
        <v>21864660</v>
      </c>
      <c r="Y34" s="8">
        <v>4659263</v>
      </c>
      <c r="Z34" s="2">
        <v>21.31</v>
      </c>
      <c r="AA34" s="6">
        <v>44008249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516004871</v>
      </c>
      <c r="D36" s="33">
        <f>SUM(D25:D35)</f>
        <v>0</v>
      </c>
      <c r="E36" s="34">
        <f t="shared" si="1"/>
        <v>584582857</v>
      </c>
      <c r="F36" s="35">
        <f t="shared" si="1"/>
        <v>584582857</v>
      </c>
      <c r="G36" s="35">
        <f t="shared" si="1"/>
        <v>18003483</v>
      </c>
      <c r="H36" s="35">
        <f t="shared" si="1"/>
        <v>46375019</v>
      </c>
      <c r="I36" s="35">
        <f t="shared" si="1"/>
        <v>38513909</v>
      </c>
      <c r="J36" s="35">
        <f t="shared" si="1"/>
        <v>102892411</v>
      </c>
      <c r="K36" s="35">
        <f t="shared" si="1"/>
        <v>37700715</v>
      </c>
      <c r="L36" s="35">
        <f t="shared" si="1"/>
        <v>41807294</v>
      </c>
      <c r="M36" s="35">
        <f t="shared" si="1"/>
        <v>54032193</v>
      </c>
      <c r="N36" s="35">
        <f t="shared" si="1"/>
        <v>133540202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236432613</v>
      </c>
      <c r="X36" s="35">
        <f t="shared" si="1"/>
        <v>288028815</v>
      </c>
      <c r="Y36" s="35">
        <f t="shared" si="1"/>
        <v>-51596202</v>
      </c>
      <c r="Z36" s="36">
        <f>+IF(X36&lt;&gt;0,+(Y36/X36)*100,0)</f>
        <v>-17.913555628106167</v>
      </c>
      <c r="AA36" s="33">
        <f>SUM(AA25:AA35)</f>
        <v>584582857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13922676</v>
      </c>
      <c r="D38" s="46">
        <f>+D22-D36</f>
        <v>0</v>
      </c>
      <c r="E38" s="47">
        <f t="shared" si="2"/>
        <v>-2034787</v>
      </c>
      <c r="F38" s="48">
        <f t="shared" si="2"/>
        <v>-2034787</v>
      </c>
      <c r="G38" s="48">
        <f t="shared" si="2"/>
        <v>84378730</v>
      </c>
      <c r="H38" s="48">
        <f t="shared" si="2"/>
        <v>-28738654</v>
      </c>
      <c r="I38" s="48">
        <f t="shared" si="2"/>
        <v>-22130489</v>
      </c>
      <c r="J38" s="48">
        <f t="shared" si="2"/>
        <v>33509587</v>
      </c>
      <c r="K38" s="48">
        <f t="shared" si="2"/>
        <v>-12225474</v>
      </c>
      <c r="L38" s="48">
        <f t="shared" si="2"/>
        <v>-28897163</v>
      </c>
      <c r="M38" s="48">
        <f t="shared" si="2"/>
        <v>864368</v>
      </c>
      <c r="N38" s="48">
        <f t="shared" si="2"/>
        <v>-40258269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-6748682</v>
      </c>
      <c r="X38" s="48">
        <f>IF(F22=F36,0,X22-X36)</f>
        <v>12700558</v>
      </c>
      <c r="Y38" s="48">
        <f t="shared" si="2"/>
        <v>-19449240</v>
      </c>
      <c r="Z38" s="49">
        <f>+IF(X38&lt;&gt;0,+(Y38/X38)*100,0)</f>
        <v>-153.1368936703411</v>
      </c>
      <c r="AA38" s="46">
        <f>+AA22-AA36</f>
        <v>-2034787</v>
      </c>
    </row>
    <row r="39" spans="1:27" ht="13.5">
      <c r="A39" s="23" t="s">
        <v>64</v>
      </c>
      <c r="B39" s="29"/>
      <c r="C39" s="6">
        <v>34481262</v>
      </c>
      <c r="D39" s="6">
        <v>0</v>
      </c>
      <c r="E39" s="7">
        <v>31534947</v>
      </c>
      <c r="F39" s="8">
        <v>31534947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18650547</v>
      </c>
      <c r="N39" s="8">
        <v>18650547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18650547</v>
      </c>
      <c r="X39" s="8">
        <v>15767484</v>
      </c>
      <c r="Y39" s="8">
        <v>2883063</v>
      </c>
      <c r="Z39" s="2">
        <v>18.28</v>
      </c>
      <c r="AA39" s="6">
        <v>31534947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48403938</v>
      </c>
      <c r="D42" s="55">
        <f>SUM(D38:D41)</f>
        <v>0</v>
      </c>
      <c r="E42" s="56">
        <f t="shared" si="3"/>
        <v>29500160</v>
      </c>
      <c r="F42" s="57">
        <f t="shared" si="3"/>
        <v>29500160</v>
      </c>
      <c r="G42" s="57">
        <f t="shared" si="3"/>
        <v>84378730</v>
      </c>
      <c r="H42" s="57">
        <f t="shared" si="3"/>
        <v>-28738654</v>
      </c>
      <c r="I42" s="57">
        <f t="shared" si="3"/>
        <v>-22130489</v>
      </c>
      <c r="J42" s="57">
        <f t="shared" si="3"/>
        <v>33509587</v>
      </c>
      <c r="K42" s="57">
        <f t="shared" si="3"/>
        <v>-12225474</v>
      </c>
      <c r="L42" s="57">
        <f t="shared" si="3"/>
        <v>-28897163</v>
      </c>
      <c r="M42" s="57">
        <f t="shared" si="3"/>
        <v>19514915</v>
      </c>
      <c r="N42" s="57">
        <f t="shared" si="3"/>
        <v>-21607722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11901865</v>
      </c>
      <c r="X42" s="57">
        <f t="shared" si="3"/>
        <v>28468042</v>
      </c>
      <c r="Y42" s="57">
        <f t="shared" si="3"/>
        <v>-16566177</v>
      </c>
      <c r="Z42" s="58">
        <f>+IF(X42&lt;&gt;0,+(Y42/X42)*100,0)</f>
        <v>-58.19218968413774</v>
      </c>
      <c r="AA42" s="55">
        <f>SUM(AA38:AA41)</f>
        <v>29500160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48403938</v>
      </c>
      <c r="D44" s="63">
        <f>+D42-D43</f>
        <v>0</v>
      </c>
      <c r="E44" s="64">
        <f t="shared" si="4"/>
        <v>29500160</v>
      </c>
      <c r="F44" s="65">
        <f t="shared" si="4"/>
        <v>29500160</v>
      </c>
      <c r="G44" s="65">
        <f t="shared" si="4"/>
        <v>84378730</v>
      </c>
      <c r="H44" s="65">
        <f t="shared" si="4"/>
        <v>-28738654</v>
      </c>
      <c r="I44" s="65">
        <f t="shared" si="4"/>
        <v>-22130489</v>
      </c>
      <c r="J44" s="65">
        <f t="shared" si="4"/>
        <v>33509587</v>
      </c>
      <c r="K44" s="65">
        <f t="shared" si="4"/>
        <v>-12225474</v>
      </c>
      <c r="L44" s="65">
        <f t="shared" si="4"/>
        <v>-28897163</v>
      </c>
      <c r="M44" s="65">
        <f t="shared" si="4"/>
        <v>19514915</v>
      </c>
      <c r="N44" s="65">
        <f t="shared" si="4"/>
        <v>-21607722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11901865</v>
      </c>
      <c r="X44" s="65">
        <f t="shared" si="4"/>
        <v>28468042</v>
      </c>
      <c r="Y44" s="65">
        <f t="shared" si="4"/>
        <v>-16566177</v>
      </c>
      <c r="Z44" s="66">
        <f>+IF(X44&lt;&gt;0,+(Y44/X44)*100,0)</f>
        <v>-58.19218968413774</v>
      </c>
      <c r="AA44" s="63">
        <f>+AA42-AA43</f>
        <v>29500160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48403938</v>
      </c>
      <c r="D46" s="55">
        <f>SUM(D44:D45)</f>
        <v>0</v>
      </c>
      <c r="E46" s="56">
        <f t="shared" si="5"/>
        <v>29500160</v>
      </c>
      <c r="F46" s="57">
        <f t="shared" si="5"/>
        <v>29500160</v>
      </c>
      <c r="G46" s="57">
        <f t="shared" si="5"/>
        <v>84378730</v>
      </c>
      <c r="H46" s="57">
        <f t="shared" si="5"/>
        <v>-28738654</v>
      </c>
      <c r="I46" s="57">
        <f t="shared" si="5"/>
        <v>-22130489</v>
      </c>
      <c r="J46" s="57">
        <f t="shared" si="5"/>
        <v>33509587</v>
      </c>
      <c r="K46" s="57">
        <f t="shared" si="5"/>
        <v>-12225474</v>
      </c>
      <c r="L46" s="57">
        <f t="shared" si="5"/>
        <v>-28897163</v>
      </c>
      <c r="M46" s="57">
        <f t="shared" si="5"/>
        <v>19514915</v>
      </c>
      <c r="N46" s="57">
        <f t="shared" si="5"/>
        <v>-21607722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11901865</v>
      </c>
      <c r="X46" s="57">
        <f t="shared" si="5"/>
        <v>28468042</v>
      </c>
      <c r="Y46" s="57">
        <f t="shared" si="5"/>
        <v>-16566177</v>
      </c>
      <c r="Z46" s="58">
        <f>+IF(X46&lt;&gt;0,+(Y46/X46)*100,0)</f>
        <v>-58.19218968413774</v>
      </c>
      <c r="AA46" s="55">
        <f>SUM(AA44:AA45)</f>
        <v>29500160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48403938</v>
      </c>
      <c r="D48" s="71">
        <f>SUM(D46:D47)</f>
        <v>0</v>
      </c>
      <c r="E48" s="72">
        <f t="shared" si="6"/>
        <v>29500160</v>
      </c>
      <c r="F48" s="73">
        <f t="shared" si="6"/>
        <v>29500160</v>
      </c>
      <c r="G48" s="73">
        <f t="shared" si="6"/>
        <v>84378730</v>
      </c>
      <c r="H48" s="74">
        <f t="shared" si="6"/>
        <v>-28738654</v>
      </c>
      <c r="I48" s="74">
        <f t="shared" si="6"/>
        <v>-22130489</v>
      </c>
      <c r="J48" s="74">
        <f t="shared" si="6"/>
        <v>33509587</v>
      </c>
      <c r="K48" s="74">
        <f t="shared" si="6"/>
        <v>-12225474</v>
      </c>
      <c r="L48" s="74">
        <f t="shared" si="6"/>
        <v>-28897163</v>
      </c>
      <c r="M48" s="73">
        <f t="shared" si="6"/>
        <v>19514915</v>
      </c>
      <c r="N48" s="73">
        <f t="shared" si="6"/>
        <v>-21607722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11901865</v>
      </c>
      <c r="X48" s="74">
        <f t="shared" si="6"/>
        <v>28468042</v>
      </c>
      <c r="Y48" s="74">
        <f t="shared" si="6"/>
        <v>-16566177</v>
      </c>
      <c r="Z48" s="75">
        <f>+IF(X48&lt;&gt;0,+(Y48/X48)*100,0)</f>
        <v>-58.19218968413774</v>
      </c>
      <c r="AA48" s="76">
        <f>SUM(AA46:AA47)</f>
        <v>29500160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245517386</v>
      </c>
      <c r="D5" s="6">
        <v>0</v>
      </c>
      <c r="E5" s="7">
        <v>305830748</v>
      </c>
      <c r="F5" s="8">
        <v>305830748</v>
      </c>
      <c r="G5" s="8">
        <v>285729855</v>
      </c>
      <c r="H5" s="8">
        <v>-6283428</v>
      </c>
      <c r="I5" s="8">
        <v>602354</v>
      </c>
      <c r="J5" s="8">
        <v>280048781</v>
      </c>
      <c r="K5" s="8">
        <v>-4258658</v>
      </c>
      <c r="L5" s="8">
        <v>-212871</v>
      </c>
      <c r="M5" s="8">
        <v>-321745</v>
      </c>
      <c r="N5" s="8">
        <v>-4793274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275255507</v>
      </c>
      <c r="X5" s="8">
        <v>262601601</v>
      </c>
      <c r="Y5" s="8">
        <v>12653906</v>
      </c>
      <c r="Z5" s="2">
        <v>4.82</v>
      </c>
      <c r="AA5" s="6">
        <v>305830748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930597348</v>
      </c>
      <c r="D7" s="6">
        <v>0</v>
      </c>
      <c r="E7" s="7">
        <v>1066320982</v>
      </c>
      <c r="F7" s="8">
        <v>1066320982</v>
      </c>
      <c r="G7" s="8">
        <v>73912106</v>
      </c>
      <c r="H7" s="8">
        <v>75167252</v>
      </c>
      <c r="I7" s="8">
        <v>129829866</v>
      </c>
      <c r="J7" s="8">
        <v>278909224</v>
      </c>
      <c r="K7" s="8">
        <v>84046660</v>
      </c>
      <c r="L7" s="8">
        <v>78450449</v>
      </c>
      <c r="M7" s="8">
        <v>81895588</v>
      </c>
      <c r="N7" s="8">
        <v>244392697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523301921</v>
      </c>
      <c r="X7" s="8">
        <v>532157039</v>
      </c>
      <c r="Y7" s="8">
        <v>-8855118</v>
      </c>
      <c r="Z7" s="2">
        <v>-1.66</v>
      </c>
      <c r="AA7" s="6">
        <v>1066320982</v>
      </c>
    </row>
    <row r="8" spans="1:27" ht="13.5">
      <c r="A8" s="25" t="s">
        <v>35</v>
      </c>
      <c r="B8" s="24"/>
      <c r="C8" s="6">
        <v>193864306</v>
      </c>
      <c r="D8" s="6">
        <v>0</v>
      </c>
      <c r="E8" s="7">
        <v>246100090</v>
      </c>
      <c r="F8" s="8">
        <v>246100090</v>
      </c>
      <c r="G8" s="8">
        <v>15306905</v>
      </c>
      <c r="H8" s="8">
        <v>19354904</v>
      </c>
      <c r="I8" s="8">
        <v>19371541</v>
      </c>
      <c r="J8" s="8">
        <v>54033350</v>
      </c>
      <c r="K8" s="8">
        <v>11693857</v>
      </c>
      <c r="L8" s="8">
        <v>17260150</v>
      </c>
      <c r="M8" s="8">
        <v>16104845</v>
      </c>
      <c r="N8" s="8">
        <v>45058852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99092202</v>
      </c>
      <c r="X8" s="8">
        <v>122310297</v>
      </c>
      <c r="Y8" s="8">
        <v>-23218095</v>
      </c>
      <c r="Z8" s="2">
        <v>-18.98</v>
      </c>
      <c r="AA8" s="6">
        <v>246100090</v>
      </c>
    </row>
    <row r="9" spans="1:27" ht="13.5">
      <c r="A9" s="25" t="s">
        <v>36</v>
      </c>
      <c r="B9" s="24"/>
      <c r="C9" s="6">
        <v>84165748</v>
      </c>
      <c r="D9" s="6">
        <v>0</v>
      </c>
      <c r="E9" s="7">
        <v>108044289</v>
      </c>
      <c r="F9" s="8">
        <v>108044289</v>
      </c>
      <c r="G9" s="8">
        <v>111960669</v>
      </c>
      <c r="H9" s="8">
        <v>-2390873</v>
      </c>
      <c r="I9" s="8">
        <v>-907412</v>
      </c>
      <c r="J9" s="8">
        <v>108662384</v>
      </c>
      <c r="K9" s="8">
        <v>-1464665</v>
      </c>
      <c r="L9" s="8">
        <v>-1436331</v>
      </c>
      <c r="M9" s="8">
        <v>-1568442</v>
      </c>
      <c r="N9" s="8">
        <v>-4469438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104192946</v>
      </c>
      <c r="X9" s="8">
        <v>109243491</v>
      </c>
      <c r="Y9" s="8">
        <v>-5050545</v>
      </c>
      <c r="Z9" s="2">
        <v>-4.62</v>
      </c>
      <c r="AA9" s="6">
        <v>108044289</v>
      </c>
    </row>
    <row r="10" spans="1:27" ht="13.5">
      <c r="A10" s="25" t="s">
        <v>37</v>
      </c>
      <c r="B10" s="24"/>
      <c r="C10" s="6">
        <v>87429139</v>
      </c>
      <c r="D10" s="6">
        <v>0</v>
      </c>
      <c r="E10" s="7">
        <v>111452497</v>
      </c>
      <c r="F10" s="26">
        <v>111452497</v>
      </c>
      <c r="G10" s="26">
        <v>135719452</v>
      </c>
      <c r="H10" s="26">
        <v>-8464860</v>
      </c>
      <c r="I10" s="26">
        <v>-915440</v>
      </c>
      <c r="J10" s="26">
        <v>126339152</v>
      </c>
      <c r="K10" s="26">
        <v>-1642608</v>
      </c>
      <c r="L10" s="26">
        <v>-3205251</v>
      </c>
      <c r="M10" s="26">
        <v>-1915094</v>
      </c>
      <c r="N10" s="26">
        <v>-6762953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119576199</v>
      </c>
      <c r="X10" s="26">
        <v>118341148</v>
      </c>
      <c r="Y10" s="26">
        <v>1235051</v>
      </c>
      <c r="Z10" s="27">
        <v>1.04</v>
      </c>
      <c r="AA10" s="28">
        <v>111452497</v>
      </c>
    </row>
    <row r="11" spans="1:27" ht="13.5">
      <c r="A11" s="25" t="s">
        <v>38</v>
      </c>
      <c r="B11" s="29"/>
      <c r="C11" s="6">
        <v>42669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4010</v>
      </c>
      <c r="J11" s="8">
        <v>4010</v>
      </c>
      <c r="K11" s="8">
        <v>4010</v>
      </c>
      <c r="L11" s="8">
        <v>4010</v>
      </c>
      <c r="M11" s="8">
        <v>4010</v>
      </c>
      <c r="N11" s="8">
        <v>12030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16040</v>
      </c>
      <c r="X11" s="8"/>
      <c r="Y11" s="8">
        <v>16040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8648632</v>
      </c>
      <c r="D12" s="6">
        <v>0</v>
      </c>
      <c r="E12" s="7">
        <v>3726209</v>
      </c>
      <c r="F12" s="8">
        <v>3726209</v>
      </c>
      <c r="G12" s="8">
        <v>2803593</v>
      </c>
      <c r="H12" s="8">
        <v>2962746</v>
      </c>
      <c r="I12" s="8">
        <v>-2463664</v>
      </c>
      <c r="J12" s="8">
        <v>3302675</v>
      </c>
      <c r="K12" s="8">
        <v>827969</v>
      </c>
      <c r="L12" s="8">
        <v>755410</v>
      </c>
      <c r="M12" s="8">
        <v>653186</v>
      </c>
      <c r="N12" s="8">
        <v>2236565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5539240</v>
      </c>
      <c r="X12" s="8">
        <v>1863102</v>
      </c>
      <c r="Y12" s="8">
        <v>3676138</v>
      </c>
      <c r="Z12" s="2">
        <v>197.31</v>
      </c>
      <c r="AA12" s="6">
        <v>3726209</v>
      </c>
    </row>
    <row r="13" spans="1:27" ht="13.5">
      <c r="A13" s="23" t="s">
        <v>40</v>
      </c>
      <c r="B13" s="29"/>
      <c r="C13" s="6">
        <v>21664829</v>
      </c>
      <c r="D13" s="6">
        <v>0</v>
      </c>
      <c r="E13" s="7">
        <v>22000000</v>
      </c>
      <c r="F13" s="8">
        <v>22000000</v>
      </c>
      <c r="G13" s="8">
        <v>922261</v>
      </c>
      <c r="H13" s="8">
        <v>865087</v>
      </c>
      <c r="I13" s="8">
        <v>2174589</v>
      </c>
      <c r="J13" s="8">
        <v>3961937</v>
      </c>
      <c r="K13" s="8">
        <v>1355147</v>
      </c>
      <c r="L13" s="8">
        <v>1278774</v>
      </c>
      <c r="M13" s="8">
        <v>329042</v>
      </c>
      <c r="N13" s="8">
        <v>2962963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6924900</v>
      </c>
      <c r="X13" s="8">
        <v>10789863</v>
      </c>
      <c r="Y13" s="8">
        <v>-3864963</v>
      </c>
      <c r="Z13" s="2">
        <v>-35.82</v>
      </c>
      <c r="AA13" s="6">
        <v>22000000</v>
      </c>
    </row>
    <row r="14" spans="1:27" ht="13.5">
      <c r="A14" s="23" t="s">
        <v>41</v>
      </c>
      <c r="B14" s="29"/>
      <c r="C14" s="6">
        <v>18508056</v>
      </c>
      <c r="D14" s="6">
        <v>0</v>
      </c>
      <c r="E14" s="7">
        <v>15977643</v>
      </c>
      <c r="F14" s="8">
        <v>15977643</v>
      </c>
      <c r="G14" s="8">
        <v>988061</v>
      </c>
      <c r="H14" s="8">
        <v>1213862</v>
      </c>
      <c r="I14" s="8">
        <v>627102</v>
      </c>
      <c r="J14" s="8">
        <v>2829025</v>
      </c>
      <c r="K14" s="8">
        <v>1170402</v>
      </c>
      <c r="L14" s="8">
        <v>990179</v>
      </c>
      <c r="M14" s="8">
        <v>915092</v>
      </c>
      <c r="N14" s="8">
        <v>3075673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5904698</v>
      </c>
      <c r="X14" s="8">
        <v>9746954</v>
      </c>
      <c r="Y14" s="8">
        <v>-3842256</v>
      </c>
      <c r="Z14" s="2">
        <v>-39.42</v>
      </c>
      <c r="AA14" s="6">
        <v>15977643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92938480</v>
      </c>
      <c r="D16" s="6">
        <v>0</v>
      </c>
      <c r="E16" s="7">
        <v>69847415</v>
      </c>
      <c r="F16" s="8">
        <v>69847415</v>
      </c>
      <c r="G16" s="8">
        <v>10936</v>
      </c>
      <c r="H16" s="8">
        <v>36460</v>
      </c>
      <c r="I16" s="8">
        <v>47903</v>
      </c>
      <c r="J16" s="8">
        <v>95299</v>
      </c>
      <c r="K16" s="8">
        <v>45057</v>
      </c>
      <c r="L16" s="8">
        <v>81700</v>
      </c>
      <c r="M16" s="8">
        <v>41029413</v>
      </c>
      <c r="N16" s="8">
        <v>41156170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41251469</v>
      </c>
      <c r="X16" s="8">
        <v>34923708</v>
      </c>
      <c r="Y16" s="8">
        <v>6327761</v>
      </c>
      <c r="Z16" s="2">
        <v>18.12</v>
      </c>
      <c r="AA16" s="6">
        <v>69847415</v>
      </c>
    </row>
    <row r="17" spans="1:27" ht="13.5">
      <c r="A17" s="23" t="s">
        <v>44</v>
      </c>
      <c r="B17" s="29"/>
      <c r="C17" s="6">
        <v>3331608</v>
      </c>
      <c r="D17" s="6">
        <v>0</v>
      </c>
      <c r="E17" s="7">
        <v>4640127</v>
      </c>
      <c r="F17" s="8">
        <v>4640127</v>
      </c>
      <c r="G17" s="8">
        <v>364889</v>
      </c>
      <c r="H17" s="8">
        <v>267424</v>
      </c>
      <c r="I17" s="8">
        <v>278097</v>
      </c>
      <c r="J17" s="8">
        <v>910410</v>
      </c>
      <c r="K17" s="8">
        <v>378937</v>
      </c>
      <c r="L17" s="8">
        <v>408125</v>
      </c>
      <c r="M17" s="8">
        <v>269487</v>
      </c>
      <c r="N17" s="8">
        <v>1056549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1966959</v>
      </c>
      <c r="X17" s="8">
        <v>2320062</v>
      </c>
      <c r="Y17" s="8">
        <v>-353103</v>
      </c>
      <c r="Z17" s="2">
        <v>-15.22</v>
      </c>
      <c r="AA17" s="6">
        <v>4640127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178054852</v>
      </c>
      <c r="D19" s="6">
        <v>0</v>
      </c>
      <c r="E19" s="7">
        <v>265112381</v>
      </c>
      <c r="F19" s="8">
        <v>260127381</v>
      </c>
      <c r="G19" s="8">
        <v>-920462</v>
      </c>
      <c r="H19" s="8">
        <v>22768085</v>
      </c>
      <c r="I19" s="8">
        <v>19385656</v>
      </c>
      <c r="J19" s="8">
        <v>41233279</v>
      </c>
      <c r="K19" s="8">
        <v>20315025</v>
      </c>
      <c r="L19" s="8">
        <v>12285693</v>
      </c>
      <c r="M19" s="8">
        <v>12483402</v>
      </c>
      <c r="N19" s="8">
        <v>45084120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86317399</v>
      </c>
      <c r="X19" s="8">
        <v>132556188</v>
      </c>
      <c r="Y19" s="8">
        <v>-46238789</v>
      </c>
      <c r="Z19" s="2">
        <v>-34.88</v>
      </c>
      <c r="AA19" s="6">
        <v>260127381</v>
      </c>
    </row>
    <row r="20" spans="1:27" ht="13.5">
      <c r="A20" s="23" t="s">
        <v>47</v>
      </c>
      <c r="B20" s="29"/>
      <c r="C20" s="6">
        <v>28733510</v>
      </c>
      <c r="D20" s="6">
        <v>0</v>
      </c>
      <c r="E20" s="7">
        <v>30023667</v>
      </c>
      <c r="F20" s="26">
        <v>30023667</v>
      </c>
      <c r="G20" s="26">
        <v>2032803</v>
      </c>
      <c r="H20" s="26">
        <v>1748646</v>
      </c>
      <c r="I20" s="26">
        <v>4210979</v>
      </c>
      <c r="J20" s="26">
        <v>7992428</v>
      </c>
      <c r="K20" s="26">
        <v>3204593</v>
      </c>
      <c r="L20" s="26">
        <v>3350029</v>
      </c>
      <c r="M20" s="26">
        <v>2733616</v>
      </c>
      <c r="N20" s="26">
        <v>9288238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17280666</v>
      </c>
      <c r="X20" s="26">
        <v>15011820</v>
      </c>
      <c r="Y20" s="26">
        <v>2268846</v>
      </c>
      <c r="Z20" s="27">
        <v>15.11</v>
      </c>
      <c r="AA20" s="28">
        <v>30023667</v>
      </c>
    </row>
    <row r="21" spans="1:27" ht="13.5">
      <c r="A21" s="23" t="s">
        <v>48</v>
      </c>
      <c r="B21" s="29"/>
      <c r="C21" s="6">
        <v>-6711420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1886785143</v>
      </c>
      <c r="D22" s="33">
        <f>SUM(D5:D21)</f>
        <v>0</v>
      </c>
      <c r="E22" s="34">
        <f t="shared" si="0"/>
        <v>2249326048</v>
      </c>
      <c r="F22" s="35">
        <f t="shared" si="0"/>
        <v>2244341048</v>
      </c>
      <c r="G22" s="35">
        <f t="shared" si="0"/>
        <v>628831068</v>
      </c>
      <c r="H22" s="35">
        <f t="shared" si="0"/>
        <v>107245305</v>
      </c>
      <c r="I22" s="35">
        <f t="shared" si="0"/>
        <v>172245581</v>
      </c>
      <c r="J22" s="35">
        <f t="shared" si="0"/>
        <v>908321954</v>
      </c>
      <c r="K22" s="35">
        <f t="shared" si="0"/>
        <v>115675726</v>
      </c>
      <c r="L22" s="35">
        <f t="shared" si="0"/>
        <v>110010066</v>
      </c>
      <c r="M22" s="35">
        <f t="shared" si="0"/>
        <v>152612400</v>
      </c>
      <c r="N22" s="35">
        <f t="shared" si="0"/>
        <v>378298192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1286620146</v>
      </c>
      <c r="X22" s="35">
        <f t="shared" si="0"/>
        <v>1351865273</v>
      </c>
      <c r="Y22" s="35">
        <f t="shared" si="0"/>
        <v>-65245127</v>
      </c>
      <c r="Z22" s="36">
        <f>+IF(X22&lt;&gt;0,+(Y22/X22)*100,0)</f>
        <v>-4.826303944860635</v>
      </c>
      <c r="AA22" s="33">
        <f>SUM(AA5:AA21)</f>
        <v>2244341048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564864059</v>
      </c>
      <c r="D25" s="6">
        <v>0</v>
      </c>
      <c r="E25" s="7">
        <v>625426030</v>
      </c>
      <c r="F25" s="8">
        <v>626495030</v>
      </c>
      <c r="G25" s="8">
        <v>362951</v>
      </c>
      <c r="H25" s="8">
        <v>97077769</v>
      </c>
      <c r="I25" s="8">
        <v>49481884</v>
      </c>
      <c r="J25" s="8">
        <v>146922604</v>
      </c>
      <c r="K25" s="8">
        <v>50013880</v>
      </c>
      <c r="L25" s="8">
        <v>78969966</v>
      </c>
      <c r="M25" s="8">
        <v>4429496</v>
      </c>
      <c r="N25" s="8">
        <v>133413342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280335946</v>
      </c>
      <c r="X25" s="8">
        <v>312492221</v>
      </c>
      <c r="Y25" s="8">
        <v>-32156275</v>
      </c>
      <c r="Z25" s="2">
        <v>-10.29</v>
      </c>
      <c r="AA25" s="6">
        <v>626495030</v>
      </c>
    </row>
    <row r="26" spans="1:27" ht="13.5">
      <c r="A26" s="25" t="s">
        <v>52</v>
      </c>
      <c r="B26" s="24"/>
      <c r="C26" s="6">
        <v>28062166</v>
      </c>
      <c r="D26" s="6">
        <v>0</v>
      </c>
      <c r="E26" s="7">
        <v>31229363</v>
      </c>
      <c r="F26" s="8">
        <v>31229363</v>
      </c>
      <c r="G26" s="8">
        <v>0</v>
      </c>
      <c r="H26" s="8">
        <v>4638468</v>
      </c>
      <c r="I26" s="8">
        <v>2295287</v>
      </c>
      <c r="J26" s="8">
        <v>6933755</v>
      </c>
      <c r="K26" s="8">
        <v>2302450</v>
      </c>
      <c r="L26" s="8">
        <v>2303540</v>
      </c>
      <c r="M26" s="8">
        <v>2325229</v>
      </c>
      <c r="N26" s="8">
        <v>6931219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13864974</v>
      </c>
      <c r="X26" s="8">
        <v>15614682</v>
      </c>
      <c r="Y26" s="8">
        <v>-1749708</v>
      </c>
      <c r="Z26" s="2">
        <v>-11.21</v>
      </c>
      <c r="AA26" s="6">
        <v>31229363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100409320</v>
      </c>
      <c r="F27" s="8">
        <v>100409320</v>
      </c>
      <c r="G27" s="8">
        <v>0</v>
      </c>
      <c r="H27" s="8">
        <v>0</v>
      </c>
      <c r="I27" s="8">
        <v>3570880</v>
      </c>
      <c r="J27" s="8">
        <v>3570880</v>
      </c>
      <c r="K27" s="8">
        <v>3570880</v>
      </c>
      <c r="L27" s="8">
        <v>0</v>
      </c>
      <c r="M27" s="8">
        <v>69069819</v>
      </c>
      <c r="N27" s="8">
        <v>72640699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76211579</v>
      </c>
      <c r="X27" s="8">
        <v>50204658</v>
      </c>
      <c r="Y27" s="8">
        <v>26006921</v>
      </c>
      <c r="Z27" s="2">
        <v>51.8</v>
      </c>
      <c r="AA27" s="6">
        <v>100409320</v>
      </c>
    </row>
    <row r="28" spans="1:27" ht="13.5">
      <c r="A28" s="25" t="s">
        <v>54</v>
      </c>
      <c r="B28" s="24"/>
      <c r="C28" s="6">
        <v>343145574</v>
      </c>
      <c r="D28" s="6">
        <v>0</v>
      </c>
      <c r="E28" s="7">
        <v>201673156</v>
      </c>
      <c r="F28" s="8">
        <v>201673156</v>
      </c>
      <c r="G28" s="8">
        <v>3570880</v>
      </c>
      <c r="H28" s="8">
        <v>3570880</v>
      </c>
      <c r="I28" s="8">
        <v>0</v>
      </c>
      <c r="J28" s="8">
        <v>7141760</v>
      </c>
      <c r="K28" s="8">
        <v>0</v>
      </c>
      <c r="L28" s="8">
        <v>3570880</v>
      </c>
      <c r="M28" s="8">
        <v>99837080</v>
      </c>
      <c r="N28" s="8">
        <v>103407960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110549720</v>
      </c>
      <c r="X28" s="8">
        <v>100836578</v>
      </c>
      <c r="Y28" s="8">
        <v>9713142</v>
      </c>
      <c r="Z28" s="2">
        <v>9.63</v>
      </c>
      <c r="AA28" s="6">
        <v>201673156</v>
      </c>
    </row>
    <row r="29" spans="1:27" ht="13.5">
      <c r="A29" s="25" t="s">
        <v>55</v>
      </c>
      <c r="B29" s="24"/>
      <c r="C29" s="6">
        <v>132449713</v>
      </c>
      <c r="D29" s="6">
        <v>0</v>
      </c>
      <c r="E29" s="7">
        <v>144574379</v>
      </c>
      <c r="F29" s="8">
        <v>144574379</v>
      </c>
      <c r="G29" s="8">
        <v>12393868</v>
      </c>
      <c r="H29" s="8">
        <v>12393867</v>
      </c>
      <c r="I29" s="8">
        <v>12393868</v>
      </c>
      <c r="J29" s="8">
        <v>37181603</v>
      </c>
      <c r="K29" s="8">
        <v>12393868</v>
      </c>
      <c r="L29" s="8">
        <v>12393868</v>
      </c>
      <c r="M29" s="8">
        <v>8870061</v>
      </c>
      <c r="N29" s="8">
        <v>33657797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70839400</v>
      </c>
      <c r="X29" s="8">
        <v>72287190</v>
      </c>
      <c r="Y29" s="8">
        <v>-1447790</v>
      </c>
      <c r="Z29" s="2">
        <v>-2</v>
      </c>
      <c r="AA29" s="6">
        <v>144574379</v>
      </c>
    </row>
    <row r="30" spans="1:27" ht="13.5">
      <c r="A30" s="25" t="s">
        <v>56</v>
      </c>
      <c r="B30" s="24"/>
      <c r="C30" s="6">
        <v>634739390</v>
      </c>
      <c r="D30" s="6">
        <v>0</v>
      </c>
      <c r="E30" s="7">
        <v>712439900</v>
      </c>
      <c r="F30" s="8">
        <v>711427197</v>
      </c>
      <c r="G30" s="8">
        <v>0</v>
      </c>
      <c r="H30" s="8">
        <v>80632618</v>
      </c>
      <c r="I30" s="8">
        <v>83419931</v>
      </c>
      <c r="J30" s="8">
        <v>164052549</v>
      </c>
      <c r="K30" s="8">
        <v>47290470</v>
      </c>
      <c r="L30" s="8">
        <v>49051432</v>
      </c>
      <c r="M30" s="8">
        <v>48813166</v>
      </c>
      <c r="N30" s="8">
        <v>145155068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309207617</v>
      </c>
      <c r="X30" s="8">
        <v>305984701</v>
      </c>
      <c r="Y30" s="8">
        <v>3222916</v>
      </c>
      <c r="Z30" s="2">
        <v>1.05</v>
      </c>
      <c r="AA30" s="6">
        <v>711427197</v>
      </c>
    </row>
    <row r="31" spans="1:27" ht="13.5">
      <c r="A31" s="25" t="s">
        <v>57</v>
      </c>
      <c r="B31" s="24"/>
      <c r="C31" s="6">
        <v>38322171</v>
      </c>
      <c r="D31" s="6">
        <v>0</v>
      </c>
      <c r="E31" s="7">
        <v>51193184</v>
      </c>
      <c r="F31" s="8">
        <v>43908409</v>
      </c>
      <c r="G31" s="8">
        <v>1467190</v>
      </c>
      <c r="H31" s="8">
        <v>1348919</v>
      </c>
      <c r="I31" s="8">
        <v>3912949</v>
      </c>
      <c r="J31" s="8">
        <v>6729058</v>
      </c>
      <c r="K31" s="8">
        <v>4961866</v>
      </c>
      <c r="L31" s="8">
        <v>3429078</v>
      </c>
      <c r="M31" s="8">
        <v>3607027</v>
      </c>
      <c r="N31" s="8">
        <v>11997971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18727029</v>
      </c>
      <c r="X31" s="8">
        <v>25508469</v>
      </c>
      <c r="Y31" s="8">
        <v>-6781440</v>
      </c>
      <c r="Z31" s="2">
        <v>-26.59</v>
      </c>
      <c r="AA31" s="6">
        <v>43908409</v>
      </c>
    </row>
    <row r="32" spans="1:27" ht="13.5">
      <c r="A32" s="25" t="s">
        <v>58</v>
      </c>
      <c r="B32" s="24"/>
      <c r="C32" s="6">
        <v>177546469</v>
      </c>
      <c r="D32" s="6">
        <v>0</v>
      </c>
      <c r="E32" s="7">
        <v>293276792</v>
      </c>
      <c r="F32" s="8">
        <v>283569321</v>
      </c>
      <c r="G32" s="8">
        <v>1903784</v>
      </c>
      <c r="H32" s="8">
        <v>9601176</v>
      </c>
      <c r="I32" s="8">
        <v>12517816</v>
      </c>
      <c r="J32" s="8">
        <v>24022776</v>
      </c>
      <c r="K32" s="8">
        <v>15348777</v>
      </c>
      <c r="L32" s="8">
        <v>12970177</v>
      </c>
      <c r="M32" s="8">
        <v>13444029</v>
      </c>
      <c r="N32" s="8">
        <v>41762983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65785759</v>
      </c>
      <c r="X32" s="8">
        <v>135327029</v>
      </c>
      <c r="Y32" s="8">
        <v>-69541270</v>
      </c>
      <c r="Z32" s="2">
        <v>-51.39</v>
      </c>
      <c r="AA32" s="6">
        <v>283569321</v>
      </c>
    </row>
    <row r="33" spans="1:27" ht="13.5">
      <c r="A33" s="25" t="s">
        <v>59</v>
      </c>
      <c r="B33" s="24"/>
      <c r="C33" s="6">
        <v>10531923</v>
      </c>
      <c r="D33" s="6">
        <v>0</v>
      </c>
      <c r="E33" s="7">
        <v>20563462</v>
      </c>
      <c r="F33" s="8">
        <v>23996962</v>
      </c>
      <c r="G33" s="8">
        <v>3935378</v>
      </c>
      <c r="H33" s="8">
        <v>313618</v>
      </c>
      <c r="I33" s="8">
        <v>7096229</v>
      </c>
      <c r="J33" s="8">
        <v>11345225</v>
      </c>
      <c r="K33" s="8">
        <v>942521</v>
      </c>
      <c r="L33" s="8">
        <v>979279</v>
      </c>
      <c r="M33" s="8">
        <v>2721091</v>
      </c>
      <c r="N33" s="8">
        <v>4642891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15988116</v>
      </c>
      <c r="X33" s="8">
        <v>9871734</v>
      </c>
      <c r="Y33" s="8">
        <v>6116382</v>
      </c>
      <c r="Z33" s="2">
        <v>61.96</v>
      </c>
      <c r="AA33" s="6">
        <v>23996962</v>
      </c>
    </row>
    <row r="34" spans="1:27" ht="13.5">
      <c r="A34" s="25" t="s">
        <v>60</v>
      </c>
      <c r="B34" s="24"/>
      <c r="C34" s="6">
        <v>105470618</v>
      </c>
      <c r="D34" s="6">
        <v>0</v>
      </c>
      <c r="E34" s="7">
        <v>151906984</v>
      </c>
      <c r="F34" s="8">
        <v>160424433</v>
      </c>
      <c r="G34" s="8">
        <v>8441188</v>
      </c>
      <c r="H34" s="8">
        <v>7642444</v>
      </c>
      <c r="I34" s="8">
        <v>9670654</v>
      </c>
      <c r="J34" s="8">
        <v>25754286</v>
      </c>
      <c r="K34" s="8">
        <v>11541742</v>
      </c>
      <c r="L34" s="8">
        <v>9774665</v>
      </c>
      <c r="M34" s="8">
        <v>10950696</v>
      </c>
      <c r="N34" s="8">
        <v>32267103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58021389</v>
      </c>
      <c r="X34" s="8">
        <v>75253560</v>
      </c>
      <c r="Y34" s="8">
        <v>-17232171</v>
      </c>
      <c r="Z34" s="2">
        <v>-22.9</v>
      </c>
      <c r="AA34" s="6">
        <v>160424433</v>
      </c>
    </row>
    <row r="35" spans="1:27" ht="13.5">
      <c r="A35" s="23" t="s">
        <v>61</v>
      </c>
      <c r="B35" s="29"/>
      <c r="C35" s="6">
        <v>864228</v>
      </c>
      <c r="D35" s="6">
        <v>0</v>
      </c>
      <c r="E35" s="7">
        <v>2000000</v>
      </c>
      <c r="F35" s="8">
        <v>2000000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2000000</v>
      </c>
    </row>
    <row r="36" spans="1:27" ht="12.75">
      <c r="A36" s="40" t="s">
        <v>62</v>
      </c>
      <c r="B36" s="32"/>
      <c r="C36" s="33">
        <f aca="true" t="shared" si="1" ref="C36:Y36">SUM(C25:C35)</f>
        <v>2035996311</v>
      </c>
      <c r="D36" s="33">
        <f>SUM(D25:D35)</f>
        <v>0</v>
      </c>
      <c r="E36" s="34">
        <f t="shared" si="1"/>
        <v>2334692570</v>
      </c>
      <c r="F36" s="35">
        <f t="shared" si="1"/>
        <v>2329707570</v>
      </c>
      <c r="G36" s="35">
        <f t="shared" si="1"/>
        <v>32075239</v>
      </c>
      <c r="H36" s="35">
        <f t="shared" si="1"/>
        <v>217219759</v>
      </c>
      <c r="I36" s="35">
        <f t="shared" si="1"/>
        <v>184359498</v>
      </c>
      <c r="J36" s="35">
        <f t="shared" si="1"/>
        <v>433654496</v>
      </c>
      <c r="K36" s="35">
        <f t="shared" si="1"/>
        <v>148366454</v>
      </c>
      <c r="L36" s="35">
        <f t="shared" si="1"/>
        <v>173442885</v>
      </c>
      <c r="M36" s="35">
        <f t="shared" si="1"/>
        <v>264067694</v>
      </c>
      <c r="N36" s="35">
        <f t="shared" si="1"/>
        <v>585877033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1019531529</v>
      </c>
      <c r="X36" s="35">
        <f t="shared" si="1"/>
        <v>1103380822</v>
      </c>
      <c r="Y36" s="35">
        <f t="shared" si="1"/>
        <v>-83849293</v>
      </c>
      <c r="Z36" s="36">
        <f>+IF(X36&lt;&gt;0,+(Y36/X36)*100,0)</f>
        <v>-7.599306724220008</v>
      </c>
      <c r="AA36" s="33">
        <f>SUM(AA25:AA35)</f>
        <v>2329707570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-149211168</v>
      </c>
      <c r="D38" s="46">
        <f>+D22-D36</f>
        <v>0</v>
      </c>
      <c r="E38" s="47">
        <f t="shared" si="2"/>
        <v>-85366522</v>
      </c>
      <c r="F38" s="48">
        <f t="shared" si="2"/>
        <v>-85366522</v>
      </c>
      <c r="G38" s="48">
        <f t="shared" si="2"/>
        <v>596755829</v>
      </c>
      <c r="H38" s="48">
        <f t="shared" si="2"/>
        <v>-109974454</v>
      </c>
      <c r="I38" s="48">
        <f t="shared" si="2"/>
        <v>-12113917</v>
      </c>
      <c r="J38" s="48">
        <f t="shared" si="2"/>
        <v>474667458</v>
      </c>
      <c r="K38" s="48">
        <f t="shared" si="2"/>
        <v>-32690728</v>
      </c>
      <c r="L38" s="48">
        <f t="shared" si="2"/>
        <v>-63432819</v>
      </c>
      <c r="M38" s="48">
        <f t="shared" si="2"/>
        <v>-111455294</v>
      </c>
      <c r="N38" s="48">
        <f t="shared" si="2"/>
        <v>-207578841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267088617</v>
      </c>
      <c r="X38" s="48">
        <f>IF(F22=F36,0,X22-X36)</f>
        <v>248484451</v>
      </c>
      <c r="Y38" s="48">
        <f t="shared" si="2"/>
        <v>18604166</v>
      </c>
      <c r="Z38" s="49">
        <f>+IF(X38&lt;&gt;0,+(Y38/X38)*100,0)</f>
        <v>7.487054391182006</v>
      </c>
      <c r="AA38" s="46">
        <f>+AA22-AA36</f>
        <v>-85366522</v>
      </c>
    </row>
    <row r="39" spans="1:27" ht="13.5">
      <c r="A39" s="23" t="s">
        <v>64</v>
      </c>
      <c r="B39" s="29"/>
      <c r="C39" s="6">
        <v>155975652</v>
      </c>
      <c r="D39" s="6">
        <v>0</v>
      </c>
      <c r="E39" s="7">
        <v>84933000</v>
      </c>
      <c r="F39" s="8">
        <v>145089943</v>
      </c>
      <c r="G39" s="8">
        <v>0</v>
      </c>
      <c r="H39" s="8">
        <v>3738000</v>
      </c>
      <c r="I39" s="8">
        <v>0</v>
      </c>
      <c r="J39" s="8">
        <v>3738000</v>
      </c>
      <c r="K39" s="8">
        <v>41281864</v>
      </c>
      <c r="L39" s="8">
        <v>28903730</v>
      </c>
      <c r="M39" s="8">
        <v>-11780632</v>
      </c>
      <c r="N39" s="8">
        <v>58404962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62142962</v>
      </c>
      <c r="X39" s="8">
        <v>42466500</v>
      </c>
      <c r="Y39" s="8">
        <v>19676462</v>
      </c>
      <c r="Z39" s="2">
        <v>46.33</v>
      </c>
      <c r="AA39" s="6">
        <v>145089943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6764484</v>
      </c>
      <c r="D42" s="55">
        <f>SUM(D38:D41)</f>
        <v>0</v>
      </c>
      <c r="E42" s="56">
        <f t="shared" si="3"/>
        <v>-433522</v>
      </c>
      <c r="F42" s="57">
        <f t="shared" si="3"/>
        <v>59723421</v>
      </c>
      <c r="G42" s="57">
        <f t="shared" si="3"/>
        <v>596755829</v>
      </c>
      <c r="H42" s="57">
        <f t="shared" si="3"/>
        <v>-106236454</v>
      </c>
      <c r="I42" s="57">
        <f t="shared" si="3"/>
        <v>-12113917</v>
      </c>
      <c r="J42" s="57">
        <f t="shared" si="3"/>
        <v>478405458</v>
      </c>
      <c r="K42" s="57">
        <f t="shared" si="3"/>
        <v>8591136</v>
      </c>
      <c r="L42" s="57">
        <f t="shared" si="3"/>
        <v>-34529089</v>
      </c>
      <c r="M42" s="57">
        <f t="shared" si="3"/>
        <v>-123235926</v>
      </c>
      <c r="N42" s="57">
        <f t="shared" si="3"/>
        <v>-149173879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329231579</v>
      </c>
      <c r="X42" s="57">
        <f t="shared" si="3"/>
        <v>290950951</v>
      </c>
      <c r="Y42" s="57">
        <f t="shared" si="3"/>
        <v>38280628</v>
      </c>
      <c r="Z42" s="58">
        <f>+IF(X42&lt;&gt;0,+(Y42/X42)*100,0)</f>
        <v>13.15707265036573</v>
      </c>
      <c r="AA42" s="55">
        <f>SUM(AA38:AA41)</f>
        <v>59723421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6764484</v>
      </c>
      <c r="D44" s="63">
        <f>+D42-D43</f>
        <v>0</v>
      </c>
      <c r="E44" s="64">
        <f t="shared" si="4"/>
        <v>-433522</v>
      </c>
      <c r="F44" s="65">
        <f t="shared" si="4"/>
        <v>59723421</v>
      </c>
      <c r="G44" s="65">
        <f t="shared" si="4"/>
        <v>596755829</v>
      </c>
      <c r="H44" s="65">
        <f t="shared" si="4"/>
        <v>-106236454</v>
      </c>
      <c r="I44" s="65">
        <f t="shared" si="4"/>
        <v>-12113917</v>
      </c>
      <c r="J44" s="65">
        <f t="shared" si="4"/>
        <v>478405458</v>
      </c>
      <c r="K44" s="65">
        <f t="shared" si="4"/>
        <v>8591136</v>
      </c>
      <c r="L44" s="65">
        <f t="shared" si="4"/>
        <v>-34529089</v>
      </c>
      <c r="M44" s="65">
        <f t="shared" si="4"/>
        <v>-123235926</v>
      </c>
      <c r="N44" s="65">
        <f t="shared" si="4"/>
        <v>-149173879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329231579</v>
      </c>
      <c r="X44" s="65">
        <f t="shared" si="4"/>
        <v>290950951</v>
      </c>
      <c r="Y44" s="65">
        <f t="shared" si="4"/>
        <v>38280628</v>
      </c>
      <c r="Z44" s="66">
        <f>+IF(X44&lt;&gt;0,+(Y44/X44)*100,0)</f>
        <v>13.15707265036573</v>
      </c>
      <c r="AA44" s="63">
        <f>+AA42-AA43</f>
        <v>59723421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6764484</v>
      </c>
      <c r="D46" s="55">
        <f>SUM(D44:D45)</f>
        <v>0</v>
      </c>
      <c r="E46" s="56">
        <f t="shared" si="5"/>
        <v>-433522</v>
      </c>
      <c r="F46" s="57">
        <f t="shared" si="5"/>
        <v>59723421</v>
      </c>
      <c r="G46" s="57">
        <f t="shared" si="5"/>
        <v>596755829</v>
      </c>
      <c r="H46" s="57">
        <f t="shared" si="5"/>
        <v>-106236454</v>
      </c>
      <c r="I46" s="57">
        <f t="shared" si="5"/>
        <v>-12113917</v>
      </c>
      <c r="J46" s="57">
        <f t="shared" si="5"/>
        <v>478405458</v>
      </c>
      <c r="K46" s="57">
        <f t="shared" si="5"/>
        <v>8591136</v>
      </c>
      <c r="L46" s="57">
        <f t="shared" si="5"/>
        <v>-34529089</v>
      </c>
      <c r="M46" s="57">
        <f t="shared" si="5"/>
        <v>-123235926</v>
      </c>
      <c r="N46" s="57">
        <f t="shared" si="5"/>
        <v>-149173879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329231579</v>
      </c>
      <c r="X46" s="57">
        <f t="shared" si="5"/>
        <v>290950951</v>
      </c>
      <c r="Y46" s="57">
        <f t="shared" si="5"/>
        <v>38280628</v>
      </c>
      <c r="Z46" s="58">
        <f>+IF(X46&lt;&gt;0,+(Y46/X46)*100,0)</f>
        <v>13.15707265036573</v>
      </c>
      <c r="AA46" s="55">
        <f>SUM(AA44:AA45)</f>
        <v>59723421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6764484</v>
      </c>
      <c r="D48" s="71">
        <f>SUM(D46:D47)</f>
        <v>0</v>
      </c>
      <c r="E48" s="72">
        <f t="shared" si="6"/>
        <v>-433522</v>
      </c>
      <c r="F48" s="73">
        <f t="shared" si="6"/>
        <v>59723421</v>
      </c>
      <c r="G48" s="73">
        <f t="shared" si="6"/>
        <v>596755829</v>
      </c>
      <c r="H48" s="74">
        <f t="shared" si="6"/>
        <v>-106236454</v>
      </c>
      <c r="I48" s="74">
        <f t="shared" si="6"/>
        <v>-12113917</v>
      </c>
      <c r="J48" s="74">
        <f t="shared" si="6"/>
        <v>478405458</v>
      </c>
      <c r="K48" s="74">
        <f t="shared" si="6"/>
        <v>8591136</v>
      </c>
      <c r="L48" s="74">
        <f t="shared" si="6"/>
        <v>-34529089</v>
      </c>
      <c r="M48" s="73">
        <f t="shared" si="6"/>
        <v>-123235926</v>
      </c>
      <c r="N48" s="73">
        <f t="shared" si="6"/>
        <v>-149173879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329231579</v>
      </c>
      <c r="X48" s="74">
        <f t="shared" si="6"/>
        <v>290950951</v>
      </c>
      <c r="Y48" s="74">
        <f t="shared" si="6"/>
        <v>38280628</v>
      </c>
      <c r="Z48" s="75">
        <f>+IF(X48&lt;&gt;0,+(Y48/X48)*100,0)</f>
        <v>13.15707265036573</v>
      </c>
      <c r="AA48" s="76">
        <f>SUM(AA46:AA47)</f>
        <v>59723421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2019-02-01T09:41:01Z</dcterms:created>
  <dcterms:modified xsi:type="dcterms:W3CDTF">2019-02-01T09:41:42Z</dcterms:modified>
  <cp:category/>
  <cp:version/>
  <cp:contentType/>
  <cp:contentStatus/>
</cp:coreProperties>
</file>