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'BUF'!$A$1:$AA$57</definedName>
    <definedName name="_xlnm.Print_Area" localSheetId="7">'CPT'!$A$1:$AA$57</definedName>
    <definedName name="_xlnm.Print_Area" localSheetId="3">'EKU'!$A$1:$AA$57</definedName>
    <definedName name="_xlnm.Print_Area" localSheetId="6">'ETH'!$A$1:$AA$57</definedName>
    <definedName name="_xlnm.Print_Area" localSheetId="4">'JHB'!$A$1:$AA$57</definedName>
    <definedName name="_xlnm.Print_Area" localSheetId="2">'MAN'!$A$1:$AA$57</definedName>
    <definedName name="_xlnm.Print_Area" localSheetId="1">'NMA'!$A$1:$AA$57</definedName>
    <definedName name="_xlnm.Print_Area" localSheetId="8">'Summary'!$A$1:$AA$57</definedName>
    <definedName name="_xlnm.Print_Area" localSheetId="5">'TSH'!$A$1:$AA$57</definedName>
  </definedNames>
  <calcPr calcMode="manual" fullCalcOnLoad="1"/>
</workbook>
</file>

<file path=xl/sharedStrings.xml><?xml version="1.0" encoding="utf-8"?>
<sst xmlns="http://schemas.openxmlformats.org/spreadsheetml/2006/main" count="684" uniqueCount="83">
  <si>
    <t>Eastern Cape: Buffalo City(BUF)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</si>
  <si>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</si>
  <si>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</si>
  <si>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</si>
  <si>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</si>
  <si>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</si>
  <si>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</si>
  <si>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</si>
  <si>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</si>
  <si>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</si>
  <si>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</si>
  <si>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</si>
  <si>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</si>
  <si>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</si>
  <si>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</si>
  <si>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</si>
  <si>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</si>
  <si>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</si>
  <si>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</si>
  <si>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</si>
  <si>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</si>
  <si>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</si>
  <si>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</si>
  <si>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</si>
  <si>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</si>
  <si>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</si>
  <si>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</si>
  <si>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</si>
  <si>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</si>
  <si>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</si>
  <si>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</si>
  <si>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</si>
  <si>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</si>
  <si>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</si>
  <si>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</si>
  <si>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</si>
  <si>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</si>
  <si>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</si>
  <si>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</si>
  <si>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</si>
  <si>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</si>
  <si>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</si>
  <si>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</si>
  <si>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</si>
  <si>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</si>
  <si>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</si>
  <si>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</si>
  <si>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</si>
  <si>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</si>
  <si>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</si>
  <si>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</si>
  <si>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</si>
  <si>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</si>
  <si>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</si>
  <si>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</si>
  <si>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</si>
  <si>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</si>
  <si>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</si>
  <si>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</si>
  <si>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</si>
  <si>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</si>
  <si>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</si>
  <si>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</si>
  <si>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</si>
  <si>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</si>
  <si>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</si>
  <si>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</si>
  <si>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</si>
  <si>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</si>
  <si>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</si>
  <si>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</si>
  <si>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</si>
  <si>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</si>
  <si>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</si>
  <si>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 and expend) ( All ) for 2nd Quarter ended 31 December 2018 (Figures Finalised as at 2019/01/30)</t>
  </si>
  <si>
    <t>Free State: Mangaung(MAN) - Table C4 Quarterly Budget Statement - Financial Performance (rev and expend) ( All ) for 2nd Quarter ended 31 December 2018 (Figures Finalised as at 2019/01/30)</t>
  </si>
  <si>
    <t>Gauteng: City of Ekurhuleni(EKU) - Table C4 Quarterly Budget Statement - Financial Performance (rev and expend) ( All ) for 2nd Quarter ended 31 December 2018 (Figures Finalised as at 2019/01/30)</t>
  </si>
  <si>
    <t>Gauteng: City of Johannesburg(JHB) - Table C4 Quarterly Budget Statement - Financial Performance (rev and expend) ( All ) for 2nd Quarter ended 31 December 2018 (Figures Finalised as at 2019/01/30)</t>
  </si>
  <si>
    <t>Gauteng: City of Tshwane(TSH) - Table C4 Quarterly Budget Statement - Financial Performance (rev and expend) ( All ) for 2nd Quarter ended 31 December 2018 (Figures Finalised as at 2019/01/30)</t>
  </si>
  <si>
    <t>Kwazulu-Natal: eThekwini(ETH) - Table C4 Quarterly Budget Statement - Financial Performance (rev and expend) ( All ) for 2nd Quarter ended 31 December 2018 (Figures Finalised as at 2019/01/30)</t>
  </si>
  <si>
    <t>Western Cape: Cape Town(CPT)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</si>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</sst>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972679955</v>
      </c>
      <c r="D5" s="6">
        <v>0</v>
      </c>
      <c r="E5" s="7">
        <v>1421961287</v>
      </c>
      <c r="F5" s="8">
        <v>1421961287</v>
      </c>
      <c r="G5" s="8">
        <v>615256210</v>
      </c>
      <c r="H5" s="8">
        <v>123871014</v>
      </c>
      <c r="I5" s="8">
        <v>-323687855</v>
      </c>
      <c r="J5" s="8">
        <v>415439369</v>
      </c>
      <c r="K5" s="8">
        <v>104487733</v>
      </c>
      <c r="L5" s="8">
        <v>104594382</v>
      </c>
      <c r="M5" s="8">
        <v>102047275</v>
      </c>
      <c r="N5" s="8">
        <v>311129390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726568759</v>
      </c>
      <c r="X5" s="8">
        <v>776845862</v>
      </c>
      <c r="Y5" s="8">
        <v>-50277103</v>
      </c>
      <c r="Z5" s="2">
        <v>-6.47</v>
      </c>
      <c r="AA5" s="6">
        <v>1421961287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1682961658</v>
      </c>
      <c r="D7" s="6">
        <v>0</v>
      </c>
      <c r="E7" s="7">
        <v>1971883163</v>
      </c>
      <c r="F7" s="8">
        <v>1971883163</v>
      </c>
      <c r="G7" s="8">
        <v>156699808</v>
      </c>
      <c r="H7" s="8">
        <v>161512930</v>
      </c>
      <c r="I7" s="8">
        <v>152754435</v>
      </c>
      <c r="J7" s="8">
        <v>470967173</v>
      </c>
      <c r="K7" s="8">
        <v>138908078</v>
      </c>
      <c r="L7" s="8">
        <v>138708822</v>
      </c>
      <c r="M7" s="8">
        <v>149143383</v>
      </c>
      <c r="N7" s="8">
        <v>426760283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897727456</v>
      </c>
      <c r="X7" s="8">
        <v>1003070154</v>
      </c>
      <c r="Y7" s="8">
        <v>-105342698</v>
      </c>
      <c r="Z7" s="2">
        <v>-10.5</v>
      </c>
      <c r="AA7" s="6">
        <v>1971883163</v>
      </c>
    </row>
    <row r="8" spans="1:27" ht="12.75">
      <c r="A8" s="29" t="s">
        <v>35</v>
      </c>
      <c r="B8" s="28"/>
      <c r="C8" s="6">
        <v>440829540</v>
      </c>
      <c r="D8" s="6">
        <v>0</v>
      </c>
      <c r="E8" s="7">
        <v>563042545</v>
      </c>
      <c r="F8" s="8">
        <v>563042545</v>
      </c>
      <c r="G8" s="8">
        <v>37694869</v>
      </c>
      <c r="H8" s="8">
        <v>90257105</v>
      </c>
      <c r="I8" s="8">
        <v>10418741</v>
      </c>
      <c r="J8" s="8">
        <v>138370715</v>
      </c>
      <c r="K8" s="8">
        <v>32088665</v>
      </c>
      <c r="L8" s="8">
        <v>27513902</v>
      </c>
      <c r="M8" s="8">
        <v>182389288</v>
      </c>
      <c r="N8" s="8">
        <v>241991855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380362570</v>
      </c>
      <c r="X8" s="8">
        <v>224390231</v>
      </c>
      <c r="Y8" s="8">
        <v>155972339</v>
      </c>
      <c r="Z8" s="2">
        <v>69.51</v>
      </c>
      <c r="AA8" s="6">
        <v>563042545</v>
      </c>
    </row>
    <row r="9" spans="1:27" ht="12.75">
      <c r="A9" s="29" t="s">
        <v>36</v>
      </c>
      <c r="B9" s="28"/>
      <c r="C9" s="6">
        <v>304905026</v>
      </c>
      <c r="D9" s="6">
        <v>0</v>
      </c>
      <c r="E9" s="7">
        <v>322142796</v>
      </c>
      <c r="F9" s="8">
        <v>322142796</v>
      </c>
      <c r="G9" s="8">
        <v>32965710</v>
      </c>
      <c r="H9" s="8">
        <v>27581664</v>
      </c>
      <c r="I9" s="8">
        <v>27197905</v>
      </c>
      <c r="J9" s="8">
        <v>87745279</v>
      </c>
      <c r="K9" s="8">
        <v>26572785</v>
      </c>
      <c r="L9" s="8">
        <v>29049244</v>
      </c>
      <c r="M9" s="8">
        <v>26454088</v>
      </c>
      <c r="N9" s="8">
        <v>82076117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169821396</v>
      </c>
      <c r="X9" s="8">
        <v>165471601</v>
      </c>
      <c r="Y9" s="8">
        <v>4349795</v>
      </c>
      <c r="Z9" s="2">
        <v>2.63</v>
      </c>
      <c r="AA9" s="6">
        <v>322142796</v>
      </c>
    </row>
    <row r="10" spans="1:27" ht="12.75">
      <c r="A10" s="29" t="s">
        <v>37</v>
      </c>
      <c r="B10" s="28"/>
      <c r="C10" s="6">
        <v>249496723</v>
      </c>
      <c r="D10" s="6">
        <v>0</v>
      </c>
      <c r="E10" s="7">
        <v>294387685</v>
      </c>
      <c r="F10" s="30">
        <v>294387685</v>
      </c>
      <c r="G10" s="30">
        <v>21257904</v>
      </c>
      <c r="H10" s="30">
        <v>21312168</v>
      </c>
      <c r="I10" s="30">
        <v>21275502</v>
      </c>
      <c r="J10" s="30">
        <v>63845574</v>
      </c>
      <c r="K10" s="30">
        <v>21687678</v>
      </c>
      <c r="L10" s="30">
        <v>21076398</v>
      </c>
      <c r="M10" s="30">
        <v>21347980</v>
      </c>
      <c r="N10" s="30">
        <v>64112056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127957630</v>
      </c>
      <c r="X10" s="30">
        <v>146287547</v>
      </c>
      <c r="Y10" s="30">
        <v>-18329917</v>
      </c>
      <c r="Z10" s="31">
        <v>-12.53</v>
      </c>
      <c r="AA10" s="32">
        <v>294387685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20828503</v>
      </c>
      <c r="F11" s="8">
        <v>20828503</v>
      </c>
      <c r="G11" s="8">
        <v>3397927</v>
      </c>
      <c r="H11" s="8">
        <v>3392866</v>
      </c>
      <c r="I11" s="8">
        <v>2803983</v>
      </c>
      <c r="J11" s="8">
        <v>9594776</v>
      </c>
      <c r="K11" s="8">
        <v>2754220</v>
      </c>
      <c r="L11" s="8">
        <v>1434938</v>
      </c>
      <c r="M11" s="8">
        <v>2479718</v>
      </c>
      <c r="N11" s="8">
        <v>6668876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16263652</v>
      </c>
      <c r="X11" s="8"/>
      <c r="Y11" s="8">
        <v>16263652</v>
      </c>
      <c r="Z11" s="2">
        <v>0</v>
      </c>
      <c r="AA11" s="6">
        <v>20828503</v>
      </c>
    </row>
    <row r="12" spans="1:27" ht="12.75">
      <c r="A12" s="29" t="s">
        <v>39</v>
      </c>
      <c r="B12" s="33"/>
      <c r="C12" s="6">
        <v>15882120</v>
      </c>
      <c r="D12" s="6">
        <v>0</v>
      </c>
      <c r="E12" s="7">
        <v>17562732</v>
      </c>
      <c r="F12" s="8">
        <v>17562732</v>
      </c>
      <c r="G12" s="8">
        <v>1862540</v>
      </c>
      <c r="H12" s="8">
        <v>1250082</v>
      </c>
      <c r="I12" s="8">
        <v>1721590</v>
      </c>
      <c r="J12" s="8">
        <v>4834212</v>
      </c>
      <c r="K12" s="8">
        <v>1518701</v>
      </c>
      <c r="L12" s="8">
        <v>1335290</v>
      </c>
      <c r="M12" s="8">
        <v>1243206</v>
      </c>
      <c r="N12" s="8">
        <v>4097197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8931409</v>
      </c>
      <c r="X12" s="8">
        <v>8345216</v>
      </c>
      <c r="Y12" s="8">
        <v>586193</v>
      </c>
      <c r="Z12" s="2">
        <v>7.02</v>
      </c>
      <c r="AA12" s="6">
        <v>17562732</v>
      </c>
    </row>
    <row r="13" spans="1:27" ht="12.75">
      <c r="A13" s="27" t="s">
        <v>40</v>
      </c>
      <c r="B13" s="33"/>
      <c r="C13" s="6">
        <v>126690412</v>
      </c>
      <c r="D13" s="6">
        <v>0</v>
      </c>
      <c r="E13" s="7">
        <v>140961479</v>
      </c>
      <c r="F13" s="8">
        <v>140961479</v>
      </c>
      <c r="G13" s="8">
        <v>9131340</v>
      </c>
      <c r="H13" s="8">
        <v>8800525</v>
      </c>
      <c r="I13" s="8">
        <v>9869906</v>
      </c>
      <c r="J13" s="8">
        <v>27801771</v>
      </c>
      <c r="K13" s="8">
        <v>7982105</v>
      </c>
      <c r="L13" s="8">
        <v>6725841</v>
      </c>
      <c r="M13" s="8">
        <v>5921304</v>
      </c>
      <c r="N13" s="8">
        <v>20629250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48431021</v>
      </c>
      <c r="X13" s="8">
        <v>69210202</v>
      </c>
      <c r="Y13" s="8">
        <v>-20779181</v>
      </c>
      <c r="Z13" s="2">
        <v>-30.02</v>
      </c>
      <c r="AA13" s="6">
        <v>140961479</v>
      </c>
    </row>
    <row r="14" spans="1:27" ht="12.75">
      <c r="A14" s="27" t="s">
        <v>41</v>
      </c>
      <c r="B14" s="33"/>
      <c r="C14" s="6">
        <v>49321610</v>
      </c>
      <c r="D14" s="6">
        <v>0</v>
      </c>
      <c r="E14" s="7">
        <v>41806583</v>
      </c>
      <c r="F14" s="8">
        <v>41806583</v>
      </c>
      <c r="G14" s="8">
        <v>3064843</v>
      </c>
      <c r="H14" s="8">
        <v>5145340</v>
      </c>
      <c r="I14" s="8">
        <v>4927545</v>
      </c>
      <c r="J14" s="8">
        <v>13137728</v>
      </c>
      <c r="K14" s="8">
        <v>5155583</v>
      </c>
      <c r="L14" s="8">
        <v>4507453</v>
      </c>
      <c r="M14" s="8">
        <v>5660252</v>
      </c>
      <c r="N14" s="8">
        <v>15323288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28461016</v>
      </c>
      <c r="X14" s="8">
        <v>27295854</v>
      </c>
      <c r="Y14" s="8">
        <v>1165162</v>
      </c>
      <c r="Z14" s="2">
        <v>4.27</v>
      </c>
      <c r="AA14" s="6">
        <v>41806583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23698183</v>
      </c>
      <c r="D16" s="6">
        <v>0</v>
      </c>
      <c r="E16" s="7">
        <v>16591440</v>
      </c>
      <c r="F16" s="8">
        <v>16591440</v>
      </c>
      <c r="G16" s="8">
        <v>978851</v>
      </c>
      <c r="H16" s="8">
        <v>1154752</v>
      </c>
      <c r="I16" s="8">
        <v>1038918</v>
      </c>
      <c r="J16" s="8">
        <v>3172521</v>
      </c>
      <c r="K16" s="8">
        <v>1261284</v>
      </c>
      <c r="L16" s="8">
        <v>792329</v>
      </c>
      <c r="M16" s="8">
        <v>1217168</v>
      </c>
      <c r="N16" s="8">
        <v>3270781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6443302</v>
      </c>
      <c r="X16" s="8">
        <v>6903723</v>
      </c>
      <c r="Y16" s="8">
        <v>-460421</v>
      </c>
      <c r="Z16" s="2">
        <v>-6.67</v>
      </c>
      <c r="AA16" s="6">
        <v>16591440</v>
      </c>
    </row>
    <row r="17" spans="1:27" ht="12.75">
      <c r="A17" s="27" t="s">
        <v>44</v>
      </c>
      <c r="B17" s="33"/>
      <c r="C17" s="6">
        <v>14249685</v>
      </c>
      <c r="D17" s="6">
        <v>0</v>
      </c>
      <c r="E17" s="7">
        <v>14597462</v>
      </c>
      <c r="F17" s="8">
        <v>14597462</v>
      </c>
      <c r="G17" s="8">
        <v>448398</v>
      </c>
      <c r="H17" s="8">
        <v>1589080</v>
      </c>
      <c r="I17" s="8">
        <v>898927</v>
      </c>
      <c r="J17" s="8">
        <v>2936405</v>
      </c>
      <c r="K17" s="8">
        <v>1290569</v>
      </c>
      <c r="L17" s="8">
        <v>920101</v>
      </c>
      <c r="M17" s="8">
        <v>1154982</v>
      </c>
      <c r="N17" s="8">
        <v>3365652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6302057</v>
      </c>
      <c r="X17" s="8">
        <v>7534161</v>
      </c>
      <c r="Y17" s="8">
        <v>-1232104</v>
      </c>
      <c r="Z17" s="2">
        <v>-16.35</v>
      </c>
      <c r="AA17" s="6">
        <v>14597462</v>
      </c>
    </row>
    <row r="18" spans="1:27" ht="12.75">
      <c r="A18" s="29" t="s">
        <v>45</v>
      </c>
      <c r="B18" s="28"/>
      <c r="C18" s="6">
        <v>25682604</v>
      </c>
      <c r="D18" s="6">
        <v>0</v>
      </c>
      <c r="E18" s="7">
        <v>31270324</v>
      </c>
      <c r="F18" s="8">
        <v>31270324</v>
      </c>
      <c r="G18" s="8">
        <v>2964028</v>
      </c>
      <c r="H18" s="8">
        <v>2623283</v>
      </c>
      <c r="I18" s="8">
        <v>-503671</v>
      </c>
      <c r="J18" s="8">
        <v>5083640</v>
      </c>
      <c r="K18" s="8">
        <v>5072142</v>
      </c>
      <c r="L18" s="8">
        <v>-1740784</v>
      </c>
      <c r="M18" s="8">
        <v>-13030</v>
      </c>
      <c r="N18" s="8">
        <v>3318328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8401968</v>
      </c>
      <c r="X18" s="8">
        <v>15628523</v>
      </c>
      <c r="Y18" s="8">
        <v>-7226555</v>
      </c>
      <c r="Z18" s="2">
        <v>-46.24</v>
      </c>
      <c r="AA18" s="6">
        <v>31270324</v>
      </c>
    </row>
    <row r="19" spans="1:27" ht="12.75">
      <c r="A19" s="27" t="s">
        <v>46</v>
      </c>
      <c r="B19" s="33"/>
      <c r="C19" s="6">
        <v>1359944151</v>
      </c>
      <c r="D19" s="6">
        <v>0</v>
      </c>
      <c r="E19" s="7">
        <v>1471672870</v>
      </c>
      <c r="F19" s="8">
        <v>1471672870</v>
      </c>
      <c r="G19" s="8">
        <v>324187001</v>
      </c>
      <c r="H19" s="8">
        <v>171281000</v>
      </c>
      <c r="I19" s="8">
        <v>8473810</v>
      </c>
      <c r="J19" s="8">
        <v>503941811</v>
      </c>
      <c r="K19" s="8">
        <v>6464988</v>
      </c>
      <c r="L19" s="8">
        <v>4874631</v>
      </c>
      <c r="M19" s="8">
        <v>397924008</v>
      </c>
      <c r="N19" s="8">
        <v>409263627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913205438</v>
      </c>
      <c r="X19" s="8">
        <v>1369361881</v>
      </c>
      <c r="Y19" s="8">
        <v>-456156443</v>
      </c>
      <c r="Z19" s="2">
        <v>-33.31</v>
      </c>
      <c r="AA19" s="6">
        <v>1471672870</v>
      </c>
    </row>
    <row r="20" spans="1:27" ht="12.75">
      <c r="A20" s="27" t="s">
        <v>47</v>
      </c>
      <c r="B20" s="33"/>
      <c r="C20" s="6">
        <v>231062973</v>
      </c>
      <c r="D20" s="6">
        <v>0</v>
      </c>
      <c r="E20" s="7">
        <v>188513394</v>
      </c>
      <c r="F20" s="30">
        <v>188513394</v>
      </c>
      <c r="G20" s="30">
        <v>11103184</v>
      </c>
      <c r="H20" s="30">
        <v>25347593</v>
      </c>
      <c r="I20" s="30">
        <v>9071199</v>
      </c>
      <c r="J20" s="30">
        <v>45521976</v>
      </c>
      <c r="K20" s="30">
        <v>13512975</v>
      </c>
      <c r="L20" s="30">
        <v>10461998</v>
      </c>
      <c r="M20" s="30">
        <v>26168240</v>
      </c>
      <c r="N20" s="30">
        <v>50143213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95665189</v>
      </c>
      <c r="X20" s="30">
        <v>82792896</v>
      </c>
      <c r="Y20" s="30">
        <v>12872293</v>
      </c>
      <c r="Z20" s="31">
        <v>15.55</v>
      </c>
      <c r="AA20" s="32">
        <v>188513394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290273</v>
      </c>
      <c r="I21" s="34">
        <v>2595277</v>
      </c>
      <c r="J21" s="8">
        <v>2885550</v>
      </c>
      <c r="K21" s="8">
        <v>-2225764</v>
      </c>
      <c r="L21" s="8">
        <v>249100</v>
      </c>
      <c r="M21" s="8">
        <v>44348</v>
      </c>
      <c r="N21" s="8">
        <v>-1932316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953234</v>
      </c>
      <c r="X21" s="8"/>
      <c r="Y21" s="8">
        <v>953234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5497404640</v>
      </c>
      <c r="D22" s="37">
        <f>SUM(D5:D21)</f>
        <v>0</v>
      </c>
      <c r="E22" s="38">
        <f t="shared" si="0"/>
        <v>6517222263</v>
      </c>
      <c r="F22" s="39">
        <f t="shared" si="0"/>
        <v>6517222263</v>
      </c>
      <c r="G22" s="39">
        <f t="shared" si="0"/>
        <v>1221012613</v>
      </c>
      <c r="H22" s="39">
        <f t="shared" si="0"/>
        <v>645409675</v>
      </c>
      <c r="I22" s="39">
        <f t="shared" si="0"/>
        <v>-71143788</v>
      </c>
      <c r="J22" s="39">
        <f t="shared" si="0"/>
        <v>1795278500</v>
      </c>
      <c r="K22" s="39">
        <f t="shared" si="0"/>
        <v>366531742</v>
      </c>
      <c r="L22" s="39">
        <f t="shared" si="0"/>
        <v>350503645</v>
      </c>
      <c r="M22" s="39">
        <f t="shared" si="0"/>
        <v>923182210</v>
      </c>
      <c r="N22" s="39">
        <f t="shared" si="0"/>
        <v>1640217597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3435496097</v>
      </c>
      <c r="X22" s="39">
        <f t="shared" si="0"/>
        <v>3903137851</v>
      </c>
      <c r="Y22" s="39">
        <f t="shared" si="0"/>
        <v>-467641754</v>
      </c>
      <c r="Z22" s="40">
        <f>+IF(X22&lt;&gt;0,+(Y22/X22)*100,0)</f>
        <v>-11.98117442560191</v>
      </c>
      <c r="AA22" s="37">
        <f>SUM(AA5:AA21)</f>
        <v>6517222263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1838344654</v>
      </c>
      <c r="D25" s="6">
        <v>0</v>
      </c>
      <c r="E25" s="7">
        <v>1961117601</v>
      </c>
      <c r="F25" s="8">
        <v>1961117601</v>
      </c>
      <c r="G25" s="8">
        <v>146835176</v>
      </c>
      <c r="H25" s="8">
        <v>149039294</v>
      </c>
      <c r="I25" s="8">
        <v>177016973</v>
      </c>
      <c r="J25" s="8">
        <v>472891443</v>
      </c>
      <c r="K25" s="8">
        <v>156841327</v>
      </c>
      <c r="L25" s="8">
        <v>153973699</v>
      </c>
      <c r="M25" s="8">
        <v>210652461</v>
      </c>
      <c r="N25" s="8">
        <v>521467487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994358930</v>
      </c>
      <c r="X25" s="8">
        <v>985059997</v>
      </c>
      <c r="Y25" s="8">
        <v>9298933</v>
      </c>
      <c r="Z25" s="2">
        <v>0.94</v>
      </c>
      <c r="AA25" s="6">
        <v>1961117601</v>
      </c>
    </row>
    <row r="26" spans="1:27" ht="12.75">
      <c r="A26" s="29" t="s">
        <v>52</v>
      </c>
      <c r="B26" s="28"/>
      <c r="C26" s="6">
        <v>60372731</v>
      </c>
      <c r="D26" s="6">
        <v>0</v>
      </c>
      <c r="E26" s="7">
        <v>65035043</v>
      </c>
      <c r="F26" s="8">
        <v>65035043</v>
      </c>
      <c r="G26" s="8">
        <v>5010575</v>
      </c>
      <c r="H26" s="8">
        <v>5187795</v>
      </c>
      <c r="I26" s="8">
        <v>5032258</v>
      </c>
      <c r="J26" s="8">
        <v>15230628</v>
      </c>
      <c r="K26" s="8">
        <v>5014517</v>
      </c>
      <c r="L26" s="8">
        <v>5014517</v>
      </c>
      <c r="M26" s="8">
        <v>5012349</v>
      </c>
      <c r="N26" s="8">
        <v>15041383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30272011</v>
      </c>
      <c r="X26" s="8">
        <v>30351960</v>
      </c>
      <c r="Y26" s="8">
        <v>-79949</v>
      </c>
      <c r="Z26" s="2">
        <v>-0.26</v>
      </c>
      <c r="AA26" s="6">
        <v>65035043</v>
      </c>
    </row>
    <row r="27" spans="1:27" ht="12.75">
      <c r="A27" s="29" t="s">
        <v>53</v>
      </c>
      <c r="B27" s="28"/>
      <c r="C27" s="6">
        <v>310385034</v>
      </c>
      <c r="D27" s="6">
        <v>0</v>
      </c>
      <c r="E27" s="7">
        <v>343696466</v>
      </c>
      <c r="F27" s="8">
        <v>343696466</v>
      </c>
      <c r="G27" s="8">
        <v>28641372</v>
      </c>
      <c r="H27" s="8">
        <v>28641372</v>
      </c>
      <c r="I27" s="8">
        <v>28641372</v>
      </c>
      <c r="J27" s="8">
        <v>85924116</v>
      </c>
      <c r="K27" s="8">
        <v>28641372</v>
      </c>
      <c r="L27" s="8">
        <v>0</v>
      </c>
      <c r="M27" s="8">
        <v>58239221</v>
      </c>
      <c r="N27" s="8">
        <v>86880593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172804709</v>
      </c>
      <c r="X27" s="8">
        <v>171848232</v>
      </c>
      <c r="Y27" s="8">
        <v>956477</v>
      </c>
      <c r="Z27" s="2">
        <v>0.56</v>
      </c>
      <c r="AA27" s="6">
        <v>343696466</v>
      </c>
    </row>
    <row r="28" spans="1:27" ht="12.75">
      <c r="A28" s="29" t="s">
        <v>54</v>
      </c>
      <c r="B28" s="28"/>
      <c r="C28" s="6">
        <v>992860248</v>
      </c>
      <c r="D28" s="6">
        <v>0</v>
      </c>
      <c r="E28" s="7">
        <v>896425520</v>
      </c>
      <c r="F28" s="8">
        <v>896425520</v>
      </c>
      <c r="G28" s="8">
        <v>82398633</v>
      </c>
      <c r="H28" s="8">
        <v>167838272</v>
      </c>
      <c r="I28" s="8">
        <v>195749694</v>
      </c>
      <c r="J28" s="8">
        <v>445986599</v>
      </c>
      <c r="K28" s="8">
        <v>-73960823</v>
      </c>
      <c r="L28" s="8">
        <v>120204684</v>
      </c>
      <c r="M28" s="8">
        <v>250029133</v>
      </c>
      <c r="N28" s="8">
        <v>296272994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742259593</v>
      </c>
      <c r="X28" s="8">
        <v>471502557</v>
      </c>
      <c r="Y28" s="8">
        <v>270757036</v>
      </c>
      <c r="Z28" s="2">
        <v>57.42</v>
      </c>
      <c r="AA28" s="6">
        <v>896425520</v>
      </c>
    </row>
    <row r="29" spans="1:27" ht="12.75">
      <c r="A29" s="29" t="s">
        <v>55</v>
      </c>
      <c r="B29" s="28"/>
      <c r="C29" s="6">
        <v>43959792</v>
      </c>
      <c r="D29" s="6">
        <v>0</v>
      </c>
      <c r="E29" s="7">
        <v>59817900</v>
      </c>
      <c r="F29" s="8">
        <v>59817900</v>
      </c>
      <c r="G29" s="8">
        <v>3415062</v>
      </c>
      <c r="H29" s="8">
        <v>3404567</v>
      </c>
      <c r="I29" s="8">
        <v>3309766</v>
      </c>
      <c r="J29" s="8">
        <v>10129395</v>
      </c>
      <c r="K29" s="8">
        <v>3348556</v>
      </c>
      <c r="L29" s="8">
        <v>6594297</v>
      </c>
      <c r="M29" s="8">
        <v>0</v>
      </c>
      <c r="N29" s="8">
        <v>9942853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20072248</v>
      </c>
      <c r="X29" s="8">
        <v>20557582</v>
      </c>
      <c r="Y29" s="8">
        <v>-485334</v>
      </c>
      <c r="Z29" s="2">
        <v>-2.36</v>
      </c>
      <c r="AA29" s="6">
        <v>59817900</v>
      </c>
    </row>
    <row r="30" spans="1:27" ht="12.75">
      <c r="A30" s="29" t="s">
        <v>56</v>
      </c>
      <c r="B30" s="28"/>
      <c r="C30" s="6">
        <v>1552488423</v>
      </c>
      <c r="D30" s="6">
        <v>0</v>
      </c>
      <c r="E30" s="7">
        <v>1698509600</v>
      </c>
      <c r="F30" s="8">
        <v>1698509600</v>
      </c>
      <c r="G30" s="8">
        <v>192242461</v>
      </c>
      <c r="H30" s="8">
        <v>219576646</v>
      </c>
      <c r="I30" s="8">
        <v>131256414</v>
      </c>
      <c r="J30" s="8">
        <v>543075521</v>
      </c>
      <c r="K30" s="8">
        <v>103906474</v>
      </c>
      <c r="L30" s="8">
        <v>131232334</v>
      </c>
      <c r="M30" s="8">
        <v>110589182</v>
      </c>
      <c r="N30" s="8">
        <v>345727990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888803511</v>
      </c>
      <c r="X30" s="8">
        <v>924327248</v>
      </c>
      <c r="Y30" s="8">
        <v>-35523737</v>
      </c>
      <c r="Z30" s="2">
        <v>-3.84</v>
      </c>
      <c r="AA30" s="6">
        <v>1698509600</v>
      </c>
    </row>
    <row r="31" spans="1:27" ht="12.75">
      <c r="A31" s="29" t="s">
        <v>57</v>
      </c>
      <c r="B31" s="28"/>
      <c r="C31" s="6">
        <v>83309029</v>
      </c>
      <c r="D31" s="6">
        <v>0</v>
      </c>
      <c r="E31" s="7">
        <v>86375628</v>
      </c>
      <c r="F31" s="8">
        <v>86375628</v>
      </c>
      <c r="G31" s="8">
        <v>455660</v>
      </c>
      <c r="H31" s="8">
        <v>3026487</v>
      </c>
      <c r="I31" s="8">
        <v>8265646</v>
      </c>
      <c r="J31" s="8">
        <v>11747793</v>
      </c>
      <c r="K31" s="8">
        <v>12419706</v>
      </c>
      <c r="L31" s="8">
        <v>2716020</v>
      </c>
      <c r="M31" s="8">
        <v>11220451</v>
      </c>
      <c r="N31" s="8">
        <v>26356177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38103970</v>
      </c>
      <c r="X31" s="8">
        <v>37245045</v>
      </c>
      <c r="Y31" s="8">
        <v>858925</v>
      </c>
      <c r="Z31" s="2">
        <v>2.31</v>
      </c>
      <c r="AA31" s="6">
        <v>86375628</v>
      </c>
    </row>
    <row r="32" spans="1:27" ht="12.75">
      <c r="A32" s="29" t="s">
        <v>58</v>
      </c>
      <c r="B32" s="28"/>
      <c r="C32" s="6">
        <v>681241981</v>
      </c>
      <c r="D32" s="6">
        <v>0</v>
      </c>
      <c r="E32" s="7">
        <v>857589107</v>
      </c>
      <c r="F32" s="8">
        <v>857589107</v>
      </c>
      <c r="G32" s="8">
        <v>34390124</v>
      </c>
      <c r="H32" s="8">
        <v>43648972</v>
      </c>
      <c r="I32" s="8">
        <v>54707171</v>
      </c>
      <c r="J32" s="8">
        <v>132746267</v>
      </c>
      <c r="K32" s="8">
        <v>54990514</v>
      </c>
      <c r="L32" s="8">
        <v>56910036</v>
      </c>
      <c r="M32" s="8">
        <v>72376052</v>
      </c>
      <c r="N32" s="8">
        <v>184276602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317022869</v>
      </c>
      <c r="X32" s="8">
        <v>420915562</v>
      </c>
      <c r="Y32" s="8">
        <v>-103892693</v>
      </c>
      <c r="Z32" s="2">
        <v>-24.68</v>
      </c>
      <c r="AA32" s="6">
        <v>857589107</v>
      </c>
    </row>
    <row r="33" spans="1:27" ht="12.75">
      <c r="A33" s="29" t="s">
        <v>59</v>
      </c>
      <c r="B33" s="28"/>
      <c r="C33" s="6">
        <v>41840422</v>
      </c>
      <c r="D33" s="6">
        <v>0</v>
      </c>
      <c r="E33" s="7">
        <v>60526334</v>
      </c>
      <c r="F33" s="8">
        <v>60526334</v>
      </c>
      <c r="G33" s="8">
        <v>17412300</v>
      </c>
      <c r="H33" s="8">
        <v>5614501</v>
      </c>
      <c r="I33" s="8">
        <v>635609</v>
      </c>
      <c r="J33" s="8">
        <v>23662410</v>
      </c>
      <c r="K33" s="8">
        <v>5162347</v>
      </c>
      <c r="L33" s="8">
        <v>7612468</v>
      </c>
      <c r="M33" s="8">
        <v>-4690446</v>
      </c>
      <c r="N33" s="8">
        <v>8084369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31746779</v>
      </c>
      <c r="X33" s="8">
        <v>32392260</v>
      </c>
      <c r="Y33" s="8">
        <v>-645481</v>
      </c>
      <c r="Z33" s="2">
        <v>-1.99</v>
      </c>
      <c r="AA33" s="6">
        <v>60526334</v>
      </c>
    </row>
    <row r="34" spans="1:27" ht="12.75">
      <c r="A34" s="29" t="s">
        <v>60</v>
      </c>
      <c r="B34" s="28"/>
      <c r="C34" s="6">
        <v>455692646</v>
      </c>
      <c r="D34" s="6">
        <v>0</v>
      </c>
      <c r="E34" s="7">
        <v>484204620</v>
      </c>
      <c r="F34" s="8">
        <v>484204620</v>
      </c>
      <c r="G34" s="8">
        <v>44572248</v>
      </c>
      <c r="H34" s="8">
        <v>38610878</v>
      </c>
      <c r="I34" s="8">
        <v>37398359</v>
      </c>
      <c r="J34" s="8">
        <v>120581485</v>
      </c>
      <c r="K34" s="8">
        <v>38285784</v>
      </c>
      <c r="L34" s="8">
        <v>38551125</v>
      </c>
      <c r="M34" s="8">
        <v>81482029</v>
      </c>
      <c r="N34" s="8">
        <v>158318938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278900423</v>
      </c>
      <c r="X34" s="8">
        <v>198051816</v>
      </c>
      <c r="Y34" s="8">
        <v>80848607</v>
      </c>
      <c r="Z34" s="2">
        <v>40.82</v>
      </c>
      <c r="AA34" s="6">
        <v>484204620</v>
      </c>
    </row>
    <row r="35" spans="1:27" ht="12.75">
      <c r="A35" s="27" t="s">
        <v>61</v>
      </c>
      <c r="B35" s="33"/>
      <c r="C35" s="6">
        <v>2499363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6062994323</v>
      </c>
      <c r="D36" s="37">
        <f>SUM(D25:D35)</f>
        <v>0</v>
      </c>
      <c r="E36" s="38">
        <f t="shared" si="1"/>
        <v>6513297819</v>
      </c>
      <c r="F36" s="39">
        <f t="shared" si="1"/>
        <v>6513297819</v>
      </c>
      <c r="G36" s="39">
        <f t="shared" si="1"/>
        <v>555373611</v>
      </c>
      <c r="H36" s="39">
        <f t="shared" si="1"/>
        <v>664588784</v>
      </c>
      <c r="I36" s="39">
        <f t="shared" si="1"/>
        <v>642013262</v>
      </c>
      <c r="J36" s="39">
        <f t="shared" si="1"/>
        <v>1861975657</v>
      </c>
      <c r="K36" s="39">
        <f t="shared" si="1"/>
        <v>334649774</v>
      </c>
      <c r="L36" s="39">
        <f t="shared" si="1"/>
        <v>522809180</v>
      </c>
      <c r="M36" s="39">
        <f t="shared" si="1"/>
        <v>794910432</v>
      </c>
      <c r="N36" s="39">
        <f t="shared" si="1"/>
        <v>1652369386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3514345043</v>
      </c>
      <c r="X36" s="39">
        <f t="shared" si="1"/>
        <v>3292252259</v>
      </c>
      <c r="Y36" s="39">
        <f t="shared" si="1"/>
        <v>222092784</v>
      </c>
      <c r="Z36" s="40">
        <f>+IF(X36&lt;&gt;0,+(Y36/X36)*100,0)</f>
        <v>6.745922442390828</v>
      </c>
      <c r="AA36" s="37">
        <f>SUM(AA25:AA35)</f>
        <v>6513297819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-565589683</v>
      </c>
      <c r="D38" s="50">
        <f>+D22-D36</f>
        <v>0</v>
      </c>
      <c r="E38" s="51">
        <f t="shared" si="2"/>
        <v>3924444</v>
      </c>
      <c r="F38" s="52">
        <f t="shared" si="2"/>
        <v>3924444</v>
      </c>
      <c r="G38" s="52">
        <f t="shared" si="2"/>
        <v>665639002</v>
      </c>
      <c r="H38" s="52">
        <f t="shared" si="2"/>
        <v>-19179109</v>
      </c>
      <c r="I38" s="52">
        <f t="shared" si="2"/>
        <v>-713157050</v>
      </c>
      <c r="J38" s="52">
        <f t="shared" si="2"/>
        <v>-66697157</v>
      </c>
      <c r="K38" s="52">
        <f t="shared" si="2"/>
        <v>31881968</v>
      </c>
      <c r="L38" s="52">
        <f t="shared" si="2"/>
        <v>-172305535</v>
      </c>
      <c r="M38" s="52">
        <f t="shared" si="2"/>
        <v>128271778</v>
      </c>
      <c r="N38" s="52">
        <f t="shared" si="2"/>
        <v>-12151789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-78848946</v>
      </c>
      <c r="X38" s="52">
        <f>IF(F22=F36,0,X22-X36)</f>
        <v>610885592</v>
      </c>
      <c r="Y38" s="52">
        <f t="shared" si="2"/>
        <v>-689734538</v>
      </c>
      <c r="Z38" s="53">
        <f>+IF(X38&lt;&gt;0,+(Y38/X38)*100,0)</f>
        <v>-112.9073180039905</v>
      </c>
      <c r="AA38" s="50">
        <f>+AA22-AA36</f>
        <v>3924444</v>
      </c>
    </row>
    <row r="39" spans="1:27" ht="12.75">
      <c r="A39" s="27" t="s">
        <v>64</v>
      </c>
      <c r="B39" s="33"/>
      <c r="C39" s="6">
        <v>930587543</v>
      </c>
      <c r="D39" s="6">
        <v>0</v>
      </c>
      <c r="E39" s="7">
        <v>803900240</v>
      </c>
      <c r="F39" s="8">
        <v>803900240</v>
      </c>
      <c r="G39" s="8">
        <v>0</v>
      </c>
      <c r="H39" s="8">
        <v>0</v>
      </c>
      <c r="I39" s="8">
        <v>27385524</v>
      </c>
      <c r="J39" s="8">
        <v>27385524</v>
      </c>
      <c r="K39" s="8">
        <v>41813372</v>
      </c>
      <c r="L39" s="8">
        <v>81810802</v>
      </c>
      <c r="M39" s="8">
        <v>105193773</v>
      </c>
      <c r="N39" s="8">
        <v>228817947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256203471</v>
      </c>
      <c r="X39" s="8">
        <v>416120048</v>
      </c>
      <c r="Y39" s="8">
        <v>-159916577</v>
      </c>
      <c r="Z39" s="2">
        <v>-38.43</v>
      </c>
      <c r="AA39" s="6">
        <v>803900240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364997860</v>
      </c>
      <c r="D42" s="59">
        <f>SUM(D38:D41)</f>
        <v>0</v>
      </c>
      <c r="E42" s="60">
        <f t="shared" si="3"/>
        <v>807824684</v>
      </c>
      <c r="F42" s="61">
        <f t="shared" si="3"/>
        <v>807824684</v>
      </c>
      <c r="G42" s="61">
        <f t="shared" si="3"/>
        <v>665639002</v>
      </c>
      <c r="H42" s="61">
        <f t="shared" si="3"/>
        <v>-19179109</v>
      </c>
      <c r="I42" s="61">
        <f t="shared" si="3"/>
        <v>-685771526</v>
      </c>
      <c r="J42" s="61">
        <f t="shared" si="3"/>
        <v>-39311633</v>
      </c>
      <c r="K42" s="61">
        <f t="shared" si="3"/>
        <v>73695340</v>
      </c>
      <c r="L42" s="61">
        <f t="shared" si="3"/>
        <v>-90494733</v>
      </c>
      <c r="M42" s="61">
        <f t="shared" si="3"/>
        <v>233465551</v>
      </c>
      <c r="N42" s="61">
        <f t="shared" si="3"/>
        <v>216666158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177354525</v>
      </c>
      <c r="X42" s="61">
        <f t="shared" si="3"/>
        <v>1027005640</v>
      </c>
      <c r="Y42" s="61">
        <f t="shared" si="3"/>
        <v>-849651115</v>
      </c>
      <c r="Z42" s="62">
        <f>+IF(X42&lt;&gt;0,+(Y42/X42)*100,0)</f>
        <v>-82.7309103190514</v>
      </c>
      <c r="AA42" s="59">
        <f>SUM(AA38:AA41)</f>
        <v>807824684</v>
      </c>
    </row>
    <row r="43" spans="1:27" ht="12.75">
      <c r="A43" s="27" t="s">
        <v>68</v>
      </c>
      <c r="B43" s="33"/>
      <c r="C43" s="54">
        <v>-538253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365536113</v>
      </c>
      <c r="D44" s="67">
        <f>+D42-D43</f>
        <v>0</v>
      </c>
      <c r="E44" s="68">
        <f t="shared" si="4"/>
        <v>807824684</v>
      </c>
      <c r="F44" s="69">
        <f t="shared" si="4"/>
        <v>807824684</v>
      </c>
      <c r="G44" s="69">
        <f t="shared" si="4"/>
        <v>665639002</v>
      </c>
      <c r="H44" s="69">
        <f t="shared" si="4"/>
        <v>-19179109</v>
      </c>
      <c r="I44" s="69">
        <f t="shared" si="4"/>
        <v>-685771526</v>
      </c>
      <c r="J44" s="69">
        <f t="shared" si="4"/>
        <v>-39311633</v>
      </c>
      <c r="K44" s="69">
        <f t="shared" si="4"/>
        <v>73695340</v>
      </c>
      <c r="L44" s="69">
        <f t="shared" si="4"/>
        <v>-90494733</v>
      </c>
      <c r="M44" s="69">
        <f t="shared" si="4"/>
        <v>233465551</v>
      </c>
      <c r="N44" s="69">
        <f t="shared" si="4"/>
        <v>216666158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177354525</v>
      </c>
      <c r="X44" s="69">
        <f t="shared" si="4"/>
        <v>1027005640</v>
      </c>
      <c r="Y44" s="69">
        <f t="shared" si="4"/>
        <v>-849651115</v>
      </c>
      <c r="Z44" s="70">
        <f>+IF(X44&lt;&gt;0,+(Y44/X44)*100,0)</f>
        <v>-82.7309103190514</v>
      </c>
      <c r="AA44" s="67">
        <f>+AA42-AA43</f>
        <v>807824684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365536113</v>
      </c>
      <c r="D46" s="59">
        <f>SUM(D44:D45)</f>
        <v>0</v>
      </c>
      <c r="E46" s="60">
        <f t="shared" si="5"/>
        <v>807824684</v>
      </c>
      <c r="F46" s="61">
        <f t="shared" si="5"/>
        <v>807824684</v>
      </c>
      <c r="G46" s="61">
        <f t="shared" si="5"/>
        <v>665639002</v>
      </c>
      <c r="H46" s="61">
        <f t="shared" si="5"/>
        <v>-19179109</v>
      </c>
      <c r="I46" s="61">
        <f t="shared" si="5"/>
        <v>-685771526</v>
      </c>
      <c r="J46" s="61">
        <f t="shared" si="5"/>
        <v>-39311633</v>
      </c>
      <c r="K46" s="61">
        <f t="shared" si="5"/>
        <v>73695340</v>
      </c>
      <c r="L46" s="61">
        <f t="shared" si="5"/>
        <v>-90494733</v>
      </c>
      <c r="M46" s="61">
        <f t="shared" si="5"/>
        <v>233465551</v>
      </c>
      <c r="N46" s="61">
        <f t="shared" si="5"/>
        <v>216666158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177354525</v>
      </c>
      <c r="X46" s="61">
        <f t="shared" si="5"/>
        <v>1027005640</v>
      </c>
      <c r="Y46" s="61">
        <f t="shared" si="5"/>
        <v>-849651115</v>
      </c>
      <c r="Z46" s="62">
        <f>+IF(X46&lt;&gt;0,+(Y46/X46)*100,0)</f>
        <v>-82.7309103190514</v>
      </c>
      <c r="AA46" s="59">
        <f>SUM(AA44:AA45)</f>
        <v>807824684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365536113</v>
      </c>
      <c r="D48" s="75">
        <f>SUM(D46:D47)</f>
        <v>0</v>
      </c>
      <c r="E48" s="76">
        <f t="shared" si="6"/>
        <v>807824684</v>
      </c>
      <c r="F48" s="77">
        <f t="shared" si="6"/>
        <v>807824684</v>
      </c>
      <c r="G48" s="77">
        <f t="shared" si="6"/>
        <v>665639002</v>
      </c>
      <c r="H48" s="78">
        <f t="shared" si="6"/>
        <v>-19179109</v>
      </c>
      <c r="I48" s="78">
        <f t="shared" si="6"/>
        <v>-685771526</v>
      </c>
      <c r="J48" s="78">
        <f t="shared" si="6"/>
        <v>-39311633</v>
      </c>
      <c r="K48" s="78">
        <f t="shared" si="6"/>
        <v>73695340</v>
      </c>
      <c r="L48" s="78">
        <f t="shared" si="6"/>
        <v>-90494733</v>
      </c>
      <c r="M48" s="77">
        <f t="shared" si="6"/>
        <v>233465551</v>
      </c>
      <c r="N48" s="77">
        <f t="shared" si="6"/>
        <v>216666158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177354525</v>
      </c>
      <c r="X48" s="78">
        <f t="shared" si="6"/>
        <v>1027005640</v>
      </c>
      <c r="Y48" s="78">
        <f t="shared" si="6"/>
        <v>-849651115</v>
      </c>
      <c r="Z48" s="79">
        <f>+IF(X48&lt;&gt;0,+(Y48/X48)*100,0)</f>
        <v>-82.7309103190514</v>
      </c>
      <c r="AA48" s="80">
        <f>SUM(AA46:AA47)</f>
        <v>807824684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2007605470</v>
      </c>
      <c r="D5" s="6">
        <v>0</v>
      </c>
      <c r="E5" s="7">
        <v>2177931330</v>
      </c>
      <c r="F5" s="8">
        <v>2177931330</v>
      </c>
      <c r="G5" s="8">
        <v>179622391</v>
      </c>
      <c r="H5" s="8">
        <v>180831510</v>
      </c>
      <c r="I5" s="8">
        <v>199920299</v>
      </c>
      <c r="J5" s="8">
        <v>560374200</v>
      </c>
      <c r="K5" s="8">
        <v>121307170</v>
      </c>
      <c r="L5" s="8">
        <v>183122830</v>
      </c>
      <c r="M5" s="8">
        <v>183956451</v>
      </c>
      <c r="N5" s="8">
        <v>488386451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1048760651</v>
      </c>
      <c r="X5" s="8">
        <v>1089312640</v>
      </c>
      <c r="Y5" s="8">
        <v>-40551989</v>
      </c>
      <c r="Z5" s="2">
        <v>-3.72</v>
      </c>
      <c r="AA5" s="6">
        <v>2177931330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3482486254</v>
      </c>
      <c r="D7" s="6">
        <v>0</v>
      </c>
      <c r="E7" s="7">
        <v>3964692030</v>
      </c>
      <c r="F7" s="8">
        <v>3964692030</v>
      </c>
      <c r="G7" s="8">
        <v>419689438</v>
      </c>
      <c r="H7" s="8">
        <v>402231121</v>
      </c>
      <c r="I7" s="8">
        <v>234851913</v>
      </c>
      <c r="J7" s="8">
        <v>1056772472</v>
      </c>
      <c r="K7" s="8">
        <v>268138507</v>
      </c>
      <c r="L7" s="8">
        <v>257015186</v>
      </c>
      <c r="M7" s="8">
        <v>458341524</v>
      </c>
      <c r="N7" s="8">
        <v>983495217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2040267689</v>
      </c>
      <c r="X7" s="8">
        <v>2047201900</v>
      </c>
      <c r="Y7" s="8">
        <v>-6934211</v>
      </c>
      <c r="Z7" s="2">
        <v>-0.34</v>
      </c>
      <c r="AA7" s="6">
        <v>3964692030</v>
      </c>
    </row>
    <row r="8" spans="1:27" ht="12.75">
      <c r="A8" s="29" t="s">
        <v>35</v>
      </c>
      <c r="B8" s="28"/>
      <c r="C8" s="6">
        <v>1074385399</v>
      </c>
      <c r="D8" s="6">
        <v>0</v>
      </c>
      <c r="E8" s="7">
        <v>749546520</v>
      </c>
      <c r="F8" s="8">
        <v>749546520</v>
      </c>
      <c r="G8" s="8">
        <v>29369299</v>
      </c>
      <c r="H8" s="8">
        <v>70018227</v>
      </c>
      <c r="I8" s="8">
        <v>54353421</v>
      </c>
      <c r="J8" s="8">
        <v>153740947</v>
      </c>
      <c r="K8" s="8">
        <v>87808879</v>
      </c>
      <c r="L8" s="8">
        <v>60196129</v>
      </c>
      <c r="M8" s="8">
        <v>87843959</v>
      </c>
      <c r="N8" s="8">
        <v>235848967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389589914</v>
      </c>
      <c r="X8" s="8">
        <v>376555950</v>
      </c>
      <c r="Y8" s="8">
        <v>13033964</v>
      </c>
      <c r="Z8" s="2">
        <v>3.46</v>
      </c>
      <c r="AA8" s="6">
        <v>749546520</v>
      </c>
    </row>
    <row r="9" spans="1:27" ht="12.75">
      <c r="A9" s="29" t="s">
        <v>36</v>
      </c>
      <c r="B9" s="28"/>
      <c r="C9" s="6">
        <v>456870273</v>
      </c>
      <c r="D9" s="6">
        <v>0</v>
      </c>
      <c r="E9" s="7">
        <v>459930070</v>
      </c>
      <c r="F9" s="8">
        <v>459930070</v>
      </c>
      <c r="G9" s="8">
        <v>35126145</v>
      </c>
      <c r="H9" s="8">
        <v>41523361</v>
      </c>
      <c r="I9" s="8">
        <v>49744850</v>
      </c>
      <c r="J9" s="8">
        <v>126394356</v>
      </c>
      <c r="K9" s="8">
        <v>51588533</v>
      </c>
      <c r="L9" s="8">
        <v>47820823</v>
      </c>
      <c r="M9" s="8">
        <v>43113136</v>
      </c>
      <c r="N9" s="8">
        <v>142522492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268916848</v>
      </c>
      <c r="X9" s="8">
        <v>227162450</v>
      </c>
      <c r="Y9" s="8">
        <v>41754398</v>
      </c>
      <c r="Z9" s="2">
        <v>18.38</v>
      </c>
      <c r="AA9" s="6">
        <v>459930070</v>
      </c>
    </row>
    <row r="10" spans="1:27" ht="12.75">
      <c r="A10" s="29" t="s">
        <v>37</v>
      </c>
      <c r="B10" s="28"/>
      <c r="C10" s="6">
        <v>168323250</v>
      </c>
      <c r="D10" s="6">
        <v>0</v>
      </c>
      <c r="E10" s="7">
        <v>294666630</v>
      </c>
      <c r="F10" s="30">
        <v>294666630</v>
      </c>
      <c r="G10" s="30">
        <v>15473337</v>
      </c>
      <c r="H10" s="30">
        <v>15644751</v>
      </c>
      <c r="I10" s="30">
        <v>15956574</v>
      </c>
      <c r="J10" s="30">
        <v>47074662</v>
      </c>
      <c r="K10" s="30">
        <v>15681691</v>
      </c>
      <c r="L10" s="30">
        <v>11364936</v>
      </c>
      <c r="M10" s="30">
        <v>16374473</v>
      </c>
      <c r="N10" s="30">
        <v>43421100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90495762</v>
      </c>
      <c r="X10" s="30">
        <v>148706940</v>
      </c>
      <c r="Y10" s="30">
        <v>-58211178</v>
      </c>
      <c r="Z10" s="31">
        <v>-39.14</v>
      </c>
      <c r="AA10" s="32">
        <v>294666630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13584</v>
      </c>
      <c r="I11" s="8">
        <v>25478</v>
      </c>
      <c r="J11" s="8">
        <v>39062</v>
      </c>
      <c r="K11" s="8">
        <v>0</v>
      </c>
      <c r="L11" s="8">
        <v>53125</v>
      </c>
      <c r="M11" s="8">
        <v>64987</v>
      </c>
      <c r="N11" s="8">
        <v>118112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157174</v>
      </c>
      <c r="X11" s="8">
        <v>100002</v>
      </c>
      <c r="Y11" s="8">
        <v>57172</v>
      </c>
      <c r="Z11" s="2">
        <v>57.17</v>
      </c>
      <c r="AA11" s="6">
        <v>0</v>
      </c>
    </row>
    <row r="12" spans="1:27" ht="12.75">
      <c r="A12" s="29" t="s">
        <v>39</v>
      </c>
      <c r="B12" s="33"/>
      <c r="C12" s="6">
        <v>22472315</v>
      </c>
      <c r="D12" s="6">
        <v>0</v>
      </c>
      <c r="E12" s="7">
        <v>37118460</v>
      </c>
      <c r="F12" s="8">
        <v>37118460</v>
      </c>
      <c r="G12" s="8">
        <v>3041530</v>
      </c>
      <c r="H12" s="8">
        <v>2119458</v>
      </c>
      <c r="I12" s="8">
        <v>3421416</v>
      </c>
      <c r="J12" s="8">
        <v>8582404</v>
      </c>
      <c r="K12" s="8">
        <v>3082978</v>
      </c>
      <c r="L12" s="8">
        <v>2829313</v>
      </c>
      <c r="M12" s="8">
        <v>2720416</v>
      </c>
      <c r="N12" s="8">
        <v>8632707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17215111</v>
      </c>
      <c r="X12" s="8">
        <v>18581142</v>
      </c>
      <c r="Y12" s="8">
        <v>-1366031</v>
      </c>
      <c r="Z12" s="2">
        <v>-7.35</v>
      </c>
      <c r="AA12" s="6">
        <v>37118460</v>
      </c>
    </row>
    <row r="13" spans="1:27" ht="12.75">
      <c r="A13" s="27" t="s">
        <v>40</v>
      </c>
      <c r="B13" s="33"/>
      <c r="C13" s="6">
        <v>155484447</v>
      </c>
      <c r="D13" s="6">
        <v>0</v>
      </c>
      <c r="E13" s="7">
        <v>106591640</v>
      </c>
      <c r="F13" s="8">
        <v>106591640</v>
      </c>
      <c r="G13" s="8">
        <v>23436445</v>
      </c>
      <c r="H13" s="8">
        <v>20776546</v>
      </c>
      <c r="I13" s="8">
        <v>-23345397</v>
      </c>
      <c r="J13" s="8">
        <v>20867594</v>
      </c>
      <c r="K13" s="8">
        <v>14746713</v>
      </c>
      <c r="L13" s="8">
        <v>14173378</v>
      </c>
      <c r="M13" s="8">
        <v>11576997</v>
      </c>
      <c r="N13" s="8">
        <v>40497088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61364682</v>
      </c>
      <c r="X13" s="8">
        <v>55029357</v>
      </c>
      <c r="Y13" s="8">
        <v>6335325</v>
      </c>
      <c r="Z13" s="2">
        <v>11.51</v>
      </c>
      <c r="AA13" s="6">
        <v>106591640</v>
      </c>
    </row>
    <row r="14" spans="1:27" ht="12.75">
      <c r="A14" s="27" t="s">
        <v>41</v>
      </c>
      <c r="B14" s="33"/>
      <c r="C14" s="6">
        <v>224633949</v>
      </c>
      <c r="D14" s="6">
        <v>0</v>
      </c>
      <c r="E14" s="7">
        <v>221487960</v>
      </c>
      <c r="F14" s="8">
        <v>221487960</v>
      </c>
      <c r="G14" s="8">
        <v>19028014</v>
      </c>
      <c r="H14" s="8">
        <v>21156810</v>
      </c>
      <c r="I14" s="8">
        <v>23538060</v>
      </c>
      <c r="J14" s="8">
        <v>63722884</v>
      </c>
      <c r="K14" s="8">
        <v>23454009</v>
      </c>
      <c r="L14" s="8">
        <v>23133228</v>
      </c>
      <c r="M14" s="8">
        <v>23910463</v>
      </c>
      <c r="N14" s="8">
        <v>70497700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134220584</v>
      </c>
      <c r="X14" s="8">
        <v>110320320</v>
      </c>
      <c r="Y14" s="8">
        <v>23900264</v>
      </c>
      <c r="Z14" s="2">
        <v>21.66</v>
      </c>
      <c r="AA14" s="6">
        <v>221487960</v>
      </c>
    </row>
    <row r="15" spans="1:27" ht="12.75">
      <c r="A15" s="27" t="s">
        <v>42</v>
      </c>
      <c r="B15" s="33"/>
      <c r="C15" s="6">
        <v>123095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213071505</v>
      </c>
      <c r="D16" s="6">
        <v>0</v>
      </c>
      <c r="E16" s="7">
        <v>303735420</v>
      </c>
      <c r="F16" s="8">
        <v>303735420</v>
      </c>
      <c r="G16" s="8">
        <v>6849448</v>
      </c>
      <c r="H16" s="8">
        <v>8744666</v>
      </c>
      <c r="I16" s="8">
        <v>5728303</v>
      </c>
      <c r="J16" s="8">
        <v>21322417</v>
      </c>
      <c r="K16" s="8">
        <v>9093168</v>
      </c>
      <c r="L16" s="8">
        <v>9274065</v>
      </c>
      <c r="M16" s="8">
        <v>6463965</v>
      </c>
      <c r="N16" s="8">
        <v>24831198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46153615</v>
      </c>
      <c r="X16" s="8">
        <v>151532930</v>
      </c>
      <c r="Y16" s="8">
        <v>-105379315</v>
      </c>
      <c r="Z16" s="2">
        <v>-69.54</v>
      </c>
      <c r="AA16" s="6">
        <v>303735420</v>
      </c>
    </row>
    <row r="17" spans="1:27" ht="12.75">
      <c r="A17" s="27" t="s">
        <v>44</v>
      </c>
      <c r="B17" s="33"/>
      <c r="C17" s="6">
        <v>19456119</v>
      </c>
      <c r="D17" s="6">
        <v>0</v>
      </c>
      <c r="E17" s="7">
        <v>28033850</v>
      </c>
      <c r="F17" s="8">
        <v>28033850</v>
      </c>
      <c r="G17" s="8">
        <v>2017666</v>
      </c>
      <c r="H17" s="8">
        <v>1715536</v>
      </c>
      <c r="I17" s="8">
        <v>1509780</v>
      </c>
      <c r="J17" s="8">
        <v>5242982</v>
      </c>
      <c r="K17" s="8">
        <v>1924312</v>
      </c>
      <c r="L17" s="8">
        <v>1816366</v>
      </c>
      <c r="M17" s="8">
        <v>1356624</v>
      </c>
      <c r="N17" s="8">
        <v>5097302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10340284</v>
      </c>
      <c r="X17" s="8">
        <v>13740320</v>
      </c>
      <c r="Y17" s="8">
        <v>-3400036</v>
      </c>
      <c r="Z17" s="2">
        <v>-24.74</v>
      </c>
      <c r="AA17" s="6">
        <v>28033850</v>
      </c>
    </row>
    <row r="18" spans="1:27" ht="12.75">
      <c r="A18" s="29" t="s">
        <v>45</v>
      </c>
      <c r="B18" s="28"/>
      <c r="C18" s="6">
        <v>2774279</v>
      </c>
      <c r="D18" s="6">
        <v>0</v>
      </c>
      <c r="E18" s="7">
        <v>2892060</v>
      </c>
      <c r="F18" s="8">
        <v>2892060</v>
      </c>
      <c r="G18" s="8">
        <v>246776</v>
      </c>
      <c r="H18" s="8">
        <v>251517</v>
      </c>
      <c r="I18" s="8">
        <v>255165</v>
      </c>
      <c r="J18" s="8">
        <v>753458</v>
      </c>
      <c r="K18" s="8">
        <v>258302</v>
      </c>
      <c r="L18" s="8">
        <v>261688</v>
      </c>
      <c r="M18" s="8">
        <v>262949</v>
      </c>
      <c r="N18" s="8">
        <v>782939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1536397</v>
      </c>
      <c r="X18" s="8">
        <v>1446000</v>
      </c>
      <c r="Y18" s="8">
        <v>90397</v>
      </c>
      <c r="Z18" s="2">
        <v>6.25</v>
      </c>
      <c r="AA18" s="6">
        <v>2892060</v>
      </c>
    </row>
    <row r="19" spans="1:27" ht="12.75">
      <c r="A19" s="27" t="s">
        <v>46</v>
      </c>
      <c r="B19" s="33"/>
      <c r="C19" s="6">
        <v>1578576802</v>
      </c>
      <c r="D19" s="6">
        <v>0</v>
      </c>
      <c r="E19" s="7">
        <v>1814474396</v>
      </c>
      <c r="F19" s="8">
        <v>1814474396</v>
      </c>
      <c r="G19" s="8">
        <v>397397549</v>
      </c>
      <c r="H19" s="8">
        <v>215997993</v>
      </c>
      <c r="I19" s="8">
        <v>-104224265</v>
      </c>
      <c r="J19" s="8">
        <v>509171277</v>
      </c>
      <c r="K19" s="8">
        <v>-6979222</v>
      </c>
      <c r="L19" s="8">
        <v>22661388</v>
      </c>
      <c r="M19" s="8">
        <v>221379079</v>
      </c>
      <c r="N19" s="8">
        <v>237061245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746232522</v>
      </c>
      <c r="X19" s="8">
        <v>1030288938</v>
      </c>
      <c r="Y19" s="8">
        <v>-284056416</v>
      </c>
      <c r="Z19" s="2">
        <v>-27.57</v>
      </c>
      <c r="AA19" s="6">
        <v>1814474396</v>
      </c>
    </row>
    <row r="20" spans="1:27" ht="12.75">
      <c r="A20" s="27" t="s">
        <v>47</v>
      </c>
      <c r="B20" s="33"/>
      <c r="C20" s="6">
        <v>135852685</v>
      </c>
      <c r="D20" s="6">
        <v>0</v>
      </c>
      <c r="E20" s="7">
        <v>202285730</v>
      </c>
      <c r="F20" s="30">
        <v>202285730</v>
      </c>
      <c r="G20" s="30">
        <v>8736056</v>
      </c>
      <c r="H20" s="30">
        <v>11235590</v>
      </c>
      <c r="I20" s="30">
        <v>22090924</v>
      </c>
      <c r="J20" s="30">
        <v>42062570</v>
      </c>
      <c r="K20" s="30">
        <v>13090338</v>
      </c>
      <c r="L20" s="30">
        <v>11952055</v>
      </c>
      <c r="M20" s="30">
        <v>9613148</v>
      </c>
      <c r="N20" s="30">
        <v>34655541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76718111</v>
      </c>
      <c r="X20" s="30">
        <v>109539610</v>
      </c>
      <c r="Y20" s="30">
        <v>-32821499</v>
      </c>
      <c r="Z20" s="31">
        <v>-29.96</v>
      </c>
      <c r="AA20" s="32">
        <v>202285730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280375</v>
      </c>
      <c r="I21" s="34">
        <v>193100</v>
      </c>
      <c r="J21" s="8">
        <v>473475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473475</v>
      </c>
      <c r="X21" s="8"/>
      <c r="Y21" s="8">
        <v>473475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9542115842</v>
      </c>
      <c r="D22" s="37">
        <f>SUM(D5:D21)</f>
        <v>0</v>
      </c>
      <c r="E22" s="38">
        <f t="shared" si="0"/>
        <v>10363386096</v>
      </c>
      <c r="F22" s="39">
        <f t="shared" si="0"/>
        <v>10363386096</v>
      </c>
      <c r="G22" s="39">
        <f t="shared" si="0"/>
        <v>1140034094</v>
      </c>
      <c r="H22" s="39">
        <f t="shared" si="0"/>
        <v>992541045</v>
      </c>
      <c r="I22" s="39">
        <f t="shared" si="0"/>
        <v>484019621</v>
      </c>
      <c r="J22" s="39">
        <f t="shared" si="0"/>
        <v>2616594760</v>
      </c>
      <c r="K22" s="39">
        <f t="shared" si="0"/>
        <v>603195378</v>
      </c>
      <c r="L22" s="39">
        <f t="shared" si="0"/>
        <v>645674510</v>
      </c>
      <c r="M22" s="39">
        <f t="shared" si="0"/>
        <v>1066978171</v>
      </c>
      <c r="N22" s="39">
        <f t="shared" si="0"/>
        <v>2315848059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4932442819</v>
      </c>
      <c r="X22" s="39">
        <f t="shared" si="0"/>
        <v>5379518499</v>
      </c>
      <c r="Y22" s="39">
        <f t="shared" si="0"/>
        <v>-447075680</v>
      </c>
      <c r="Z22" s="40">
        <f>+IF(X22&lt;&gt;0,+(Y22/X22)*100,0)</f>
        <v>-8.310700671130828</v>
      </c>
      <c r="AA22" s="37">
        <f>SUM(AA5:AA21)</f>
        <v>10363386096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2802867536</v>
      </c>
      <c r="D25" s="6">
        <v>0</v>
      </c>
      <c r="E25" s="7">
        <v>3272707652</v>
      </c>
      <c r="F25" s="8">
        <v>3272707652</v>
      </c>
      <c r="G25" s="8">
        <v>247702763</v>
      </c>
      <c r="H25" s="8">
        <v>219410285</v>
      </c>
      <c r="I25" s="8">
        <v>197465584</v>
      </c>
      <c r="J25" s="8">
        <v>664578632</v>
      </c>
      <c r="K25" s="8">
        <v>229526410</v>
      </c>
      <c r="L25" s="8">
        <v>316208612</v>
      </c>
      <c r="M25" s="8">
        <v>232720118</v>
      </c>
      <c r="N25" s="8">
        <v>778455140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1443033772</v>
      </c>
      <c r="X25" s="8">
        <v>1584243098</v>
      </c>
      <c r="Y25" s="8">
        <v>-141209326</v>
      </c>
      <c r="Z25" s="2">
        <v>-8.91</v>
      </c>
      <c r="AA25" s="6">
        <v>3272707652</v>
      </c>
    </row>
    <row r="26" spans="1:27" ht="12.75">
      <c r="A26" s="29" t="s">
        <v>52</v>
      </c>
      <c r="B26" s="28"/>
      <c r="C26" s="6">
        <v>71264770</v>
      </c>
      <c r="D26" s="6">
        <v>0</v>
      </c>
      <c r="E26" s="7">
        <v>73450700</v>
      </c>
      <c r="F26" s="8">
        <v>73450700</v>
      </c>
      <c r="G26" s="8">
        <v>5859307</v>
      </c>
      <c r="H26" s="8">
        <v>5942113</v>
      </c>
      <c r="I26" s="8">
        <v>6047052</v>
      </c>
      <c r="J26" s="8">
        <v>17848472</v>
      </c>
      <c r="K26" s="8">
        <v>6113248</v>
      </c>
      <c r="L26" s="8">
        <v>6025387</v>
      </c>
      <c r="M26" s="8">
        <v>6057484</v>
      </c>
      <c r="N26" s="8">
        <v>18196119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36044591</v>
      </c>
      <c r="X26" s="8">
        <v>34570410</v>
      </c>
      <c r="Y26" s="8">
        <v>1474181</v>
      </c>
      <c r="Z26" s="2">
        <v>4.26</v>
      </c>
      <c r="AA26" s="6">
        <v>73450700</v>
      </c>
    </row>
    <row r="27" spans="1:27" ht="12.75">
      <c r="A27" s="29" t="s">
        <v>53</v>
      </c>
      <c r="B27" s="28"/>
      <c r="C27" s="6">
        <v>872737179</v>
      </c>
      <c r="D27" s="6">
        <v>0</v>
      </c>
      <c r="E27" s="7">
        <v>541605230</v>
      </c>
      <c r="F27" s="8">
        <v>541605230</v>
      </c>
      <c r="G27" s="8">
        <v>15811642</v>
      </c>
      <c r="H27" s="8">
        <v>14927077</v>
      </c>
      <c r="I27" s="8">
        <v>61119050</v>
      </c>
      <c r="J27" s="8">
        <v>91857769</v>
      </c>
      <c r="K27" s="8">
        <v>13791126</v>
      </c>
      <c r="L27" s="8">
        <v>173239388</v>
      </c>
      <c r="M27" s="8">
        <v>14576958</v>
      </c>
      <c r="N27" s="8">
        <v>201607472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293465241</v>
      </c>
      <c r="X27" s="8">
        <v>266965498</v>
      </c>
      <c r="Y27" s="8">
        <v>26499743</v>
      </c>
      <c r="Z27" s="2">
        <v>9.93</v>
      </c>
      <c r="AA27" s="6">
        <v>541605230</v>
      </c>
    </row>
    <row r="28" spans="1:27" ht="12.75">
      <c r="A28" s="29" t="s">
        <v>54</v>
      </c>
      <c r="B28" s="28"/>
      <c r="C28" s="6">
        <v>280095083</v>
      </c>
      <c r="D28" s="6">
        <v>0</v>
      </c>
      <c r="E28" s="7">
        <v>817711732</v>
      </c>
      <c r="F28" s="8">
        <v>817711732</v>
      </c>
      <c r="G28" s="8">
        <v>68113795</v>
      </c>
      <c r="H28" s="8">
        <v>68153299</v>
      </c>
      <c r="I28" s="8">
        <v>68137056</v>
      </c>
      <c r="J28" s="8">
        <v>204404150</v>
      </c>
      <c r="K28" s="8">
        <v>68137799</v>
      </c>
      <c r="L28" s="8">
        <v>68138564</v>
      </c>
      <c r="M28" s="8">
        <v>68141722</v>
      </c>
      <c r="N28" s="8">
        <v>204418085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408822235</v>
      </c>
      <c r="X28" s="8">
        <v>408410874</v>
      </c>
      <c r="Y28" s="8">
        <v>411361</v>
      </c>
      <c r="Z28" s="2">
        <v>0.1</v>
      </c>
      <c r="AA28" s="6">
        <v>817711732</v>
      </c>
    </row>
    <row r="29" spans="1:27" ht="12.75">
      <c r="A29" s="29" t="s">
        <v>55</v>
      </c>
      <c r="B29" s="28"/>
      <c r="C29" s="6">
        <v>144137627</v>
      </c>
      <c r="D29" s="6">
        <v>0</v>
      </c>
      <c r="E29" s="7">
        <v>142392290</v>
      </c>
      <c r="F29" s="8">
        <v>142392290</v>
      </c>
      <c r="G29" s="8">
        <v>28724648</v>
      </c>
      <c r="H29" s="8">
        <v>0</v>
      </c>
      <c r="I29" s="8">
        <v>-16973260</v>
      </c>
      <c r="J29" s="8">
        <v>11751388</v>
      </c>
      <c r="K29" s="8">
        <v>0</v>
      </c>
      <c r="L29" s="8">
        <v>20242140</v>
      </c>
      <c r="M29" s="8">
        <v>0</v>
      </c>
      <c r="N29" s="8">
        <v>20242140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31993528</v>
      </c>
      <c r="X29" s="8">
        <v>73851880</v>
      </c>
      <c r="Y29" s="8">
        <v>-41858352</v>
      </c>
      <c r="Z29" s="2">
        <v>-56.68</v>
      </c>
      <c r="AA29" s="6">
        <v>142392290</v>
      </c>
    </row>
    <row r="30" spans="1:27" ht="12.75">
      <c r="A30" s="29" t="s">
        <v>56</v>
      </c>
      <c r="B30" s="28"/>
      <c r="C30" s="6">
        <v>3014542934</v>
      </c>
      <c r="D30" s="6">
        <v>0</v>
      </c>
      <c r="E30" s="7">
        <v>3181932490</v>
      </c>
      <c r="F30" s="8">
        <v>3181932490</v>
      </c>
      <c r="G30" s="8">
        <v>335657560</v>
      </c>
      <c r="H30" s="8">
        <v>434641710</v>
      </c>
      <c r="I30" s="8">
        <v>228575158</v>
      </c>
      <c r="J30" s="8">
        <v>998874428</v>
      </c>
      <c r="K30" s="8">
        <v>246816034</v>
      </c>
      <c r="L30" s="8">
        <v>224652218</v>
      </c>
      <c r="M30" s="8">
        <v>201361016</v>
      </c>
      <c r="N30" s="8">
        <v>672829268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1671703696</v>
      </c>
      <c r="X30" s="8">
        <v>1732247340</v>
      </c>
      <c r="Y30" s="8">
        <v>-60543644</v>
      </c>
      <c r="Z30" s="2">
        <v>-3.5</v>
      </c>
      <c r="AA30" s="6">
        <v>3181932490</v>
      </c>
    </row>
    <row r="31" spans="1:27" ht="12.75">
      <c r="A31" s="29" t="s">
        <v>57</v>
      </c>
      <c r="B31" s="28"/>
      <c r="C31" s="6">
        <v>131725408</v>
      </c>
      <c r="D31" s="6">
        <v>0</v>
      </c>
      <c r="E31" s="7">
        <v>191818700</v>
      </c>
      <c r="F31" s="8">
        <v>191818700</v>
      </c>
      <c r="G31" s="8">
        <v>5941465</v>
      </c>
      <c r="H31" s="8">
        <v>17355049</v>
      </c>
      <c r="I31" s="8">
        <v>11418222</v>
      </c>
      <c r="J31" s="8">
        <v>34714736</v>
      </c>
      <c r="K31" s="8">
        <v>14175807</v>
      </c>
      <c r="L31" s="8">
        <v>9471862</v>
      </c>
      <c r="M31" s="8">
        <v>5792083</v>
      </c>
      <c r="N31" s="8">
        <v>29439752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64154488</v>
      </c>
      <c r="X31" s="8">
        <v>80392500</v>
      </c>
      <c r="Y31" s="8">
        <v>-16238012</v>
      </c>
      <c r="Z31" s="2">
        <v>-20.2</v>
      </c>
      <c r="AA31" s="6">
        <v>191818700</v>
      </c>
    </row>
    <row r="32" spans="1:27" ht="12.75">
      <c r="A32" s="29" t="s">
        <v>58</v>
      </c>
      <c r="B32" s="28"/>
      <c r="C32" s="6">
        <v>1041441709</v>
      </c>
      <c r="D32" s="6">
        <v>0</v>
      </c>
      <c r="E32" s="7">
        <v>1369473185</v>
      </c>
      <c r="F32" s="8">
        <v>1369473185</v>
      </c>
      <c r="G32" s="8">
        <v>59870461</v>
      </c>
      <c r="H32" s="8">
        <v>24774711</v>
      </c>
      <c r="I32" s="8">
        <v>19306454</v>
      </c>
      <c r="J32" s="8">
        <v>103951626</v>
      </c>
      <c r="K32" s="8">
        <v>119183556</v>
      </c>
      <c r="L32" s="8">
        <v>65373808</v>
      </c>
      <c r="M32" s="8">
        <v>66816261</v>
      </c>
      <c r="N32" s="8">
        <v>251373625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355325251</v>
      </c>
      <c r="X32" s="8">
        <v>676003448</v>
      </c>
      <c r="Y32" s="8">
        <v>-320678197</v>
      </c>
      <c r="Z32" s="2">
        <v>-47.44</v>
      </c>
      <c r="AA32" s="6">
        <v>1369473185</v>
      </c>
    </row>
    <row r="33" spans="1:27" ht="12.75">
      <c r="A33" s="29" t="s">
        <v>59</v>
      </c>
      <c r="B33" s="28"/>
      <c r="C33" s="6">
        <v>31589318</v>
      </c>
      <c r="D33" s="6">
        <v>0</v>
      </c>
      <c r="E33" s="7">
        <v>89037910</v>
      </c>
      <c r="F33" s="8">
        <v>89037910</v>
      </c>
      <c r="G33" s="8">
        <v>9130606</v>
      </c>
      <c r="H33" s="8">
        <v>8824053</v>
      </c>
      <c r="I33" s="8">
        <v>19785012</v>
      </c>
      <c r="J33" s="8">
        <v>37739671</v>
      </c>
      <c r="K33" s="8">
        <v>18456067</v>
      </c>
      <c r="L33" s="8">
        <v>-10678383</v>
      </c>
      <c r="M33" s="8">
        <v>16712037</v>
      </c>
      <c r="N33" s="8">
        <v>24489721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62229392</v>
      </c>
      <c r="X33" s="8">
        <v>60813540</v>
      </c>
      <c r="Y33" s="8">
        <v>1415852</v>
      </c>
      <c r="Z33" s="2">
        <v>2.33</v>
      </c>
      <c r="AA33" s="6">
        <v>89037910</v>
      </c>
    </row>
    <row r="34" spans="1:27" ht="12.75">
      <c r="A34" s="29" t="s">
        <v>60</v>
      </c>
      <c r="B34" s="28"/>
      <c r="C34" s="6">
        <v>439539517</v>
      </c>
      <c r="D34" s="6">
        <v>0</v>
      </c>
      <c r="E34" s="7">
        <v>694958243</v>
      </c>
      <c r="F34" s="8">
        <v>694958243</v>
      </c>
      <c r="G34" s="8">
        <v>33326976</v>
      </c>
      <c r="H34" s="8">
        <v>30083710</v>
      </c>
      <c r="I34" s="8">
        <v>59017135</v>
      </c>
      <c r="J34" s="8">
        <v>122427821</v>
      </c>
      <c r="K34" s="8">
        <v>35942843</v>
      </c>
      <c r="L34" s="8">
        <v>31210234</v>
      </c>
      <c r="M34" s="8">
        <v>58241017</v>
      </c>
      <c r="N34" s="8">
        <v>125394094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247821915</v>
      </c>
      <c r="X34" s="8">
        <v>348097676</v>
      </c>
      <c r="Y34" s="8">
        <v>-100275761</v>
      </c>
      <c r="Z34" s="2">
        <v>-28.81</v>
      </c>
      <c r="AA34" s="6">
        <v>694958243</v>
      </c>
    </row>
    <row r="35" spans="1:27" ht="12.75">
      <c r="A35" s="27" t="s">
        <v>61</v>
      </c>
      <c r="B35" s="33"/>
      <c r="C35" s="6">
        <v>62696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8830003777</v>
      </c>
      <c r="D36" s="37">
        <f>SUM(D25:D35)</f>
        <v>0</v>
      </c>
      <c r="E36" s="38">
        <f t="shared" si="1"/>
        <v>10375088132</v>
      </c>
      <c r="F36" s="39">
        <f t="shared" si="1"/>
        <v>10375088132</v>
      </c>
      <c r="G36" s="39">
        <f t="shared" si="1"/>
        <v>810139223</v>
      </c>
      <c r="H36" s="39">
        <f t="shared" si="1"/>
        <v>824112007</v>
      </c>
      <c r="I36" s="39">
        <f t="shared" si="1"/>
        <v>653897463</v>
      </c>
      <c r="J36" s="39">
        <f t="shared" si="1"/>
        <v>2288148693</v>
      </c>
      <c r="K36" s="39">
        <f t="shared" si="1"/>
        <v>752142890</v>
      </c>
      <c r="L36" s="39">
        <f t="shared" si="1"/>
        <v>903883830</v>
      </c>
      <c r="M36" s="39">
        <f t="shared" si="1"/>
        <v>670418696</v>
      </c>
      <c r="N36" s="39">
        <f t="shared" si="1"/>
        <v>2326445416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4614594109</v>
      </c>
      <c r="X36" s="39">
        <f t="shared" si="1"/>
        <v>5265596264</v>
      </c>
      <c r="Y36" s="39">
        <f t="shared" si="1"/>
        <v>-651002155</v>
      </c>
      <c r="Z36" s="40">
        <f>+IF(X36&lt;&gt;0,+(Y36/X36)*100,0)</f>
        <v>-12.363313143675537</v>
      </c>
      <c r="AA36" s="37">
        <f>SUM(AA25:AA35)</f>
        <v>10375088132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712112065</v>
      </c>
      <c r="D38" s="50">
        <f>+D22-D36</f>
        <v>0</v>
      </c>
      <c r="E38" s="51">
        <f t="shared" si="2"/>
        <v>-11702036</v>
      </c>
      <c r="F38" s="52">
        <f t="shared" si="2"/>
        <v>-11702036</v>
      </c>
      <c r="G38" s="52">
        <f t="shared" si="2"/>
        <v>329894871</v>
      </c>
      <c r="H38" s="52">
        <f t="shared" si="2"/>
        <v>168429038</v>
      </c>
      <c r="I38" s="52">
        <f t="shared" si="2"/>
        <v>-169877842</v>
      </c>
      <c r="J38" s="52">
        <f t="shared" si="2"/>
        <v>328446067</v>
      </c>
      <c r="K38" s="52">
        <f t="shared" si="2"/>
        <v>-148947512</v>
      </c>
      <c r="L38" s="52">
        <f t="shared" si="2"/>
        <v>-258209320</v>
      </c>
      <c r="M38" s="52">
        <f t="shared" si="2"/>
        <v>396559475</v>
      </c>
      <c r="N38" s="52">
        <f t="shared" si="2"/>
        <v>-10597357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317848710</v>
      </c>
      <c r="X38" s="52">
        <f>IF(F22=F36,0,X22-X36)</f>
        <v>113922235</v>
      </c>
      <c r="Y38" s="52">
        <f t="shared" si="2"/>
        <v>203926475</v>
      </c>
      <c r="Z38" s="53">
        <f>+IF(X38&lt;&gt;0,+(Y38/X38)*100,0)</f>
        <v>179.00498089771503</v>
      </c>
      <c r="AA38" s="50">
        <f>+AA22-AA36</f>
        <v>-11702036</v>
      </c>
    </row>
    <row r="39" spans="1:27" ht="12.75">
      <c r="A39" s="27" t="s">
        <v>64</v>
      </c>
      <c r="B39" s="33"/>
      <c r="C39" s="6">
        <v>1357811536</v>
      </c>
      <c r="D39" s="6">
        <v>0</v>
      </c>
      <c r="E39" s="7">
        <v>997533669</v>
      </c>
      <c r="F39" s="8">
        <v>997533669</v>
      </c>
      <c r="G39" s="8">
        <v>27946152</v>
      </c>
      <c r="H39" s="8">
        <v>26537560</v>
      </c>
      <c r="I39" s="8">
        <v>57870778</v>
      </c>
      <c r="J39" s="8">
        <v>112354490</v>
      </c>
      <c r="K39" s="8">
        <v>50459051</v>
      </c>
      <c r="L39" s="8">
        <v>49376180</v>
      </c>
      <c r="M39" s="8">
        <v>65128232</v>
      </c>
      <c r="N39" s="8">
        <v>164963463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277317953</v>
      </c>
      <c r="X39" s="8">
        <v>421499358</v>
      </c>
      <c r="Y39" s="8">
        <v>-144181405</v>
      </c>
      <c r="Z39" s="2">
        <v>-34.21</v>
      </c>
      <c r="AA39" s="6">
        <v>997533669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32900000</v>
      </c>
      <c r="Y40" s="30">
        <v>-32900000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139981760</v>
      </c>
      <c r="F41" s="8">
        <v>139981760</v>
      </c>
      <c r="G41" s="55">
        <v>0</v>
      </c>
      <c r="H41" s="55">
        <v>0</v>
      </c>
      <c r="I41" s="55">
        <v>3657806</v>
      </c>
      <c r="J41" s="8">
        <v>3657806</v>
      </c>
      <c r="K41" s="55">
        <v>2892863</v>
      </c>
      <c r="L41" s="55">
        <v>10740180</v>
      </c>
      <c r="M41" s="8">
        <v>1166073</v>
      </c>
      <c r="N41" s="55">
        <v>14799116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18456922</v>
      </c>
      <c r="X41" s="8"/>
      <c r="Y41" s="55">
        <v>18456922</v>
      </c>
      <c r="Z41" s="56">
        <v>0</v>
      </c>
      <c r="AA41" s="57">
        <v>139981760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2069923601</v>
      </c>
      <c r="D42" s="59">
        <f>SUM(D38:D41)</f>
        <v>0</v>
      </c>
      <c r="E42" s="60">
        <f t="shared" si="3"/>
        <v>1125813393</v>
      </c>
      <c r="F42" s="61">
        <f t="shared" si="3"/>
        <v>1125813393</v>
      </c>
      <c r="G42" s="61">
        <f t="shared" si="3"/>
        <v>357841023</v>
      </c>
      <c r="H42" s="61">
        <f t="shared" si="3"/>
        <v>194966598</v>
      </c>
      <c r="I42" s="61">
        <f t="shared" si="3"/>
        <v>-108349258</v>
      </c>
      <c r="J42" s="61">
        <f t="shared" si="3"/>
        <v>444458363</v>
      </c>
      <c r="K42" s="61">
        <f t="shared" si="3"/>
        <v>-95595598</v>
      </c>
      <c r="L42" s="61">
        <f t="shared" si="3"/>
        <v>-198092960</v>
      </c>
      <c r="M42" s="61">
        <f t="shared" si="3"/>
        <v>462853780</v>
      </c>
      <c r="N42" s="61">
        <f t="shared" si="3"/>
        <v>169165222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613623585</v>
      </c>
      <c r="X42" s="61">
        <f t="shared" si="3"/>
        <v>568321593</v>
      </c>
      <c r="Y42" s="61">
        <f t="shared" si="3"/>
        <v>45301992</v>
      </c>
      <c r="Z42" s="62">
        <f>+IF(X42&lt;&gt;0,+(Y42/X42)*100,0)</f>
        <v>7.971189650012119</v>
      </c>
      <c r="AA42" s="59">
        <f>SUM(AA38:AA41)</f>
        <v>1125813393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2069923601</v>
      </c>
      <c r="D44" s="67">
        <f>+D42-D43</f>
        <v>0</v>
      </c>
      <c r="E44" s="68">
        <f t="shared" si="4"/>
        <v>1125813393</v>
      </c>
      <c r="F44" s="69">
        <f t="shared" si="4"/>
        <v>1125813393</v>
      </c>
      <c r="G44" s="69">
        <f t="shared" si="4"/>
        <v>357841023</v>
      </c>
      <c r="H44" s="69">
        <f t="shared" si="4"/>
        <v>194966598</v>
      </c>
      <c r="I44" s="69">
        <f t="shared" si="4"/>
        <v>-108349258</v>
      </c>
      <c r="J44" s="69">
        <f t="shared" si="4"/>
        <v>444458363</v>
      </c>
      <c r="K44" s="69">
        <f t="shared" si="4"/>
        <v>-95595598</v>
      </c>
      <c r="L44" s="69">
        <f t="shared" si="4"/>
        <v>-198092960</v>
      </c>
      <c r="M44" s="69">
        <f t="shared" si="4"/>
        <v>462853780</v>
      </c>
      <c r="N44" s="69">
        <f t="shared" si="4"/>
        <v>169165222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613623585</v>
      </c>
      <c r="X44" s="69">
        <f t="shared" si="4"/>
        <v>568321593</v>
      </c>
      <c r="Y44" s="69">
        <f t="shared" si="4"/>
        <v>45301992</v>
      </c>
      <c r="Z44" s="70">
        <f>+IF(X44&lt;&gt;0,+(Y44/X44)*100,0)</f>
        <v>7.971189650012119</v>
      </c>
      <c r="AA44" s="67">
        <f>+AA42-AA43</f>
        <v>1125813393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2069923601</v>
      </c>
      <c r="D46" s="59">
        <f>SUM(D44:D45)</f>
        <v>0</v>
      </c>
      <c r="E46" s="60">
        <f t="shared" si="5"/>
        <v>1125813393</v>
      </c>
      <c r="F46" s="61">
        <f t="shared" si="5"/>
        <v>1125813393</v>
      </c>
      <c r="G46" s="61">
        <f t="shared" si="5"/>
        <v>357841023</v>
      </c>
      <c r="H46" s="61">
        <f t="shared" si="5"/>
        <v>194966598</v>
      </c>
      <c r="I46" s="61">
        <f t="shared" si="5"/>
        <v>-108349258</v>
      </c>
      <c r="J46" s="61">
        <f t="shared" si="5"/>
        <v>444458363</v>
      </c>
      <c r="K46" s="61">
        <f t="shared" si="5"/>
        <v>-95595598</v>
      </c>
      <c r="L46" s="61">
        <f t="shared" si="5"/>
        <v>-198092960</v>
      </c>
      <c r="M46" s="61">
        <f t="shared" si="5"/>
        <v>462853780</v>
      </c>
      <c r="N46" s="61">
        <f t="shared" si="5"/>
        <v>169165222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613623585</v>
      </c>
      <c r="X46" s="61">
        <f t="shared" si="5"/>
        <v>568321593</v>
      </c>
      <c r="Y46" s="61">
        <f t="shared" si="5"/>
        <v>45301992</v>
      </c>
      <c r="Z46" s="62">
        <f>+IF(X46&lt;&gt;0,+(Y46/X46)*100,0)</f>
        <v>7.971189650012119</v>
      </c>
      <c r="AA46" s="59">
        <f>SUM(AA44:AA45)</f>
        <v>1125813393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2069923601</v>
      </c>
      <c r="D48" s="75">
        <f>SUM(D46:D47)</f>
        <v>0</v>
      </c>
      <c r="E48" s="76">
        <f t="shared" si="6"/>
        <v>1125813393</v>
      </c>
      <c r="F48" s="77">
        <f t="shared" si="6"/>
        <v>1125813393</v>
      </c>
      <c r="G48" s="77">
        <f t="shared" si="6"/>
        <v>357841023</v>
      </c>
      <c r="H48" s="78">
        <f t="shared" si="6"/>
        <v>194966598</v>
      </c>
      <c r="I48" s="78">
        <f t="shared" si="6"/>
        <v>-108349258</v>
      </c>
      <c r="J48" s="78">
        <f t="shared" si="6"/>
        <v>444458363</v>
      </c>
      <c r="K48" s="78">
        <f t="shared" si="6"/>
        <v>-95595598</v>
      </c>
      <c r="L48" s="78">
        <f t="shared" si="6"/>
        <v>-198092960</v>
      </c>
      <c r="M48" s="77">
        <f t="shared" si="6"/>
        <v>462853780</v>
      </c>
      <c r="N48" s="77">
        <f t="shared" si="6"/>
        <v>169165222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613623585</v>
      </c>
      <c r="X48" s="78">
        <f t="shared" si="6"/>
        <v>568321593</v>
      </c>
      <c r="Y48" s="78">
        <f t="shared" si="6"/>
        <v>45301992</v>
      </c>
      <c r="Z48" s="79">
        <f>+IF(X48&lt;&gt;0,+(Y48/X48)*100,0)</f>
        <v>7.971189650012119</v>
      </c>
      <c r="AA48" s="80">
        <f>SUM(AA46:AA47)</f>
        <v>1125813393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1158216167</v>
      </c>
      <c r="D5" s="6">
        <v>0</v>
      </c>
      <c r="E5" s="7">
        <v>1127398719</v>
      </c>
      <c r="F5" s="8">
        <v>1127398719</v>
      </c>
      <c r="G5" s="8">
        <v>104324350</v>
      </c>
      <c r="H5" s="8">
        <v>98919138</v>
      </c>
      <c r="I5" s="8">
        <v>103581435</v>
      </c>
      <c r="J5" s="8">
        <v>306824923</v>
      </c>
      <c r="K5" s="8">
        <v>103756833</v>
      </c>
      <c r="L5" s="8">
        <v>102848041</v>
      </c>
      <c r="M5" s="8">
        <v>103845289</v>
      </c>
      <c r="N5" s="8">
        <v>310450163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617275086</v>
      </c>
      <c r="X5" s="8">
        <v>563699358</v>
      </c>
      <c r="Y5" s="8">
        <v>53575728</v>
      </c>
      <c r="Z5" s="2">
        <v>9.5</v>
      </c>
      <c r="AA5" s="6">
        <v>1127398719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2114411872</v>
      </c>
      <c r="D7" s="6">
        <v>0</v>
      </c>
      <c r="E7" s="7">
        <v>2372147822</v>
      </c>
      <c r="F7" s="8">
        <v>2372147822</v>
      </c>
      <c r="G7" s="8">
        <v>258643309</v>
      </c>
      <c r="H7" s="8">
        <v>276986505</v>
      </c>
      <c r="I7" s="8">
        <v>242354313</v>
      </c>
      <c r="J7" s="8">
        <v>777984127</v>
      </c>
      <c r="K7" s="8">
        <v>182951301</v>
      </c>
      <c r="L7" s="8">
        <v>187380200</v>
      </c>
      <c r="M7" s="8">
        <v>189091955</v>
      </c>
      <c r="N7" s="8">
        <v>559423456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1337407583</v>
      </c>
      <c r="X7" s="8">
        <v>1186073910</v>
      </c>
      <c r="Y7" s="8">
        <v>151333673</v>
      </c>
      <c r="Z7" s="2">
        <v>12.76</v>
      </c>
      <c r="AA7" s="6">
        <v>2372147822</v>
      </c>
    </row>
    <row r="8" spans="1:27" ht="12.75">
      <c r="A8" s="29" t="s">
        <v>35</v>
      </c>
      <c r="B8" s="28"/>
      <c r="C8" s="6">
        <v>704677592</v>
      </c>
      <c r="D8" s="6">
        <v>0</v>
      </c>
      <c r="E8" s="7">
        <v>889907554</v>
      </c>
      <c r="F8" s="8">
        <v>889907554</v>
      </c>
      <c r="G8" s="8">
        <v>80587613</v>
      </c>
      <c r="H8" s="8">
        <v>37712544</v>
      </c>
      <c r="I8" s="8">
        <v>75434021</v>
      </c>
      <c r="J8" s="8">
        <v>193734178</v>
      </c>
      <c r="K8" s="8">
        <v>42204506</v>
      </c>
      <c r="L8" s="8">
        <v>64280077</v>
      </c>
      <c r="M8" s="8">
        <v>66663987</v>
      </c>
      <c r="N8" s="8">
        <v>173148570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366882748</v>
      </c>
      <c r="X8" s="8">
        <v>444953778</v>
      </c>
      <c r="Y8" s="8">
        <v>-78071030</v>
      </c>
      <c r="Z8" s="2">
        <v>-17.55</v>
      </c>
      <c r="AA8" s="6">
        <v>889907554</v>
      </c>
    </row>
    <row r="9" spans="1:27" ht="12.75">
      <c r="A9" s="29" t="s">
        <v>36</v>
      </c>
      <c r="B9" s="28"/>
      <c r="C9" s="6">
        <v>300459124</v>
      </c>
      <c r="D9" s="6">
        <v>0</v>
      </c>
      <c r="E9" s="7">
        <v>275515570</v>
      </c>
      <c r="F9" s="8">
        <v>275515570</v>
      </c>
      <c r="G9" s="8">
        <v>27078450</v>
      </c>
      <c r="H9" s="8">
        <v>26636822</v>
      </c>
      <c r="I9" s="8">
        <v>26980369</v>
      </c>
      <c r="J9" s="8">
        <v>80695641</v>
      </c>
      <c r="K9" s="8">
        <v>27123579</v>
      </c>
      <c r="L9" s="8">
        <v>27131067</v>
      </c>
      <c r="M9" s="8">
        <v>26981715</v>
      </c>
      <c r="N9" s="8">
        <v>81236361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161932002</v>
      </c>
      <c r="X9" s="8">
        <v>137757786</v>
      </c>
      <c r="Y9" s="8">
        <v>24174216</v>
      </c>
      <c r="Z9" s="2">
        <v>17.55</v>
      </c>
      <c r="AA9" s="6">
        <v>275515570</v>
      </c>
    </row>
    <row r="10" spans="1:27" ht="12.75">
      <c r="A10" s="29" t="s">
        <v>37</v>
      </c>
      <c r="B10" s="28"/>
      <c r="C10" s="6">
        <v>109493016</v>
      </c>
      <c r="D10" s="6">
        <v>0</v>
      </c>
      <c r="E10" s="7">
        <v>121711699</v>
      </c>
      <c r="F10" s="30">
        <v>121711699</v>
      </c>
      <c r="G10" s="30">
        <v>10115101</v>
      </c>
      <c r="H10" s="30">
        <v>10114025</v>
      </c>
      <c r="I10" s="30">
        <v>10053556</v>
      </c>
      <c r="J10" s="30">
        <v>30282682</v>
      </c>
      <c r="K10" s="30">
        <v>10070574</v>
      </c>
      <c r="L10" s="30">
        <v>10090966</v>
      </c>
      <c r="M10" s="30">
        <v>10096442</v>
      </c>
      <c r="N10" s="30">
        <v>30257982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60540664</v>
      </c>
      <c r="X10" s="30">
        <v>60855852</v>
      </c>
      <c r="Y10" s="30">
        <v>-315188</v>
      </c>
      <c r="Z10" s="31">
        <v>-0.52</v>
      </c>
      <c r="AA10" s="32">
        <v>121711699</v>
      </c>
    </row>
    <row r="11" spans="1:27" ht="12.75">
      <c r="A11" s="29" t="s">
        <v>38</v>
      </c>
      <c r="B11" s="33"/>
      <c r="C11" s="6">
        <v>617986</v>
      </c>
      <c r="D11" s="6">
        <v>0</v>
      </c>
      <c r="E11" s="7">
        <v>0</v>
      </c>
      <c r="F11" s="8">
        <v>0</v>
      </c>
      <c r="G11" s="8">
        <v>55880</v>
      </c>
      <c r="H11" s="8">
        <v>46514</v>
      </c>
      <c r="I11" s="8">
        <v>43057</v>
      </c>
      <c r="J11" s="8">
        <v>145451</v>
      </c>
      <c r="K11" s="8">
        <v>68082</v>
      </c>
      <c r="L11" s="8">
        <v>62947</v>
      </c>
      <c r="M11" s="8">
        <v>0</v>
      </c>
      <c r="N11" s="8">
        <v>131029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276480</v>
      </c>
      <c r="X11" s="8"/>
      <c r="Y11" s="8">
        <v>276480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45029551</v>
      </c>
      <c r="D12" s="6">
        <v>0</v>
      </c>
      <c r="E12" s="7">
        <v>24612758</v>
      </c>
      <c r="F12" s="8">
        <v>24612758</v>
      </c>
      <c r="G12" s="8">
        <v>2338864</v>
      </c>
      <c r="H12" s="8">
        <v>2845841</v>
      </c>
      <c r="I12" s="8">
        <v>2491639</v>
      </c>
      <c r="J12" s="8">
        <v>7676344</v>
      </c>
      <c r="K12" s="8">
        <v>2485574</v>
      </c>
      <c r="L12" s="8">
        <v>2837692</v>
      </c>
      <c r="M12" s="8">
        <v>2235267</v>
      </c>
      <c r="N12" s="8">
        <v>7558533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15234877</v>
      </c>
      <c r="X12" s="8">
        <v>11294736</v>
      </c>
      <c r="Y12" s="8">
        <v>3940141</v>
      </c>
      <c r="Z12" s="2">
        <v>34.88</v>
      </c>
      <c r="AA12" s="6">
        <v>24612758</v>
      </c>
    </row>
    <row r="13" spans="1:27" ht="12.75">
      <c r="A13" s="27" t="s">
        <v>40</v>
      </c>
      <c r="B13" s="33"/>
      <c r="C13" s="6">
        <v>29908462</v>
      </c>
      <c r="D13" s="6">
        <v>0</v>
      </c>
      <c r="E13" s="7">
        <v>26006464</v>
      </c>
      <c r="F13" s="8">
        <v>26006464</v>
      </c>
      <c r="G13" s="8">
        <v>1522710</v>
      </c>
      <c r="H13" s="8">
        <v>3387776</v>
      </c>
      <c r="I13" s="8">
        <v>1539309</v>
      </c>
      <c r="J13" s="8">
        <v>6449795</v>
      </c>
      <c r="K13" s="8">
        <v>1287977</v>
      </c>
      <c r="L13" s="8">
        <v>507035</v>
      </c>
      <c r="M13" s="8">
        <v>1244043</v>
      </c>
      <c r="N13" s="8">
        <v>3039055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9488850</v>
      </c>
      <c r="X13" s="8">
        <v>13003230</v>
      </c>
      <c r="Y13" s="8">
        <v>-3514380</v>
      </c>
      <c r="Z13" s="2">
        <v>-27.03</v>
      </c>
      <c r="AA13" s="6">
        <v>26006464</v>
      </c>
    </row>
    <row r="14" spans="1:27" ht="12.75">
      <c r="A14" s="27" t="s">
        <v>41</v>
      </c>
      <c r="B14" s="33"/>
      <c r="C14" s="6">
        <v>230883796</v>
      </c>
      <c r="D14" s="6">
        <v>0</v>
      </c>
      <c r="E14" s="7">
        <v>200787904</v>
      </c>
      <c r="F14" s="8">
        <v>200787904</v>
      </c>
      <c r="G14" s="8">
        <v>2215142</v>
      </c>
      <c r="H14" s="8">
        <v>23366539</v>
      </c>
      <c r="I14" s="8">
        <v>24030463</v>
      </c>
      <c r="J14" s="8">
        <v>49612144</v>
      </c>
      <c r="K14" s="8">
        <v>23071723</v>
      </c>
      <c r="L14" s="8">
        <v>25327639</v>
      </c>
      <c r="M14" s="8">
        <v>26671838</v>
      </c>
      <c r="N14" s="8">
        <v>75071200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124683344</v>
      </c>
      <c r="X14" s="8">
        <v>90095514</v>
      </c>
      <c r="Y14" s="8">
        <v>34587830</v>
      </c>
      <c r="Z14" s="2">
        <v>38.39</v>
      </c>
      <c r="AA14" s="6">
        <v>200787904</v>
      </c>
    </row>
    <row r="15" spans="1:27" ht="12.75">
      <c r="A15" s="27" t="s">
        <v>42</v>
      </c>
      <c r="B15" s="33"/>
      <c r="C15" s="6">
        <v>4087</v>
      </c>
      <c r="D15" s="6">
        <v>0</v>
      </c>
      <c r="E15" s="7">
        <v>525</v>
      </c>
      <c r="F15" s="8">
        <v>525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264</v>
      </c>
      <c r="Y15" s="8">
        <v>-264</v>
      </c>
      <c r="Z15" s="2">
        <v>-100</v>
      </c>
      <c r="AA15" s="6">
        <v>525</v>
      </c>
    </row>
    <row r="16" spans="1:27" ht="12.75">
      <c r="A16" s="27" t="s">
        <v>43</v>
      </c>
      <c r="B16" s="33"/>
      <c r="C16" s="6">
        <v>10422278</v>
      </c>
      <c r="D16" s="6">
        <v>0</v>
      </c>
      <c r="E16" s="7">
        <v>47745010</v>
      </c>
      <c r="F16" s="8">
        <v>47745010</v>
      </c>
      <c r="G16" s="8">
        <v>435381</v>
      </c>
      <c r="H16" s="8">
        <v>501961</v>
      </c>
      <c r="I16" s="8">
        <v>775631</v>
      </c>
      <c r="J16" s="8">
        <v>1712973</v>
      </c>
      <c r="K16" s="8">
        <v>832337</v>
      </c>
      <c r="L16" s="8">
        <v>472944</v>
      </c>
      <c r="M16" s="8">
        <v>503033</v>
      </c>
      <c r="N16" s="8">
        <v>1808314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3521287</v>
      </c>
      <c r="X16" s="8">
        <v>23859126</v>
      </c>
      <c r="Y16" s="8">
        <v>-20337839</v>
      </c>
      <c r="Z16" s="2">
        <v>-85.24</v>
      </c>
      <c r="AA16" s="6">
        <v>47745010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249235</v>
      </c>
      <c r="F17" s="8">
        <v>249235</v>
      </c>
      <c r="G17" s="8">
        <v>19714</v>
      </c>
      <c r="H17" s="8">
        <v>21486</v>
      </c>
      <c r="I17" s="8">
        <v>38702</v>
      </c>
      <c r="J17" s="8">
        <v>79902</v>
      </c>
      <c r="K17" s="8">
        <v>51804</v>
      </c>
      <c r="L17" s="8">
        <v>38577</v>
      </c>
      <c r="M17" s="8">
        <v>17144</v>
      </c>
      <c r="N17" s="8">
        <v>107525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187427</v>
      </c>
      <c r="X17" s="8">
        <v>124620</v>
      </c>
      <c r="Y17" s="8">
        <v>62807</v>
      </c>
      <c r="Z17" s="2">
        <v>50.4</v>
      </c>
      <c r="AA17" s="6">
        <v>249235</v>
      </c>
    </row>
    <row r="18" spans="1:27" ht="12.75">
      <c r="A18" s="29" t="s">
        <v>45</v>
      </c>
      <c r="B18" s="28"/>
      <c r="C18" s="6">
        <v>2327162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1015919121</v>
      </c>
      <c r="D19" s="6">
        <v>0</v>
      </c>
      <c r="E19" s="7">
        <v>1005957210</v>
      </c>
      <c r="F19" s="8">
        <v>1005957210</v>
      </c>
      <c r="G19" s="8">
        <v>285399000</v>
      </c>
      <c r="H19" s="8">
        <v>108849130</v>
      </c>
      <c r="I19" s="8">
        <v>0</v>
      </c>
      <c r="J19" s="8">
        <v>394248130</v>
      </c>
      <c r="K19" s="8">
        <v>0</v>
      </c>
      <c r="L19" s="8">
        <v>-6691130</v>
      </c>
      <c r="M19" s="8">
        <v>102765000</v>
      </c>
      <c r="N19" s="8">
        <v>96073870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490322000</v>
      </c>
      <c r="X19" s="8">
        <v>502978608</v>
      </c>
      <c r="Y19" s="8">
        <v>-12656608</v>
      </c>
      <c r="Z19" s="2">
        <v>-2.52</v>
      </c>
      <c r="AA19" s="6">
        <v>1005957210</v>
      </c>
    </row>
    <row r="20" spans="1:27" ht="12.75">
      <c r="A20" s="27" t="s">
        <v>47</v>
      </c>
      <c r="B20" s="33"/>
      <c r="C20" s="6">
        <v>363643802</v>
      </c>
      <c r="D20" s="6">
        <v>0</v>
      </c>
      <c r="E20" s="7">
        <v>212058204</v>
      </c>
      <c r="F20" s="30">
        <v>212058204</v>
      </c>
      <c r="G20" s="30">
        <v>13633434</v>
      </c>
      <c r="H20" s="30">
        <v>14884144</v>
      </c>
      <c r="I20" s="30">
        <v>14284788</v>
      </c>
      <c r="J20" s="30">
        <v>42802366</v>
      </c>
      <c r="K20" s="30">
        <v>16773245</v>
      </c>
      <c r="L20" s="30">
        <v>15319944</v>
      </c>
      <c r="M20" s="30">
        <v>12084609</v>
      </c>
      <c r="N20" s="30">
        <v>44177798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86980164</v>
      </c>
      <c r="X20" s="30">
        <v>97923066</v>
      </c>
      <c r="Y20" s="30">
        <v>-10942902</v>
      </c>
      <c r="Z20" s="31">
        <v>-11.17</v>
      </c>
      <c r="AA20" s="32">
        <v>212058204</v>
      </c>
    </row>
    <row r="21" spans="1:27" ht="12.75">
      <c r="A21" s="27" t="s">
        <v>48</v>
      </c>
      <c r="B21" s="33"/>
      <c r="C21" s="6">
        <v>21092144</v>
      </c>
      <c r="D21" s="6">
        <v>0</v>
      </c>
      <c r="E21" s="7">
        <v>324868</v>
      </c>
      <c r="F21" s="8">
        <v>324868</v>
      </c>
      <c r="G21" s="8">
        <v>708391</v>
      </c>
      <c r="H21" s="8">
        <v>0</v>
      </c>
      <c r="I21" s="34">
        <v>0</v>
      </c>
      <c r="J21" s="8">
        <v>708391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708391</v>
      </c>
      <c r="X21" s="8">
        <v>162432</v>
      </c>
      <c r="Y21" s="8">
        <v>545959</v>
      </c>
      <c r="Z21" s="2">
        <v>336.12</v>
      </c>
      <c r="AA21" s="6">
        <v>324868</v>
      </c>
    </row>
    <row r="22" spans="1:27" ht="24.75" customHeight="1">
      <c r="A22" s="35" t="s">
        <v>49</v>
      </c>
      <c r="B22" s="36"/>
      <c r="C22" s="37">
        <f aca="true" t="shared" si="0" ref="C22:Y22">SUM(C5:C21)</f>
        <v>6107106160</v>
      </c>
      <c r="D22" s="37">
        <f>SUM(D5:D21)</f>
        <v>0</v>
      </c>
      <c r="E22" s="38">
        <f t="shared" si="0"/>
        <v>6304423542</v>
      </c>
      <c r="F22" s="39">
        <f t="shared" si="0"/>
        <v>6304423542</v>
      </c>
      <c r="G22" s="39">
        <f t="shared" si="0"/>
        <v>787077339</v>
      </c>
      <c r="H22" s="39">
        <f t="shared" si="0"/>
        <v>604272425</v>
      </c>
      <c r="I22" s="39">
        <f t="shared" si="0"/>
        <v>501607283</v>
      </c>
      <c r="J22" s="39">
        <f t="shared" si="0"/>
        <v>1892957047</v>
      </c>
      <c r="K22" s="39">
        <f t="shared" si="0"/>
        <v>410677535</v>
      </c>
      <c r="L22" s="39">
        <f t="shared" si="0"/>
        <v>429605999</v>
      </c>
      <c r="M22" s="39">
        <f t="shared" si="0"/>
        <v>542200322</v>
      </c>
      <c r="N22" s="39">
        <f t="shared" si="0"/>
        <v>1382483856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3275440903</v>
      </c>
      <c r="X22" s="39">
        <f t="shared" si="0"/>
        <v>3132782280</v>
      </c>
      <c r="Y22" s="39">
        <f t="shared" si="0"/>
        <v>142658623</v>
      </c>
      <c r="Z22" s="40">
        <f>+IF(X22&lt;&gt;0,+(Y22/X22)*100,0)</f>
        <v>4.553735633361665</v>
      </c>
      <c r="AA22" s="37">
        <f>SUM(AA5:AA21)</f>
        <v>6304423542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1878449621</v>
      </c>
      <c r="D25" s="6">
        <v>0</v>
      </c>
      <c r="E25" s="7">
        <v>1947213670</v>
      </c>
      <c r="F25" s="8">
        <v>1947213670</v>
      </c>
      <c r="G25" s="8">
        <v>165059645</v>
      </c>
      <c r="H25" s="8">
        <v>166247523</v>
      </c>
      <c r="I25" s="8">
        <v>170448730</v>
      </c>
      <c r="J25" s="8">
        <v>501755898</v>
      </c>
      <c r="K25" s="8">
        <v>167365358</v>
      </c>
      <c r="L25" s="8">
        <v>168926145</v>
      </c>
      <c r="M25" s="8">
        <v>198745252</v>
      </c>
      <c r="N25" s="8">
        <v>535036755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1036792653</v>
      </c>
      <c r="X25" s="8">
        <v>965142420</v>
      </c>
      <c r="Y25" s="8">
        <v>71650233</v>
      </c>
      <c r="Z25" s="2">
        <v>7.42</v>
      </c>
      <c r="AA25" s="6">
        <v>1947213670</v>
      </c>
    </row>
    <row r="26" spans="1:27" ht="12.75">
      <c r="A26" s="29" t="s">
        <v>52</v>
      </c>
      <c r="B26" s="28"/>
      <c r="C26" s="6">
        <v>62271388</v>
      </c>
      <c r="D26" s="6">
        <v>0</v>
      </c>
      <c r="E26" s="7">
        <v>63341967</v>
      </c>
      <c r="F26" s="8">
        <v>63341967</v>
      </c>
      <c r="G26" s="8">
        <v>5278497</v>
      </c>
      <c r="H26" s="8">
        <v>5326809</v>
      </c>
      <c r="I26" s="8">
        <v>5278497</v>
      </c>
      <c r="J26" s="8">
        <v>15883803</v>
      </c>
      <c r="K26" s="8">
        <v>4951266</v>
      </c>
      <c r="L26" s="8">
        <v>5152674</v>
      </c>
      <c r="M26" s="8">
        <v>5152674</v>
      </c>
      <c r="N26" s="8">
        <v>15256614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31140417</v>
      </c>
      <c r="X26" s="8">
        <v>31595268</v>
      </c>
      <c r="Y26" s="8">
        <v>-454851</v>
      </c>
      <c r="Z26" s="2">
        <v>-1.44</v>
      </c>
      <c r="AA26" s="6">
        <v>63341967</v>
      </c>
    </row>
    <row r="27" spans="1:27" ht="12.75">
      <c r="A27" s="29" t="s">
        <v>53</v>
      </c>
      <c r="B27" s="28"/>
      <c r="C27" s="6">
        <v>446440661</v>
      </c>
      <c r="D27" s="6">
        <v>0</v>
      </c>
      <c r="E27" s="7">
        <v>353964434</v>
      </c>
      <c r="F27" s="8">
        <v>353964434</v>
      </c>
      <c r="G27" s="8">
        <v>29497036</v>
      </c>
      <c r="H27" s="8">
        <v>29497037</v>
      </c>
      <c r="I27" s="8">
        <v>29497037</v>
      </c>
      <c r="J27" s="8">
        <v>88491110</v>
      </c>
      <c r="K27" s="8">
        <v>29497037</v>
      </c>
      <c r="L27" s="8">
        <v>29497037</v>
      </c>
      <c r="M27" s="8">
        <v>29497037</v>
      </c>
      <c r="N27" s="8">
        <v>88491111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176982221</v>
      </c>
      <c r="X27" s="8">
        <v>176982216</v>
      </c>
      <c r="Y27" s="8">
        <v>5</v>
      </c>
      <c r="Z27" s="2">
        <v>0</v>
      </c>
      <c r="AA27" s="6">
        <v>353964434</v>
      </c>
    </row>
    <row r="28" spans="1:27" ht="12.75">
      <c r="A28" s="29" t="s">
        <v>54</v>
      </c>
      <c r="B28" s="28"/>
      <c r="C28" s="6">
        <v>947372186</v>
      </c>
      <c r="D28" s="6">
        <v>0</v>
      </c>
      <c r="E28" s="7">
        <v>406080981</v>
      </c>
      <c r="F28" s="8">
        <v>406080981</v>
      </c>
      <c r="G28" s="8">
        <v>8281945</v>
      </c>
      <c r="H28" s="8">
        <v>8281945</v>
      </c>
      <c r="I28" s="8">
        <v>8281945</v>
      </c>
      <c r="J28" s="8">
        <v>24845835</v>
      </c>
      <c r="K28" s="8">
        <v>8281945</v>
      </c>
      <c r="L28" s="8">
        <v>135728482</v>
      </c>
      <c r="M28" s="8">
        <v>8281945</v>
      </c>
      <c r="N28" s="8">
        <v>152292372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177138207</v>
      </c>
      <c r="X28" s="8">
        <v>28532022</v>
      </c>
      <c r="Y28" s="8">
        <v>148606185</v>
      </c>
      <c r="Z28" s="2">
        <v>520.84</v>
      </c>
      <c r="AA28" s="6">
        <v>406080981</v>
      </c>
    </row>
    <row r="29" spans="1:27" ht="12.75">
      <c r="A29" s="29" t="s">
        <v>55</v>
      </c>
      <c r="B29" s="28"/>
      <c r="C29" s="6">
        <v>126808643</v>
      </c>
      <c r="D29" s="6">
        <v>0</v>
      </c>
      <c r="E29" s="7">
        <v>144362171</v>
      </c>
      <c r="F29" s="8">
        <v>144362171</v>
      </c>
      <c r="G29" s="8">
        <v>1529828</v>
      </c>
      <c r="H29" s="8">
        <v>5191930</v>
      </c>
      <c r="I29" s="8">
        <v>1450057</v>
      </c>
      <c r="J29" s="8">
        <v>8171815</v>
      </c>
      <c r="K29" s="8">
        <v>2598558</v>
      </c>
      <c r="L29" s="8">
        <v>1603216</v>
      </c>
      <c r="M29" s="8">
        <v>23312537</v>
      </c>
      <c r="N29" s="8">
        <v>27514311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35686126</v>
      </c>
      <c r="X29" s="8">
        <v>72181086</v>
      </c>
      <c r="Y29" s="8">
        <v>-36494960</v>
      </c>
      <c r="Z29" s="2">
        <v>-50.56</v>
      </c>
      <c r="AA29" s="6">
        <v>144362171</v>
      </c>
    </row>
    <row r="30" spans="1:27" ht="12.75">
      <c r="A30" s="29" t="s">
        <v>56</v>
      </c>
      <c r="B30" s="28"/>
      <c r="C30" s="6">
        <v>1875452552</v>
      </c>
      <c r="D30" s="6">
        <v>0</v>
      </c>
      <c r="E30" s="7">
        <v>2008859854</v>
      </c>
      <c r="F30" s="8">
        <v>2008859854</v>
      </c>
      <c r="G30" s="8">
        <v>185726405</v>
      </c>
      <c r="H30" s="8">
        <v>277853390</v>
      </c>
      <c r="I30" s="8">
        <v>109253351</v>
      </c>
      <c r="J30" s="8">
        <v>572833146</v>
      </c>
      <c r="K30" s="8">
        <v>177221326</v>
      </c>
      <c r="L30" s="8">
        <v>162696883</v>
      </c>
      <c r="M30" s="8">
        <v>213445285</v>
      </c>
      <c r="N30" s="8">
        <v>553363494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1126196640</v>
      </c>
      <c r="X30" s="8">
        <v>1004429928</v>
      </c>
      <c r="Y30" s="8">
        <v>121766712</v>
      </c>
      <c r="Z30" s="2">
        <v>12.12</v>
      </c>
      <c r="AA30" s="6">
        <v>2008859854</v>
      </c>
    </row>
    <row r="31" spans="1:27" ht="12.75">
      <c r="A31" s="29" t="s">
        <v>57</v>
      </c>
      <c r="B31" s="28"/>
      <c r="C31" s="6">
        <v>80565608</v>
      </c>
      <c r="D31" s="6">
        <v>0</v>
      </c>
      <c r="E31" s="7">
        <v>84430842</v>
      </c>
      <c r="F31" s="8">
        <v>84430842</v>
      </c>
      <c r="G31" s="8">
        <v>3500986</v>
      </c>
      <c r="H31" s="8">
        <v>7076841</v>
      </c>
      <c r="I31" s="8">
        <v>6873329</v>
      </c>
      <c r="J31" s="8">
        <v>17451156</v>
      </c>
      <c r="K31" s="8">
        <v>9146095</v>
      </c>
      <c r="L31" s="8">
        <v>12123592</v>
      </c>
      <c r="M31" s="8">
        <v>6178344</v>
      </c>
      <c r="N31" s="8">
        <v>27448031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44899187</v>
      </c>
      <c r="X31" s="8">
        <v>42077940</v>
      </c>
      <c r="Y31" s="8">
        <v>2821247</v>
      </c>
      <c r="Z31" s="2">
        <v>6.7</v>
      </c>
      <c r="AA31" s="6">
        <v>84430842</v>
      </c>
    </row>
    <row r="32" spans="1:27" ht="12.75">
      <c r="A32" s="29" t="s">
        <v>58</v>
      </c>
      <c r="B32" s="28"/>
      <c r="C32" s="6">
        <v>888729425</v>
      </c>
      <c r="D32" s="6">
        <v>0</v>
      </c>
      <c r="E32" s="7">
        <v>813058210</v>
      </c>
      <c r="F32" s="8">
        <v>813058210</v>
      </c>
      <c r="G32" s="8">
        <v>21643019</v>
      </c>
      <c r="H32" s="8">
        <v>19225534</v>
      </c>
      <c r="I32" s="8">
        <v>49402796</v>
      </c>
      <c r="J32" s="8">
        <v>90271349</v>
      </c>
      <c r="K32" s="8">
        <v>62320510</v>
      </c>
      <c r="L32" s="8">
        <v>36011256</v>
      </c>
      <c r="M32" s="8">
        <v>46975504</v>
      </c>
      <c r="N32" s="8">
        <v>145307270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235578619</v>
      </c>
      <c r="X32" s="8">
        <v>395289156</v>
      </c>
      <c r="Y32" s="8">
        <v>-159710537</v>
      </c>
      <c r="Z32" s="2">
        <v>-40.4</v>
      </c>
      <c r="AA32" s="6">
        <v>813058210</v>
      </c>
    </row>
    <row r="33" spans="1:27" ht="12.75">
      <c r="A33" s="29" t="s">
        <v>59</v>
      </c>
      <c r="B33" s="28"/>
      <c r="C33" s="6">
        <v>4468967</v>
      </c>
      <c r="D33" s="6">
        <v>0</v>
      </c>
      <c r="E33" s="7">
        <v>10272733</v>
      </c>
      <c r="F33" s="8">
        <v>10272733</v>
      </c>
      <c r="G33" s="8">
        <v>0</v>
      </c>
      <c r="H33" s="8">
        <v>122700</v>
      </c>
      <c r="I33" s="8">
        <v>376718</v>
      </c>
      <c r="J33" s="8">
        <v>499418</v>
      </c>
      <c r="K33" s="8">
        <v>501433</v>
      </c>
      <c r="L33" s="8">
        <v>533828</v>
      </c>
      <c r="M33" s="8">
        <v>1033136</v>
      </c>
      <c r="N33" s="8">
        <v>2068397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2567815</v>
      </c>
      <c r="X33" s="8">
        <v>5136366</v>
      </c>
      <c r="Y33" s="8">
        <v>-2568551</v>
      </c>
      <c r="Z33" s="2">
        <v>-50.01</v>
      </c>
      <c r="AA33" s="6">
        <v>10272733</v>
      </c>
    </row>
    <row r="34" spans="1:27" ht="12.75">
      <c r="A34" s="29" t="s">
        <v>60</v>
      </c>
      <c r="B34" s="28"/>
      <c r="C34" s="6">
        <v>322542556</v>
      </c>
      <c r="D34" s="6">
        <v>0</v>
      </c>
      <c r="E34" s="7">
        <v>472258695</v>
      </c>
      <c r="F34" s="8">
        <v>472258695</v>
      </c>
      <c r="G34" s="8">
        <v>10535550</v>
      </c>
      <c r="H34" s="8">
        <v>45983000</v>
      </c>
      <c r="I34" s="8">
        <v>14669282</v>
      </c>
      <c r="J34" s="8">
        <v>71187832</v>
      </c>
      <c r="K34" s="8">
        <v>23580735</v>
      </c>
      <c r="L34" s="8">
        <v>33987455</v>
      </c>
      <c r="M34" s="8">
        <v>12249183</v>
      </c>
      <c r="N34" s="8">
        <v>69817373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141005205</v>
      </c>
      <c r="X34" s="8">
        <v>235683024</v>
      </c>
      <c r="Y34" s="8">
        <v>-94677819</v>
      </c>
      <c r="Z34" s="2">
        <v>-40.17</v>
      </c>
      <c r="AA34" s="6">
        <v>472258695</v>
      </c>
    </row>
    <row r="35" spans="1:27" ht="12.75">
      <c r="A35" s="27" t="s">
        <v>61</v>
      </c>
      <c r="B35" s="33"/>
      <c r="C35" s="6">
        <v>191522180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6824623787</v>
      </c>
      <c r="D36" s="37">
        <f>SUM(D25:D35)</f>
        <v>0</v>
      </c>
      <c r="E36" s="38">
        <f t="shared" si="1"/>
        <v>6303843557</v>
      </c>
      <c r="F36" s="39">
        <f t="shared" si="1"/>
        <v>6303843557</v>
      </c>
      <c r="G36" s="39">
        <f t="shared" si="1"/>
        <v>431052911</v>
      </c>
      <c r="H36" s="39">
        <f t="shared" si="1"/>
        <v>564806709</v>
      </c>
      <c r="I36" s="39">
        <f t="shared" si="1"/>
        <v>395531742</v>
      </c>
      <c r="J36" s="39">
        <f t="shared" si="1"/>
        <v>1391391362</v>
      </c>
      <c r="K36" s="39">
        <f t="shared" si="1"/>
        <v>485464263</v>
      </c>
      <c r="L36" s="39">
        <f t="shared" si="1"/>
        <v>586260568</v>
      </c>
      <c r="M36" s="39">
        <f t="shared" si="1"/>
        <v>544870897</v>
      </c>
      <c r="N36" s="39">
        <f t="shared" si="1"/>
        <v>1616595728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3007987090</v>
      </c>
      <c r="X36" s="39">
        <f t="shared" si="1"/>
        <v>2957049426</v>
      </c>
      <c r="Y36" s="39">
        <f t="shared" si="1"/>
        <v>50937664</v>
      </c>
      <c r="Z36" s="40">
        <f>+IF(X36&lt;&gt;0,+(Y36/X36)*100,0)</f>
        <v>1.7225841256533667</v>
      </c>
      <c r="AA36" s="37">
        <f>SUM(AA25:AA35)</f>
        <v>6303843557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-717517627</v>
      </c>
      <c r="D38" s="50">
        <f>+D22-D36</f>
        <v>0</v>
      </c>
      <c r="E38" s="51">
        <f t="shared" si="2"/>
        <v>579985</v>
      </c>
      <c r="F38" s="52">
        <f t="shared" si="2"/>
        <v>579985</v>
      </c>
      <c r="G38" s="52">
        <f t="shared" si="2"/>
        <v>356024428</v>
      </c>
      <c r="H38" s="52">
        <f t="shared" si="2"/>
        <v>39465716</v>
      </c>
      <c r="I38" s="52">
        <f t="shared" si="2"/>
        <v>106075541</v>
      </c>
      <c r="J38" s="52">
        <f t="shared" si="2"/>
        <v>501565685</v>
      </c>
      <c r="K38" s="52">
        <f t="shared" si="2"/>
        <v>-74786728</v>
      </c>
      <c r="L38" s="52">
        <f t="shared" si="2"/>
        <v>-156654569</v>
      </c>
      <c r="M38" s="52">
        <f t="shared" si="2"/>
        <v>-2670575</v>
      </c>
      <c r="N38" s="52">
        <f t="shared" si="2"/>
        <v>-234111872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267453813</v>
      </c>
      <c r="X38" s="52">
        <f>IF(F22=F36,0,X22-X36)</f>
        <v>175732854</v>
      </c>
      <c r="Y38" s="52">
        <f t="shared" si="2"/>
        <v>91720959</v>
      </c>
      <c r="Z38" s="53">
        <f>+IF(X38&lt;&gt;0,+(Y38/X38)*100,0)</f>
        <v>52.193404313572465</v>
      </c>
      <c r="AA38" s="50">
        <f>+AA22-AA36</f>
        <v>579985</v>
      </c>
    </row>
    <row r="39" spans="1:27" ht="12.75">
      <c r="A39" s="27" t="s">
        <v>64</v>
      </c>
      <c r="B39" s="33"/>
      <c r="C39" s="6">
        <v>845465187</v>
      </c>
      <c r="D39" s="6">
        <v>0</v>
      </c>
      <c r="E39" s="7">
        <v>1033466339</v>
      </c>
      <c r="F39" s="8">
        <v>1033466339</v>
      </c>
      <c r="G39" s="8">
        <v>0</v>
      </c>
      <c r="H39" s="8">
        <v>4247062</v>
      </c>
      <c r="I39" s="8">
        <v>1256570</v>
      </c>
      <c r="J39" s="8">
        <v>5503632</v>
      </c>
      <c r="K39" s="8">
        <v>8104221</v>
      </c>
      <c r="L39" s="8">
        <v>307905558</v>
      </c>
      <c r="M39" s="8">
        <v>-3603000</v>
      </c>
      <c r="N39" s="8">
        <v>312406779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317910411</v>
      </c>
      <c r="X39" s="8">
        <v>395936502</v>
      </c>
      <c r="Y39" s="8">
        <v>-78026091</v>
      </c>
      <c r="Z39" s="2">
        <v>-19.71</v>
      </c>
      <c r="AA39" s="6">
        <v>1033466339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127947560</v>
      </c>
      <c r="D42" s="59">
        <f>SUM(D38:D41)</f>
        <v>0</v>
      </c>
      <c r="E42" s="60">
        <f t="shared" si="3"/>
        <v>1034046324</v>
      </c>
      <c r="F42" s="61">
        <f t="shared" si="3"/>
        <v>1034046324</v>
      </c>
      <c r="G42" s="61">
        <f t="shared" si="3"/>
        <v>356024428</v>
      </c>
      <c r="H42" s="61">
        <f t="shared" si="3"/>
        <v>43712778</v>
      </c>
      <c r="I42" s="61">
        <f t="shared" si="3"/>
        <v>107332111</v>
      </c>
      <c r="J42" s="61">
        <f t="shared" si="3"/>
        <v>507069317</v>
      </c>
      <c r="K42" s="61">
        <f t="shared" si="3"/>
        <v>-66682507</v>
      </c>
      <c r="L42" s="61">
        <f t="shared" si="3"/>
        <v>151250989</v>
      </c>
      <c r="M42" s="61">
        <f t="shared" si="3"/>
        <v>-6273575</v>
      </c>
      <c r="N42" s="61">
        <f t="shared" si="3"/>
        <v>78294907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585364224</v>
      </c>
      <c r="X42" s="61">
        <f t="shared" si="3"/>
        <v>571669356</v>
      </c>
      <c r="Y42" s="61">
        <f t="shared" si="3"/>
        <v>13694868</v>
      </c>
      <c r="Z42" s="62">
        <f>+IF(X42&lt;&gt;0,+(Y42/X42)*100,0)</f>
        <v>2.395592462017502</v>
      </c>
      <c r="AA42" s="59">
        <f>SUM(AA38:AA41)</f>
        <v>1034046324</v>
      </c>
    </row>
    <row r="43" spans="1:27" ht="12.75">
      <c r="A43" s="27" t="s">
        <v>68</v>
      </c>
      <c r="B43" s="33"/>
      <c r="C43" s="54">
        <v>56643672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71303888</v>
      </c>
      <c r="D44" s="67">
        <f>+D42-D43</f>
        <v>0</v>
      </c>
      <c r="E44" s="68">
        <f t="shared" si="4"/>
        <v>1034046324</v>
      </c>
      <c r="F44" s="69">
        <f t="shared" si="4"/>
        <v>1034046324</v>
      </c>
      <c r="G44" s="69">
        <f t="shared" si="4"/>
        <v>356024428</v>
      </c>
      <c r="H44" s="69">
        <f t="shared" si="4"/>
        <v>43712778</v>
      </c>
      <c r="I44" s="69">
        <f t="shared" si="4"/>
        <v>107332111</v>
      </c>
      <c r="J44" s="69">
        <f t="shared" si="4"/>
        <v>507069317</v>
      </c>
      <c r="K44" s="69">
        <f t="shared" si="4"/>
        <v>-66682507</v>
      </c>
      <c r="L44" s="69">
        <f t="shared" si="4"/>
        <v>151250989</v>
      </c>
      <c r="M44" s="69">
        <f t="shared" si="4"/>
        <v>-6273575</v>
      </c>
      <c r="N44" s="69">
        <f t="shared" si="4"/>
        <v>78294907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585364224</v>
      </c>
      <c r="X44" s="69">
        <f t="shared" si="4"/>
        <v>571669356</v>
      </c>
      <c r="Y44" s="69">
        <f t="shared" si="4"/>
        <v>13694868</v>
      </c>
      <c r="Z44" s="70">
        <f>+IF(X44&lt;&gt;0,+(Y44/X44)*100,0)</f>
        <v>2.395592462017502</v>
      </c>
      <c r="AA44" s="67">
        <f>+AA42-AA43</f>
        <v>1034046324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-10000000</v>
      </c>
      <c r="H45" s="64">
        <v>-24000000</v>
      </c>
      <c r="I45" s="64">
        <v>-8000000</v>
      </c>
      <c r="J45" s="71">
        <v>-42000000</v>
      </c>
      <c r="K45" s="64">
        <v>-15000000</v>
      </c>
      <c r="L45" s="64">
        <v>-10276877</v>
      </c>
      <c r="M45" s="64">
        <v>0</v>
      </c>
      <c r="N45" s="64">
        <v>-25276877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-67276877</v>
      </c>
      <c r="X45" s="71"/>
      <c r="Y45" s="64">
        <v>-67276877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71303888</v>
      </c>
      <c r="D46" s="59">
        <f>SUM(D44:D45)</f>
        <v>0</v>
      </c>
      <c r="E46" s="60">
        <f t="shared" si="5"/>
        <v>1034046324</v>
      </c>
      <c r="F46" s="61">
        <f t="shared" si="5"/>
        <v>1034046324</v>
      </c>
      <c r="G46" s="61">
        <f t="shared" si="5"/>
        <v>346024428</v>
      </c>
      <c r="H46" s="61">
        <f t="shared" si="5"/>
        <v>19712778</v>
      </c>
      <c r="I46" s="61">
        <f t="shared" si="5"/>
        <v>99332111</v>
      </c>
      <c r="J46" s="61">
        <f t="shared" si="5"/>
        <v>465069317</v>
      </c>
      <c r="K46" s="61">
        <f t="shared" si="5"/>
        <v>-81682507</v>
      </c>
      <c r="L46" s="61">
        <f t="shared" si="5"/>
        <v>140974112</v>
      </c>
      <c r="M46" s="61">
        <f t="shared" si="5"/>
        <v>-6273575</v>
      </c>
      <c r="N46" s="61">
        <f t="shared" si="5"/>
        <v>53018030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518087347</v>
      </c>
      <c r="X46" s="61">
        <f t="shared" si="5"/>
        <v>571669356</v>
      </c>
      <c r="Y46" s="61">
        <f t="shared" si="5"/>
        <v>-53582009</v>
      </c>
      <c r="Z46" s="62">
        <f>+IF(X46&lt;&gt;0,+(Y46/X46)*100,0)</f>
        <v>-9.372902087128839</v>
      </c>
      <c r="AA46" s="59">
        <f>SUM(AA44:AA45)</f>
        <v>1034046324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71303888</v>
      </c>
      <c r="D48" s="75">
        <f>SUM(D46:D47)</f>
        <v>0</v>
      </c>
      <c r="E48" s="76">
        <f t="shared" si="6"/>
        <v>1034046324</v>
      </c>
      <c r="F48" s="77">
        <f t="shared" si="6"/>
        <v>1034046324</v>
      </c>
      <c r="G48" s="77">
        <f t="shared" si="6"/>
        <v>346024428</v>
      </c>
      <c r="H48" s="78">
        <f t="shared" si="6"/>
        <v>19712778</v>
      </c>
      <c r="I48" s="78">
        <f t="shared" si="6"/>
        <v>99332111</v>
      </c>
      <c r="J48" s="78">
        <f t="shared" si="6"/>
        <v>465069317</v>
      </c>
      <c r="K48" s="78">
        <f t="shared" si="6"/>
        <v>-81682507</v>
      </c>
      <c r="L48" s="78">
        <f t="shared" si="6"/>
        <v>140974112</v>
      </c>
      <c r="M48" s="77">
        <f t="shared" si="6"/>
        <v>-6273575</v>
      </c>
      <c r="N48" s="77">
        <f t="shared" si="6"/>
        <v>53018030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518087347</v>
      </c>
      <c r="X48" s="78">
        <f t="shared" si="6"/>
        <v>571669356</v>
      </c>
      <c r="Y48" s="78">
        <f t="shared" si="6"/>
        <v>-53582009</v>
      </c>
      <c r="Z48" s="79">
        <f>+IF(X48&lt;&gt;0,+(Y48/X48)*100,0)</f>
        <v>-9.372902087128839</v>
      </c>
      <c r="AA48" s="80">
        <f>SUM(AA46:AA47)</f>
        <v>1034046324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5200065019</v>
      </c>
      <c r="D5" s="6">
        <v>0</v>
      </c>
      <c r="E5" s="7">
        <v>5615664764</v>
      </c>
      <c r="F5" s="8">
        <v>5615664764</v>
      </c>
      <c r="G5" s="8">
        <v>428080980</v>
      </c>
      <c r="H5" s="8">
        <v>451076082</v>
      </c>
      <c r="I5" s="8">
        <v>497909167</v>
      </c>
      <c r="J5" s="8">
        <v>1377066229</v>
      </c>
      <c r="K5" s="8">
        <v>431978195</v>
      </c>
      <c r="L5" s="8">
        <v>425359078</v>
      </c>
      <c r="M5" s="8">
        <v>481350358</v>
      </c>
      <c r="N5" s="8">
        <v>1338687631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2715753860</v>
      </c>
      <c r="X5" s="8">
        <v>2291498205</v>
      </c>
      <c r="Y5" s="8">
        <v>424255655</v>
      </c>
      <c r="Z5" s="2">
        <v>18.51</v>
      </c>
      <c r="AA5" s="6">
        <v>5615664764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12893181972</v>
      </c>
      <c r="D7" s="6">
        <v>0</v>
      </c>
      <c r="E7" s="7">
        <v>13732951742</v>
      </c>
      <c r="F7" s="8">
        <v>13732951742</v>
      </c>
      <c r="G7" s="8">
        <v>1403756259</v>
      </c>
      <c r="H7" s="8">
        <v>1826311790</v>
      </c>
      <c r="I7" s="8">
        <v>1160361362</v>
      </c>
      <c r="J7" s="8">
        <v>4390429411</v>
      </c>
      <c r="K7" s="8">
        <v>1079863153</v>
      </c>
      <c r="L7" s="8">
        <v>990676597</v>
      </c>
      <c r="M7" s="8">
        <v>1155209652</v>
      </c>
      <c r="N7" s="8">
        <v>3225749402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7616178813</v>
      </c>
      <c r="X7" s="8">
        <v>7362580400</v>
      </c>
      <c r="Y7" s="8">
        <v>253598413</v>
      </c>
      <c r="Z7" s="2">
        <v>3.44</v>
      </c>
      <c r="AA7" s="6">
        <v>13732951742</v>
      </c>
    </row>
    <row r="8" spans="1:27" ht="12.75">
      <c r="A8" s="29" t="s">
        <v>35</v>
      </c>
      <c r="B8" s="28"/>
      <c r="C8" s="6">
        <v>3152550896</v>
      </c>
      <c r="D8" s="6">
        <v>0</v>
      </c>
      <c r="E8" s="7">
        <v>4119535004</v>
      </c>
      <c r="F8" s="8">
        <v>4119535004</v>
      </c>
      <c r="G8" s="8">
        <v>374799871</v>
      </c>
      <c r="H8" s="8">
        <v>455743581</v>
      </c>
      <c r="I8" s="8">
        <v>490617371</v>
      </c>
      <c r="J8" s="8">
        <v>1321160823</v>
      </c>
      <c r="K8" s="8">
        <v>550756086</v>
      </c>
      <c r="L8" s="8">
        <v>429008012</v>
      </c>
      <c r="M8" s="8">
        <v>531469398</v>
      </c>
      <c r="N8" s="8">
        <v>1511233496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2832394319</v>
      </c>
      <c r="X8" s="8">
        <v>2406525789</v>
      </c>
      <c r="Y8" s="8">
        <v>425868530</v>
      </c>
      <c r="Z8" s="2">
        <v>17.7</v>
      </c>
      <c r="AA8" s="6">
        <v>4119535004</v>
      </c>
    </row>
    <row r="9" spans="1:27" ht="12.75">
      <c r="A9" s="29" t="s">
        <v>36</v>
      </c>
      <c r="B9" s="28"/>
      <c r="C9" s="6">
        <v>1168426001</v>
      </c>
      <c r="D9" s="6">
        <v>0</v>
      </c>
      <c r="E9" s="7">
        <v>1594807593</v>
      </c>
      <c r="F9" s="8">
        <v>1594807593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685656277</v>
      </c>
      <c r="Y9" s="8">
        <v>-685656277</v>
      </c>
      <c r="Z9" s="2">
        <v>-100</v>
      </c>
      <c r="AA9" s="6">
        <v>1594807593</v>
      </c>
    </row>
    <row r="10" spans="1:27" ht="12.75">
      <c r="A10" s="29" t="s">
        <v>37</v>
      </c>
      <c r="B10" s="28"/>
      <c r="C10" s="6">
        <v>1190488319</v>
      </c>
      <c r="D10" s="6">
        <v>0</v>
      </c>
      <c r="E10" s="7">
        <v>1338896732</v>
      </c>
      <c r="F10" s="30">
        <v>1338896732</v>
      </c>
      <c r="G10" s="30">
        <v>109316056</v>
      </c>
      <c r="H10" s="30">
        <v>113182825</v>
      </c>
      <c r="I10" s="30">
        <v>109715172</v>
      </c>
      <c r="J10" s="30">
        <v>332214053</v>
      </c>
      <c r="K10" s="30">
        <v>109547421</v>
      </c>
      <c r="L10" s="30">
        <v>98185100</v>
      </c>
      <c r="M10" s="30">
        <v>106228347</v>
      </c>
      <c r="N10" s="30">
        <v>313960868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646174921</v>
      </c>
      <c r="X10" s="30">
        <v>576394138</v>
      </c>
      <c r="Y10" s="30">
        <v>69780783</v>
      </c>
      <c r="Z10" s="31">
        <v>12.11</v>
      </c>
      <c r="AA10" s="32">
        <v>1338896732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9443206</v>
      </c>
      <c r="H11" s="8">
        <v>13770776</v>
      </c>
      <c r="I11" s="8">
        <v>-143448867</v>
      </c>
      <c r="J11" s="8">
        <v>-120234885</v>
      </c>
      <c r="K11" s="8">
        <v>13078223</v>
      </c>
      <c r="L11" s="8">
        <v>13104145</v>
      </c>
      <c r="M11" s="8">
        <v>-148082461</v>
      </c>
      <c r="N11" s="8">
        <v>-121900093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-242134978</v>
      </c>
      <c r="X11" s="8"/>
      <c r="Y11" s="8">
        <v>-242134978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108827904</v>
      </c>
      <c r="D12" s="6">
        <v>0</v>
      </c>
      <c r="E12" s="7">
        <v>127762558</v>
      </c>
      <c r="F12" s="8">
        <v>127762558</v>
      </c>
      <c r="G12" s="8">
        <v>8393006</v>
      </c>
      <c r="H12" s="8">
        <v>10772691</v>
      </c>
      <c r="I12" s="8">
        <v>9757173</v>
      </c>
      <c r="J12" s="8">
        <v>28922870</v>
      </c>
      <c r="K12" s="8">
        <v>9759777</v>
      </c>
      <c r="L12" s="8">
        <v>9776973</v>
      </c>
      <c r="M12" s="8">
        <v>8093917</v>
      </c>
      <c r="N12" s="8">
        <v>27630667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56553537</v>
      </c>
      <c r="X12" s="8">
        <v>26460528</v>
      </c>
      <c r="Y12" s="8">
        <v>30093009</v>
      </c>
      <c r="Z12" s="2">
        <v>113.73</v>
      </c>
      <c r="AA12" s="6">
        <v>127762558</v>
      </c>
    </row>
    <row r="13" spans="1:27" ht="12.75">
      <c r="A13" s="27" t="s">
        <v>40</v>
      </c>
      <c r="B13" s="33"/>
      <c r="C13" s="6">
        <v>613741015</v>
      </c>
      <c r="D13" s="6">
        <v>0</v>
      </c>
      <c r="E13" s="7">
        <v>422568056</v>
      </c>
      <c r="F13" s="8">
        <v>422568056</v>
      </c>
      <c r="G13" s="8">
        <v>15622897</v>
      </c>
      <c r="H13" s="8">
        <v>37090973</v>
      </c>
      <c r="I13" s="8">
        <v>33883493</v>
      </c>
      <c r="J13" s="8">
        <v>86597363</v>
      </c>
      <c r="K13" s="8">
        <v>15330295</v>
      </c>
      <c r="L13" s="8">
        <v>41940391</v>
      </c>
      <c r="M13" s="8">
        <v>30630779</v>
      </c>
      <c r="N13" s="8">
        <v>87901465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174498828</v>
      </c>
      <c r="X13" s="8">
        <v>141123068</v>
      </c>
      <c r="Y13" s="8">
        <v>33375760</v>
      </c>
      <c r="Z13" s="2">
        <v>23.65</v>
      </c>
      <c r="AA13" s="6">
        <v>422568056</v>
      </c>
    </row>
    <row r="14" spans="1:27" ht="12.75">
      <c r="A14" s="27" t="s">
        <v>41</v>
      </c>
      <c r="B14" s="33"/>
      <c r="C14" s="6">
        <v>336912749</v>
      </c>
      <c r="D14" s="6">
        <v>0</v>
      </c>
      <c r="E14" s="7">
        <v>523505780</v>
      </c>
      <c r="F14" s="8">
        <v>523505780</v>
      </c>
      <c r="G14" s="8">
        <v>35633996</v>
      </c>
      <c r="H14" s="8">
        <v>40682715</v>
      </c>
      <c r="I14" s="8">
        <v>40277741</v>
      </c>
      <c r="J14" s="8">
        <v>116594452</v>
      </c>
      <c r="K14" s="8">
        <v>39766191</v>
      </c>
      <c r="L14" s="8">
        <v>41154623</v>
      </c>
      <c r="M14" s="8">
        <v>42857217</v>
      </c>
      <c r="N14" s="8">
        <v>123778031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240372483</v>
      </c>
      <c r="X14" s="8">
        <v>116324138</v>
      </c>
      <c r="Y14" s="8">
        <v>124048345</v>
      </c>
      <c r="Z14" s="2">
        <v>106.64</v>
      </c>
      <c r="AA14" s="6">
        <v>523505780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92000</v>
      </c>
      <c r="F15" s="8">
        <v>92000</v>
      </c>
      <c r="G15" s="8">
        <v>0</v>
      </c>
      <c r="H15" s="8">
        <v>0</v>
      </c>
      <c r="I15" s="8">
        <v>0</v>
      </c>
      <c r="J15" s="8">
        <v>0</v>
      </c>
      <c r="K15" s="8">
        <v>66601</v>
      </c>
      <c r="L15" s="8">
        <v>0</v>
      </c>
      <c r="M15" s="8">
        <v>0</v>
      </c>
      <c r="N15" s="8">
        <v>66601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66601</v>
      </c>
      <c r="X15" s="8"/>
      <c r="Y15" s="8">
        <v>66601</v>
      </c>
      <c r="Z15" s="2">
        <v>0</v>
      </c>
      <c r="AA15" s="6">
        <v>92000</v>
      </c>
    </row>
    <row r="16" spans="1:27" ht="12.75">
      <c r="A16" s="27" t="s">
        <v>43</v>
      </c>
      <c r="B16" s="33"/>
      <c r="C16" s="6">
        <v>175878339</v>
      </c>
      <c r="D16" s="6">
        <v>0</v>
      </c>
      <c r="E16" s="7">
        <v>138197268</v>
      </c>
      <c r="F16" s="8">
        <v>138197268</v>
      </c>
      <c r="G16" s="8">
        <v>10319449</v>
      </c>
      <c r="H16" s="8">
        <v>9312075</v>
      </c>
      <c r="I16" s="8">
        <v>9078976</v>
      </c>
      <c r="J16" s="8">
        <v>28710500</v>
      </c>
      <c r="K16" s="8">
        <v>10995971</v>
      </c>
      <c r="L16" s="8">
        <v>10659669</v>
      </c>
      <c r="M16" s="8">
        <v>8930101</v>
      </c>
      <c r="N16" s="8">
        <v>30585741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59296241</v>
      </c>
      <c r="X16" s="8">
        <v>65633829</v>
      </c>
      <c r="Y16" s="8">
        <v>-6337588</v>
      </c>
      <c r="Z16" s="2">
        <v>-9.66</v>
      </c>
      <c r="AA16" s="6">
        <v>138197268</v>
      </c>
    </row>
    <row r="17" spans="1:27" ht="12.75">
      <c r="A17" s="27" t="s">
        <v>44</v>
      </c>
      <c r="B17" s="33"/>
      <c r="C17" s="6">
        <v>293198719</v>
      </c>
      <c r="D17" s="6">
        <v>0</v>
      </c>
      <c r="E17" s="7">
        <v>338744807</v>
      </c>
      <c r="F17" s="8">
        <v>338744807</v>
      </c>
      <c r="G17" s="8">
        <v>27239406</v>
      </c>
      <c r="H17" s="8">
        <v>28076334</v>
      </c>
      <c r="I17" s="8">
        <v>24412276</v>
      </c>
      <c r="J17" s="8">
        <v>79728016</v>
      </c>
      <c r="K17" s="8">
        <v>29726446</v>
      </c>
      <c r="L17" s="8">
        <v>26373996</v>
      </c>
      <c r="M17" s="8">
        <v>17966209</v>
      </c>
      <c r="N17" s="8">
        <v>74066651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153794667</v>
      </c>
      <c r="X17" s="8">
        <v>26673637</v>
      </c>
      <c r="Y17" s="8">
        <v>127121030</v>
      </c>
      <c r="Z17" s="2">
        <v>476.58</v>
      </c>
      <c r="AA17" s="6">
        <v>338744807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5626495374</v>
      </c>
      <c r="D19" s="6">
        <v>0</v>
      </c>
      <c r="E19" s="7">
        <v>6014349086</v>
      </c>
      <c r="F19" s="8">
        <v>6014349086</v>
      </c>
      <c r="G19" s="8">
        <v>1367254739</v>
      </c>
      <c r="H19" s="8">
        <v>648327886</v>
      </c>
      <c r="I19" s="8">
        <v>21968142</v>
      </c>
      <c r="J19" s="8">
        <v>2037550767</v>
      </c>
      <c r="K19" s="8">
        <v>131614349</v>
      </c>
      <c r="L19" s="8">
        <v>189096224</v>
      </c>
      <c r="M19" s="8">
        <v>1706317083</v>
      </c>
      <c r="N19" s="8">
        <v>2027027656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4064578423</v>
      </c>
      <c r="X19" s="8">
        <v>1849952210</v>
      </c>
      <c r="Y19" s="8">
        <v>2214626213</v>
      </c>
      <c r="Z19" s="2">
        <v>119.71</v>
      </c>
      <c r="AA19" s="6">
        <v>6014349086</v>
      </c>
    </row>
    <row r="20" spans="1:27" ht="12.75">
      <c r="A20" s="27" t="s">
        <v>47</v>
      </c>
      <c r="B20" s="33"/>
      <c r="C20" s="6">
        <v>1346047451</v>
      </c>
      <c r="D20" s="6">
        <v>0</v>
      </c>
      <c r="E20" s="7">
        <v>1350581371</v>
      </c>
      <c r="F20" s="30">
        <v>1350581371</v>
      </c>
      <c r="G20" s="30">
        <v>109616876</v>
      </c>
      <c r="H20" s="30">
        <v>110340997</v>
      </c>
      <c r="I20" s="30">
        <v>83519000</v>
      </c>
      <c r="J20" s="30">
        <v>303476873</v>
      </c>
      <c r="K20" s="30">
        <v>107325495</v>
      </c>
      <c r="L20" s="30">
        <v>96154570</v>
      </c>
      <c r="M20" s="30">
        <v>105777206</v>
      </c>
      <c r="N20" s="30">
        <v>309257271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612734144</v>
      </c>
      <c r="X20" s="30">
        <v>43005000</v>
      </c>
      <c r="Y20" s="30">
        <v>569729144</v>
      </c>
      <c r="Z20" s="31">
        <v>1324.8</v>
      </c>
      <c r="AA20" s="32">
        <v>1350581371</v>
      </c>
    </row>
    <row r="21" spans="1:27" ht="12.75">
      <c r="A21" s="27" t="s">
        <v>48</v>
      </c>
      <c r="B21" s="33"/>
      <c r="C21" s="6">
        <v>1701674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1643782</v>
      </c>
      <c r="N21" s="8">
        <v>1643782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1643782</v>
      </c>
      <c r="X21" s="8"/>
      <c r="Y21" s="8">
        <v>1643782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32107515432</v>
      </c>
      <c r="D22" s="37">
        <f>SUM(D5:D21)</f>
        <v>0</v>
      </c>
      <c r="E22" s="38">
        <f t="shared" si="0"/>
        <v>35317656761</v>
      </c>
      <c r="F22" s="39">
        <f t="shared" si="0"/>
        <v>35317656761</v>
      </c>
      <c r="G22" s="39">
        <f t="shared" si="0"/>
        <v>3899476741</v>
      </c>
      <c r="H22" s="39">
        <f t="shared" si="0"/>
        <v>3744688725</v>
      </c>
      <c r="I22" s="39">
        <f t="shared" si="0"/>
        <v>2338051006</v>
      </c>
      <c r="J22" s="39">
        <f t="shared" si="0"/>
        <v>9982216472</v>
      </c>
      <c r="K22" s="39">
        <f t="shared" si="0"/>
        <v>2529808203</v>
      </c>
      <c r="L22" s="39">
        <f t="shared" si="0"/>
        <v>2371489378</v>
      </c>
      <c r="M22" s="39">
        <f t="shared" si="0"/>
        <v>4048391588</v>
      </c>
      <c r="N22" s="39">
        <f t="shared" si="0"/>
        <v>8949689169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18931905641</v>
      </c>
      <c r="X22" s="39">
        <f t="shared" si="0"/>
        <v>15591827219</v>
      </c>
      <c r="Y22" s="39">
        <f t="shared" si="0"/>
        <v>3340078422</v>
      </c>
      <c r="Z22" s="40">
        <f>+IF(X22&lt;&gt;0,+(Y22/X22)*100,0)</f>
        <v>21.421982010741008</v>
      </c>
      <c r="AA22" s="37">
        <f>SUM(AA5:AA21)</f>
        <v>35317656761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7725482915</v>
      </c>
      <c r="D25" s="6">
        <v>0</v>
      </c>
      <c r="E25" s="7">
        <v>8708334031</v>
      </c>
      <c r="F25" s="8">
        <v>8708334031</v>
      </c>
      <c r="G25" s="8">
        <v>651103656</v>
      </c>
      <c r="H25" s="8">
        <v>709303802</v>
      </c>
      <c r="I25" s="8">
        <v>688907479</v>
      </c>
      <c r="J25" s="8">
        <v>2049314937</v>
      </c>
      <c r="K25" s="8">
        <v>676057986</v>
      </c>
      <c r="L25" s="8">
        <v>686387983</v>
      </c>
      <c r="M25" s="8">
        <v>697245276</v>
      </c>
      <c r="N25" s="8">
        <v>2059691245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4109006182</v>
      </c>
      <c r="X25" s="8">
        <v>3149559154</v>
      </c>
      <c r="Y25" s="8">
        <v>959447028</v>
      </c>
      <c r="Z25" s="2">
        <v>30.46</v>
      </c>
      <c r="AA25" s="6">
        <v>8708334031</v>
      </c>
    </row>
    <row r="26" spans="1:27" ht="12.75">
      <c r="A26" s="29" t="s">
        <v>52</v>
      </c>
      <c r="B26" s="28"/>
      <c r="C26" s="6">
        <v>133051734</v>
      </c>
      <c r="D26" s="6">
        <v>0</v>
      </c>
      <c r="E26" s="7">
        <v>151061797</v>
      </c>
      <c r="F26" s="8">
        <v>151061797</v>
      </c>
      <c r="G26" s="8">
        <v>11141352</v>
      </c>
      <c r="H26" s="8">
        <v>11124702</v>
      </c>
      <c r="I26" s="8">
        <v>11124702</v>
      </c>
      <c r="J26" s="8">
        <v>33390756</v>
      </c>
      <c r="K26" s="8">
        <v>11124702</v>
      </c>
      <c r="L26" s="8">
        <v>11124702</v>
      </c>
      <c r="M26" s="8">
        <v>11124702</v>
      </c>
      <c r="N26" s="8">
        <v>33374106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66764862</v>
      </c>
      <c r="X26" s="8">
        <v>55665367</v>
      </c>
      <c r="Y26" s="8">
        <v>11099495</v>
      </c>
      <c r="Z26" s="2">
        <v>19.94</v>
      </c>
      <c r="AA26" s="6">
        <v>151061797</v>
      </c>
    </row>
    <row r="27" spans="1:27" ht="12.75">
      <c r="A27" s="29" t="s">
        <v>53</v>
      </c>
      <c r="B27" s="28"/>
      <c r="C27" s="6">
        <v>1553247698</v>
      </c>
      <c r="D27" s="6">
        <v>0</v>
      </c>
      <c r="E27" s="7">
        <v>1453081147</v>
      </c>
      <c r="F27" s="8">
        <v>1453081147</v>
      </c>
      <c r="G27" s="8">
        <v>120482963</v>
      </c>
      <c r="H27" s="8">
        <v>122566826</v>
      </c>
      <c r="I27" s="8">
        <v>121051546</v>
      </c>
      <c r="J27" s="8">
        <v>364101335</v>
      </c>
      <c r="K27" s="8">
        <v>121721069</v>
      </c>
      <c r="L27" s="8">
        <v>122362659</v>
      </c>
      <c r="M27" s="8">
        <v>121661648</v>
      </c>
      <c r="N27" s="8">
        <v>365745376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729846711</v>
      </c>
      <c r="X27" s="8">
        <v>892296941</v>
      </c>
      <c r="Y27" s="8">
        <v>-162450230</v>
      </c>
      <c r="Z27" s="2">
        <v>-18.21</v>
      </c>
      <c r="AA27" s="6">
        <v>1453081147</v>
      </c>
    </row>
    <row r="28" spans="1:27" ht="12.75">
      <c r="A28" s="29" t="s">
        <v>54</v>
      </c>
      <c r="B28" s="28"/>
      <c r="C28" s="6">
        <v>2073954243</v>
      </c>
      <c r="D28" s="6">
        <v>0</v>
      </c>
      <c r="E28" s="7">
        <v>2385339278</v>
      </c>
      <c r="F28" s="8">
        <v>2385339278</v>
      </c>
      <c r="G28" s="8">
        <v>77182837</v>
      </c>
      <c r="H28" s="8">
        <v>77201008</v>
      </c>
      <c r="I28" s="8">
        <v>77092020</v>
      </c>
      <c r="J28" s="8">
        <v>231475865</v>
      </c>
      <c r="K28" s="8">
        <v>77793354</v>
      </c>
      <c r="L28" s="8">
        <v>687064070</v>
      </c>
      <c r="M28" s="8">
        <v>198190558</v>
      </c>
      <c r="N28" s="8">
        <v>963047982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1194523847</v>
      </c>
      <c r="X28" s="8">
        <v>866566104</v>
      </c>
      <c r="Y28" s="8">
        <v>327957743</v>
      </c>
      <c r="Z28" s="2">
        <v>37.85</v>
      </c>
      <c r="AA28" s="6">
        <v>2385339278</v>
      </c>
    </row>
    <row r="29" spans="1:27" ht="12.75">
      <c r="A29" s="29" t="s">
        <v>55</v>
      </c>
      <c r="B29" s="28"/>
      <c r="C29" s="6">
        <v>751393565</v>
      </c>
      <c r="D29" s="6">
        <v>0</v>
      </c>
      <c r="E29" s="7">
        <v>992048311</v>
      </c>
      <c r="F29" s="8">
        <v>992048311</v>
      </c>
      <c r="G29" s="8">
        <v>116046557</v>
      </c>
      <c r="H29" s="8">
        <v>4088831</v>
      </c>
      <c r="I29" s="8">
        <v>71169046</v>
      </c>
      <c r="J29" s="8">
        <v>191304434</v>
      </c>
      <c r="K29" s="8">
        <v>43334897</v>
      </c>
      <c r="L29" s="8">
        <v>68952683</v>
      </c>
      <c r="M29" s="8">
        <v>35883915</v>
      </c>
      <c r="N29" s="8">
        <v>148171495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339475929</v>
      </c>
      <c r="X29" s="8">
        <v>288395612</v>
      </c>
      <c r="Y29" s="8">
        <v>51080317</v>
      </c>
      <c r="Z29" s="2">
        <v>17.71</v>
      </c>
      <c r="AA29" s="6">
        <v>992048311</v>
      </c>
    </row>
    <row r="30" spans="1:27" ht="12.75">
      <c r="A30" s="29" t="s">
        <v>56</v>
      </c>
      <c r="B30" s="28"/>
      <c r="C30" s="6">
        <v>12245375228</v>
      </c>
      <c r="D30" s="6">
        <v>0</v>
      </c>
      <c r="E30" s="7">
        <v>13479344957</v>
      </c>
      <c r="F30" s="8">
        <v>13479344957</v>
      </c>
      <c r="G30" s="8">
        <v>1132008762</v>
      </c>
      <c r="H30" s="8">
        <v>1972014805</v>
      </c>
      <c r="I30" s="8">
        <v>997075823</v>
      </c>
      <c r="J30" s="8">
        <v>4101099390</v>
      </c>
      <c r="K30" s="8">
        <v>991773580</v>
      </c>
      <c r="L30" s="8">
        <v>1030505572</v>
      </c>
      <c r="M30" s="8">
        <v>912321986</v>
      </c>
      <c r="N30" s="8">
        <v>2934601138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7035700528</v>
      </c>
      <c r="X30" s="8">
        <v>7536029611</v>
      </c>
      <c r="Y30" s="8">
        <v>-500329083</v>
      </c>
      <c r="Z30" s="2">
        <v>-6.64</v>
      </c>
      <c r="AA30" s="6">
        <v>13479344957</v>
      </c>
    </row>
    <row r="31" spans="1:27" ht="12.75">
      <c r="A31" s="29" t="s">
        <v>57</v>
      </c>
      <c r="B31" s="28"/>
      <c r="C31" s="6">
        <v>1854251622</v>
      </c>
      <c r="D31" s="6">
        <v>0</v>
      </c>
      <c r="E31" s="7">
        <v>1946750210</v>
      </c>
      <c r="F31" s="8">
        <v>1946750210</v>
      </c>
      <c r="G31" s="8">
        <v>30095637</v>
      </c>
      <c r="H31" s="8">
        <v>55130431</v>
      </c>
      <c r="I31" s="8">
        <v>91632014</v>
      </c>
      <c r="J31" s="8">
        <v>176858082</v>
      </c>
      <c r="K31" s="8">
        <v>132188430</v>
      </c>
      <c r="L31" s="8">
        <v>170527530</v>
      </c>
      <c r="M31" s="8">
        <v>153261472</v>
      </c>
      <c r="N31" s="8">
        <v>455977432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632835514</v>
      </c>
      <c r="X31" s="8">
        <v>901851071</v>
      </c>
      <c r="Y31" s="8">
        <v>-269015557</v>
      </c>
      <c r="Z31" s="2">
        <v>-29.83</v>
      </c>
      <c r="AA31" s="6">
        <v>1946750210</v>
      </c>
    </row>
    <row r="32" spans="1:27" ht="12.75">
      <c r="A32" s="29" t="s">
        <v>58</v>
      </c>
      <c r="B32" s="28"/>
      <c r="C32" s="6">
        <v>3942773024</v>
      </c>
      <c r="D32" s="6">
        <v>0</v>
      </c>
      <c r="E32" s="7">
        <v>4080212646</v>
      </c>
      <c r="F32" s="8">
        <v>4080212646</v>
      </c>
      <c r="G32" s="8">
        <v>103020660</v>
      </c>
      <c r="H32" s="8">
        <v>219281978</v>
      </c>
      <c r="I32" s="8">
        <v>250886278</v>
      </c>
      <c r="J32" s="8">
        <v>573188916</v>
      </c>
      <c r="K32" s="8">
        <v>316986600</v>
      </c>
      <c r="L32" s="8">
        <v>325350927</v>
      </c>
      <c r="M32" s="8">
        <v>300680333</v>
      </c>
      <c r="N32" s="8">
        <v>943017860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1516206776</v>
      </c>
      <c r="X32" s="8">
        <v>485059520</v>
      </c>
      <c r="Y32" s="8">
        <v>1031147256</v>
      </c>
      <c r="Z32" s="2">
        <v>212.58</v>
      </c>
      <c r="AA32" s="6">
        <v>4080212646</v>
      </c>
    </row>
    <row r="33" spans="1:27" ht="12.75">
      <c r="A33" s="29" t="s">
        <v>59</v>
      </c>
      <c r="B33" s="28"/>
      <c r="C33" s="6">
        <v>966249864</v>
      </c>
      <c r="D33" s="6">
        <v>0</v>
      </c>
      <c r="E33" s="7">
        <v>897026750</v>
      </c>
      <c r="F33" s="8">
        <v>897026750</v>
      </c>
      <c r="G33" s="8">
        <v>1519538</v>
      </c>
      <c r="H33" s="8">
        <v>72150302</v>
      </c>
      <c r="I33" s="8">
        <v>67309195</v>
      </c>
      <c r="J33" s="8">
        <v>140979035</v>
      </c>
      <c r="K33" s="8">
        <v>104232566</v>
      </c>
      <c r="L33" s="8">
        <v>80322650</v>
      </c>
      <c r="M33" s="8">
        <v>91473587</v>
      </c>
      <c r="N33" s="8">
        <v>276028803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417007838</v>
      </c>
      <c r="X33" s="8">
        <v>499005791</v>
      </c>
      <c r="Y33" s="8">
        <v>-81997953</v>
      </c>
      <c r="Z33" s="2">
        <v>-16.43</v>
      </c>
      <c r="AA33" s="6">
        <v>897026750</v>
      </c>
    </row>
    <row r="34" spans="1:27" ht="12.75">
      <c r="A34" s="29" t="s">
        <v>60</v>
      </c>
      <c r="B34" s="28"/>
      <c r="C34" s="6">
        <v>1114504339</v>
      </c>
      <c r="D34" s="6">
        <v>0</v>
      </c>
      <c r="E34" s="7">
        <v>1148730185</v>
      </c>
      <c r="F34" s="8">
        <v>1148730185</v>
      </c>
      <c r="G34" s="8">
        <v>93465748</v>
      </c>
      <c r="H34" s="8">
        <v>71303092</v>
      </c>
      <c r="I34" s="8">
        <v>83949896</v>
      </c>
      <c r="J34" s="8">
        <v>248718736</v>
      </c>
      <c r="K34" s="8">
        <v>103580007</v>
      </c>
      <c r="L34" s="8">
        <v>85997981</v>
      </c>
      <c r="M34" s="8">
        <v>57627596</v>
      </c>
      <c r="N34" s="8">
        <v>247205584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495924320</v>
      </c>
      <c r="X34" s="8">
        <v>504924481</v>
      </c>
      <c r="Y34" s="8">
        <v>-9000161</v>
      </c>
      <c r="Z34" s="2">
        <v>-1.78</v>
      </c>
      <c r="AA34" s="6">
        <v>1148730185</v>
      </c>
    </row>
    <row r="35" spans="1:27" ht="12.75">
      <c r="A35" s="27" t="s">
        <v>61</v>
      </c>
      <c r="B35" s="33"/>
      <c r="C35" s="6">
        <v>2827951</v>
      </c>
      <c r="D35" s="6">
        <v>0</v>
      </c>
      <c r="E35" s="7">
        <v>14578401</v>
      </c>
      <c r="F35" s="8">
        <v>14578401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1636330</v>
      </c>
      <c r="M35" s="8">
        <v>0</v>
      </c>
      <c r="N35" s="8">
        <v>1636330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1636330</v>
      </c>
      <c r="X35" s="8"/>
      <c r="Y35" s="8">
        <v>1636330</v>
      </c>
      <c r="Z35" s="2">
        <v>0</v>
      </c>
      <c r="AA35" s="6">
        <v>14578401</v>
      </c>
    </row>
    <row r="36" spans="1:27" ht="12.75">
      <c r="A36" s="44" t="s">
        <v>62</v>
      </c>
      <c r="B36" s="36"/>
      <c r="C36" s="37">
        <f aca="true" t="shared" si="1" ref="C36:Y36">SUM(C25:C35)</f>
        <v>32363112183</v>
      </c>
      <c r="D36" s="37">
        <f>SUM(D25:D35)</f>
        <v>0</v>
      </c>
      <c r="E36" s="38">
        <f t="shared" si="1"/>
        <v>35256507713</v>
      </c>
      <c r="F36" s="39">
        <f t="shared" si="1"/>
        <v>35256507713</v>
      </c>
      <c r="G36" s="39">
        <f t="shared" si="1"/>
        <v>2336067710</v>
      </c>
      <c r="H36" s="39">
        <f t="shared" si="1"/>
        <v>3314165777</v>
      </c>
      <c r="I36" s="39">
        <f t="shared" si="1"/>
        <v>2460197999</v>
      </c>
      <c r="J36" s="39">
        <f t="shared" si="1"/>
        <v>8110431486</v>
      </c>
      <c r="K36" s="39">
        <f t="shared" si="1"/>
        <v>2578793191</v>
      </c>
      <c r="L36" s="39">
        <f t="shared" si="1"/>
        <v>3270233087</v>
      </c>
      <c r="M36" s="39">
        <f t="shared" si="1"/>
        <v>2579471073</v>
      </c>
      <c r="N36" s="39">
        <f t="shared" si="1"/>
        <v>8428497351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16538928837</v>
      </c>
      <c r="X36" s="39">
        <f t="shared" si="1"/>
        <v>15179353652</v>
      </c>
      <c r="Y36" s="39">
        <f t="shared" si="1"/>
        <v>1359575185</v>
      </c>
      <c r="Z36" s="40">
        <f>+IF(X36&lt;&gt;0,+(Y36/X36)*100,0)</f>
        <v>8.956739635754287</v>
      </c>
      <c r="AA36" s="37">
        <f>SUM(AA25:AA35)</f>
        <v>35256507713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-255596751</v>
      </c>
      <c r="D38" s="50">
        <f>+D22-D36</f>
        <v>0</v>
      </c>
      <c r="E38" s="51">
        <f t="shared" si="2"/>
        <v>61149048</v>
      </c>
      <c r="F38" s="52">
        <f t="shared" si="2"/>
        <v>61149048</v>
      </c>
      <c r="G38" s="52">
        <f t="shared" si="2"/>
        <v>1563409031</v>
      </c>
      <c r="H38" s="52">
        <f t="shared" si="2"/>
        <v>430522948</v>
      </c>
      <c r="I38" s="52">
        <f t="shared" si="2"/>
        <v>-122146993</v>
      </c>
      <c r="J38" s="52">
        <f t="shared" si="2"/>
        <v>1871784986</v>
      </c>
      <c r="K38" s="52">
        <f t="shared" si="2"/>
        <v>-48984988</v>
      </c>
      <c r="L38" s="52">
        <f t="shared" si="2"/>
        <v>-898743709</v>
      </c>
      <c r="M38" s="52">
        <f t="shared" si="2"/>
        <v>1468920515</v>
      </c>
      <c r="N38" s="52">
        <f t="shared" si="2"/>
        <v>521191818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2392976804</v>
      </c>
      <c r="X38" s="52">
        <f>IF(F22=F36,0,X22-X36)</f>
        <v>412473567</v>
      </c>
      <c r="Y38" s="52">
        <f t="shared" si="2"/>
        <v>1980503237</v>
      </c>
      <c r="Z38" s="53">
        <f>+IF(X38&lt;&gt;0,+(Y38/X38)*100,0)</f>
        <v>480.15276503766853</v>
      </c>
      <c r="AA38" s="50">
        <f>+AA22-AA36</f>
        <v>61149048</v>
      </c>
    </row>
    <row r="39" spans="1:27" ht="12.75">
      <c r="A39" s="27" t="s">
        <v>64</v>
      </c>
      <c r="B39" s="33"/>
      <c r="C39" s="6">
        <v>2002490648</v>
      </c>
      <c r="D39" s="6">
        <v>0</v>
      </c>
      <c r="E39" s="7">
        <v>2259168575</v>
      </c>
      <c r="F39" s="8">
        <v>2259168575</v>
      </c>
      <c r="G39" s="8">
        <v>3381359</v>
      </c>
      <c r="H39" s="8">
        <v>26212464</v>
      </c>
      <c r="I39" s="8">
        <v>40365209</v>
      </c>
      <c r="J39" s="8">
        <v>69959032</v>
      </c>
      <c r="K39" s="8">
        <v>64093788</v>
      </c>
      <c r="L39" s="8">
        <v>35214214</v>
      </c>
      <c r="M39" s="8">
        <v>133227116</v>
      </c>
      <c r="N39" s="8">
        <v>232535118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302494150</v>
      </c>
      <c r="X39" s="8">
        <v>1056230232</v>
      </c>
      <c r="Y39" s="8">
        <v>-753736082</v>
      </c>
      <c r="Z39" s="2">
        <v>-71.36</v>
      </c>
      <c r="AA39" s="6">
        <v>2259168575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1746893897</v>
      </c>
      <c r="D42" s="59">
        <f>SUM(D38:D41)</f>
        <v>0</v>
      </c>
      <c r="E42" s="60">
        <f t="shared" si="3"/>
        <v>2320317623</v>
      </c>
      <c r="F42" s="61">
        <f t="shared" si="3"/>
        <v>2320317623</v>
      </c>
      <c r="G42" s="61">
        <f t="shared" si="3"/>
        <v>1566790390</v>
      </c>
      <c r="H42" s="61">
        <f t="shared" si="3"/>
        <v>456735412</v>
      </c>
      <c r="I42" s="61">
        <f t="shared" si="3"/>
        <v>-81781784</v>
      </c>
      <c r="J42" s="61">
        <f t="shared" si="3"/>
        <v>1941744018</v>
      </c>
      <c r="K42" s="61">
        <f t="shared" si="3"/>
        <v>15108800</v>
      </c>
      <c r="L42" s="61">
        <f t="shared" si="3"/>
        <v>-863529495</v>
      </c>
      <c r="M42" s="61">
        <f t="shared" si="3"/>
        <v>1602147631</v>
      </c>
      <c r="N42" s="61">
        <f t="shared" si="3"/>
        <v>753726936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2695470954</v>
      </c>
      <c r="X42" s="61">
        <f t="shared" si="3"/>
        <v>1468703799</v>
      </c>
      <c r="Y42" s="61">
        <f t="shared" si="3"/>
        <v>1226767155</v>
      </c>
      <c r="Z42" s="62">
        <f>+IF(X42&lt;&gt;0,+(Y42/X42)*100,0)</f>
        <v>83.5271996869125</v>
      </c>
      <c r="AA42" s="59">
        <f>SUM(AA38:AA41)</f>
        <v>2320317623</v>
      </c>
    </row>
    <row r="43" spans="1:27" ht="12.75">
      <c r="A43" s="27" t="s">
        <v>68</v>
      </c>
      <c r="B43" s="33"/>
      <c r="C43" s="54">
        <v>23618313</v>
      </c>
      <c r="D43" s="54">
        <v>0</v>
      </c>
      <c r="E43" s="63">
        <v>59988583</v>
      </c>
      <c r="F43" s="64">
        <v>59988583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27967571</v>
      </c>
      <c r="M43" s="64">
        <v>-27967571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59988583</v>
      </c>
    </row>
    <row r="44" spans="1:27" ht="12.75">
      <c r="A44" s="66" t="s">
        <v>69</v>
      </c>
      <c r="B44" s="33"/>
      <c r="C44" s="67">
        <f aca="true" t="shared" si="4" ref="C44:Y44">+C42-C43</f>
        <v>1723275584</v>
      </c>
      <c r="D44" s="67">
        <f>+D42-D43</f>
        <v>0</v>
      </c>
      <c r="E44" s="68">
        <f t="shared" si="4"/>
        <v>2260329040</v>
      </c>
      <c r="F44" s="69">
        <f t="shared" si="4"/>
        <v>2260329040</v>
      </c>
      <c r="G44" s="69">
        <f t="shared" si="4"/>
        <v>1566790390</v>
      </c>
      <c r="H44" s="69">
        <f t="shared" si="4"/>
        <v>456735412</v>
      </c>
      <c r="I44" s="69">
        <f t="shared" si="4"/>
        <v>-81781784</v>
      </c>
      <c r="J44" s="69">
        <f t="shared" si="4"/>
        <v>1941744018</v>
      </c>
      <c r="K44" s="69">
        <f t="shared" si="4"/>
        <v>15108800</v>
      </c>
      <c r="L44" s="69">
        <f t="shared" si="4"/>
        <v>-891497066</v>
      </c>
      <c r="M44" s="69">
        <f t="shared" si="4"/>
        <v>1630115202</v>
      </c>
      <c r="N44" s="69">
        <f t="shared" si="4"/>
        <v>753726936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2695470954</v>
      </c>
      <c r="X44" s="69">
        <f t="shared" si="4"/>
        <v>1468703799</v>
      </c>
      <c r="Y44" s="69">
        <f t="shared" si="4"/>
        <v>1226767155</v>
      </c>
      <c r="Z44" s="70">
        <f>+IF(X44&lt;&gt;0,+(Y44/X44)*100,0)</f>
        <v>83.5271996869125</v>
      </c>
      <c r="AA44" s="67">
        <f>+AA42-AA43</f>
        <v>2260329040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1723275584</v>
      </c>
      <c r="D46" s="59">
        <f>SUM(D44:D45)</f>
        <v>0</v>
      </c>
      <c r="E46" s="60">
        <f t="shared" si="5"/>
        <v>2260329040</v>
      </c>
      <c r="F46" s="61">
        <f t="shared" si="5"/>
        <v>2260329040</v>
      </c>
      <c r="G46" s="61">
        <f t="shared" si="5"/>
        <v>1566790390</v>
      </c>
      <c r="H46" s="61">
        <f t="shared" si="5"/>
        <v>456735412</v>
      </c>
      <c r="I46" s="61">
        <f t="shared" si="5"/>
        <v>-81781784</v>
      </c>
      <c r="J46" s="61">
        <f t="shared" si="5"/>
        <v>1941744018</v>
      </c>
      <c r="K46" s="61">
        <f t="shared" si="5"/>
        <v>15108800</v>
      </c>
      <c r="L46" s="61">
        <f t="shared" si="5"/>
        <v>-891497066</v>
      </c>
      <c r="M46" s="61">
        <f t="shared" si="5"/>
        <v>1630115202</v>
      </c>
      <c r="N46" s="61">
        <f t="shared" si="5"/>
        <v>753726936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2695470954</v>
      </c>
      <c r="X46" s="61">
        <f t="shared" si="5"/>
        <v>1468703799</v>
      </c>
      <c r="Y46" s="61">
        <f t="shared" si="5"/>
        <v>1226767155</v>
      </c>
      <c r="Z46" s="62">
        <f>+IF(X46&lt;&gt;0,+(Y46/X46)*100,0)</f>
        <v>83.5271996869125</v>
      </c>
      <c r="AA46" s="59">
        <f>SUM(AA44:AA45)</f>
        <v>2260329040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1723275584</v>
      </c>
      <c r="D48" s="75">
        <f>SUM(D46:D47)</f>
        <v>0</v>
      </c>
      <c r="E48" s="76">
        <f t="shared" si="6"/>
        <v>2260329040</v>
      </c>
      <c r="F48" s="77">
        <f t="shared" si="6"/>
        <v>2260329040</v>
      </c>
      <c r="G48" s="77">
        <f t="shared" si="6"/>
        <v>1566790390</v>
      </c>
      <c r="H48" s="78">
        <f t="shared" si="6"/>
        <v>456735412</v>
      </c>
      <c r="I48" s="78">
        <f t="shared" si="6"/>
        <v>-81781784</v>
      </c>
      <c r="J48" s="78">
        <f t="shared" si="6"/>
        <v>1941744018</v>
      </c>
      <c r="K48" s="78">
        <f t="shared" si="6"/>
        <v>15108800</v>
      </c>
      <c r="L48" s="78">
        <f t="shared" si="6"/>
        <v>-891497066</v>
      </c>
      <c r="M48" s="77">
        <f t="shared" si="6"/>
        <v>1630115202</v>
      </c>
      <c r="N48" s="77">
        <f t="shared" si="6"/>
        <v>753726936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2695470954</v>
      </c>
      <c r="X48" s="78">
        <f t="shared" si="6"/>
        <v>1468703799</v>
      </c>
      <c r="Y48" s="78">
        <f t="shared" si="6"/>
        <v>1226767155</v>
      </c>
      <c r="Z48" s="79">
        <f>+IF(X48&lt;&gt;0,+(Y48/X48)*100,0)</f>
        <v>83.5271996869125</v>
      </c>
      <c r="AA48" s="80">
        <f>SUM(AA46:AA47)</f>
        <v>2260329040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9087955999</v>
      </c>
      <c r="D5" s="6">
        <v>0</v>
      </c>
      <c r="E5" s="7">
        <v>10098983000</v>
      </c>
      <c r="F5" s="8">
        <v>10098983000</v>
      </c>
      <c r="G5" s="8">
        <v>1146950195</v>
      </c>
      <c r="H5" s="8">
        <v>1040539217</v>
      </c>
      <c r="I5" s="8">
        <v>1036065825</v>
      </c>
      <c r="J5" s="8">
        <v>3223555237</v>
      </c>
      <c r="K5" s="8">
        <v>1086147656</v>
      </c>
      <c r="L5" s="8">
        <v>1044907695</v>
      </c>
      <c r="M5" s="8">
        <v>1125369283</v>
      </c>
      <c r="N5" s="8">
        <v>3256424634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6479979871</v>
      </c>
      <c r="X5" s="8">
        <v>5049491502</v>
      </c>
      <c r="Y5" s="8">
        <v>1430488369</v>
      </c>
      <c r="Z5" s="2">
        <v>28.33</v>
      </c>
      <c r="AA5" s="6">
        <v>10098983000</v>
      </c>
    </row>
    <row r="6" spans="1:27" ht="12.75">
      <c r="A6" s="27" t="s">
        <v>33</v>
      </c>
      <c r="B6" s="28"/>
      <c r="C6" s="6">
        <v>139667998</v>
      </c>
      <c r="D6" s="6">
        <v>0</v>
      </c>
      <c r="E6" s="7">
        <v>0</v>
      </c>
      <c r="F6" s="8">
        <v>0</v>
      </c>
      <c r="G6" s="8">
        <v>13317000</v>
      </c>
      <c r="H6" s="8">
        <v>8567114</v>
      </c>
      <c r="I6" s="8">
        <v>15957866</v>
      </c>
      <c r="J6" s="8">
        <v>37841980</v>
      </c>
      <c r="K6" s="8">
        <v>16497587</v>
      </c>
      <c r="L6" s="8">
        <v>18312289</v>
      </c>
      <c r="M6" s="8">
        <v>19741828</v>
      </c>
      <c r="N6" s="8">
        <v>54551704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92393684</v>
      </c>
      <c r="X6" s="8"/>
      <c r="Y6" s="8">
        <v>92393684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13671172000</v>
      </c>
      <c r="D7" s="6">
        <v>0</v>
      </c>
      <c r="E7" s="7">
        <v>16778616000</v>
      </c>
      <c r="F7" s="8">
        <v>16778616000</v>
      </c>
      <c r="G7" s="8">
        <v>1340233679</v>
      </c>
      <c r="H7" s="8">
        <v>1430805755</v>
      </c>
      <c r="I7" s="8">
        <v>1290249415</v>
      </c>
      <c r="J7" s="8">
        <v>4061288849</v>
      </c>
      <c r="K7" s="8">
        <v>981660182</v>
      </c>
      <c r="L7" s="8">
        <v>1072920886</v>
      </c>
      <c r="M7" s="8">
        <v>1223251839</v>
      </c>
      <c r="N7" s="8">
        <v>3277832907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7339121756</v>
      </c>
      <c r="X7" s="8">
        <v>8817666000</v>
      </c>
      <c r="Y7" s="8">
        <v>-1478544244</v>
      </c>
      <c r="Z7" s="2">
        <v>-16.77</v>
      </c>
      <c r="AA7" s="6">
        <v>16778616000</v>
      </c>
    </row>
    <row r="8" spans="1:27" ht="12.75">
      <c r="A8" s="29" t="s">
        <v>35</v>
      </c>
      <c r="B8" s="28"/>
      <c r="C8" s="6">
        <v>5812542686</v>
      </c>
      <c r="D8" s="6">
        <v>0</v>
      </c>
      <c r="E8" s="7">
        <v>7351906400</v>
      </c>
      <c r="F8" s="8">
        <v>7351906400</v>
      </c>
      <c r="G8" s="8">
        <v>621500594</v>
      </c>
      <c r="H8" s="8">
        <v>402937968</v>
      </c>
      <c r="I8" s="8">
        <v>602419270</v>
      </c>
      <c r="J8" s="8">
        <v>1626857832</v>
      </c>
      <c r="K8" s="8">
        <v>563758896</v>
      </c>
      <c r="L8" s="8">
        <v>667983526</v>
      </c>
      <c r="M8" s="8">
        <v>689643615</v>
      </c>
      <c r="N8" s="8">
        <v>1921386037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3548243869</v>
      </c>
      <c r="X8" s="8">
        <v>3911876000</v>
      </c>
      <c r="Y8" s="8">
        <v>-363632131</v>
      </c>
      <c r="Z8" s="2">
        <v>-9.3</v>
      </c>
      <c r="AA8" s="6">
        <v>7351906400</v>
      </c>
    </row>
    <row r="9" spans="1:27" ht="12.75">
      <c r="A9" s="29" t="s">
        <v>36</v>
      </c>
      <c r="B9" s="28"/>
      <c r="C9" s="6">
        <v>3875028457</v>
      </c>
      <c r="D9" s="6">
        <v>0</v>
      </c>
      <c r="E9" s="7">
        <v>4234281600</v>
      </c>
      <c r="F9" s="8">
        <v>4234281600</v>
      </c>
      <c r="G9" s="8">
        <v>346784626</v>
      </c>
      <c r="H9" s="8">
        <v>319735540</v>
      </c>
      <c r="I9" s="8">
        <v>366102721</v>
      </c>
      <c r="J9" s="8">
        <v>1032622887</v>
      </c>
      <c r="K9" s="8">
        <v>360978678</v>
      </c>
      <c r="L9" s="8">
        <v>359272660</v>
      </c>
      <c r="M9" s="8">
        <v>397170750</v>
      </c>
      <c r="N9" s="8">
        <v>1117422088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2150044975</v>
      </c>
      <c r="X9" s="8">
        <v>2155034000</v>
      </c>
      <c r="Y9" s="8">
        <v>-4989025</v>
      </c>
      <c r="Z9" s="2">
        <v>-0.23</v>
      </c>
      <c r="AA9" s="6">
        <v>4234281600</v>
      </c>
    </row>
    <row r="10" spans="1:27" ht="12.75">
      <c r="A10" s="29" t="s">
        <v>37</v>
      </c>
      <c r="B10" s="28"/>
      <c r="C10" s="6">
        <v>1555758592</v>
      </c>
      <c r="D10" s="6">
        <v>0</v>
      </c>
      <c r="E10" s="7">
        <v>1539894000</v>
      </c>
      <c r="F10" s="30">
        <v>1539894000</v>
      </c>
      <c r="G10" s="30">
        <v>150974883</v>
      </c>
      <c r="H10" s="30">
        <v>157691159</v>
      </c>
      <c r="I10" s="30">
        <v>151601886</v>
      </c>
      <c r="J10" s="30">
        <v>460267928</v>
      </c>
      <c r="K10" s="30">
        <v>146610731</v>
      </c>
      <c r="L10" s="30">
        <v>154011786</v>
      </c>
      <c r="M10" s="30">
        <v>153908532</v>
      </c>
      <c r="N10" s="30">
        <v>454531049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914798977</v>
      </c>
      <c r="X10" s="30">
        <v>769388735</v>
      </c>
      <c r="Y10" s="30">
        <v>145410242</v>
      </c>
      <c r="Z10" s="31">
        <v>18.9</v>
      </c>
      <c r="AA10" s="32">
        <v>1539894000</v>
      </c>
    </row>
    <row r="11" spans="1:27" ht="12.75">
      <c r="A11" s="29" t="s">
        <v>38</v>
      </c>
      <c r="B11" s="33"/>
      <c r="C11" s="6">
        <v>368997265</v>
      </c>
      <c r="D11" s="6">
        <v>0</v>
      </c>
      <c r="E11" s="7">
        <v>555611724</v>
      </c>
      <c r="F11" s="8">
        <v>555611724</v>
      </c>
      <c r="G11" s="8">
        <v>37035698</v>
      </c>
      <c r="H11" s="8">
        <v>35353184</v>
      </c>
      <c r="I11" s="8">
        <v>37983801</v>
      </c>
      <c r="J11" s="8">
        <v>110372683</v>
      </c>
      <c r="K11" s="8">
        <v>32507474</v>
      </c>
      <c r="L11" s="8">
        <v>35055456</v>
      </c>
      <c r="M11" s="8">
        <v>34167334</v>
      </c>
      <c r="N11" s="8">
        <v>101730264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212102947</v>
      </c>
      <c r="X11" s="8">
        <v>275266756</v>
      </c>
      <c r="Y11" s="8">
        <v>-63163809</v>
      </c>
      <c r="Z11" s="2">
        <v>-22.95</v>
      </c>
      <c r="AA11" s="6">
        <v>555611724</v>
      </c>
    </row>
    <row r="12" spans="1:27" ht="12.75">
      <c r="A12" s="29" t="s">
        <v>39</v>
      </c>
      <c r="B12" s="33"/>
      <c r="C12" s="6">
        <v>307505997</v>
      </c>
      <c r="D12" s="6">
        <v>0</v>
      </c>
      <c r="E12" s="7">
        <v>377929000</v>
      </c>
      <c r="F12" s="8">
        <v>377929000</v>
      </c>
      <c r="G12" s="8">
        <v>20335108</v>
      </c>
      <c r="H12" s="8">
        <v>22609314</v>
      </c>
      <c r="I12" s="8">
        <v>21587487</v>
      </c>
      <c r="J12" s="8">
        <v>64531909</v>
      </c>
      <c r="K12" s="8">
        <v>22141369</v>
      </c>
      <c r="L12" s="8">
        <v>41473583</v>
      </c>
      <c r="M12" s="8">
        <v>21729532</v>
      </c>
      <c r="N12" s="8">
        <v>85344484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149876393</v>
      </c>
      <c r="X12" s="8">
        <v>212811498</v>
      </c>
      <c r="Y12" s="8">
        <v>-62935105</v>
      </c>
      <c r="Z12" s="2">
        <v>-29.57</v>
      </c>
      <c r="AA12" s="6">
        <v>377929000</v>
      </c>
    </row>
    <row r="13" spans="1:27" ht="12.75">
      <c r="A13" s="27" t="s">
        <v>40</v>
      </c>
      <c r="B13" s="33"/>
      <c r="C13" s="6">
        <v>467423996</v>
      </c>
      <c r="D13" s="6">
        <v>0</v>
      </c>
      <c r="E13" s="7">
        <v>297400000</v>
      </c>
      <c r="F13" s="8">
        <v>297400000</v>
      </c>
      <c r="G13" s="8">
        <v>16486782</v>
      </c>
      <c r="H13" s="8">
        <v>12962259</v>
      </c>
      <c r="I13" s="8">
        <v>14032213</v>
      </c>
      <c r="J13" s="8">
        <v>43481254</v>
      </c>
      <c r="K13" s="8">
        <v>31225691</v>
      </c>
      <c r="L13" s="8">
        <v>14230465</v>
      </c>
      <c r="M13" s="8">
        <v>16678708</v>
      </c>
      <c r="N13" s="8">
        <v>62134864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105616118</v>
      </c>
      <c r="X13" s="8">
        <v>149864002</v>
      </c>
      <c r="Y13" s="8">
        <v>-44247884</v>
      </c>
      <c r="Z13" s="2">
        <v>-29.53</v>
      </c>
      <c r="AA13" s="6">
        <v>297400000</v>
      </c>
    </row>
    <row r="14" spans="1:27" ht="12.75">
      <c r="A14" s="27" t="s">
        <v>41</v>
      </c>
      <c r="B14" s="33"/>
      <c r="C14" s="6">
        <v>214654996</v>
      </c>
      <c r="D14" s="6">
        <v>0</v>
      </c>
      <c r="E14" s="7">
        <v>342837000</v>
      </c>
      <c r="F14" s="8">
        <v>342837000</v>
      </c>
      <c r="G14" s="8">
        <v>20243699</v>
      </c>
      <c r="H14" s="8">
        <v>12664444</v>
      </c>
      <c r="I14" s="8">
        <v>22670025</v>
      </c>
      <c r="J14" s="8">
        <v>55578168</v>
      </c>
      <c r="K14" s="8">
        <v>18818775</v>
      </c>
      <c r="L14" s="8">
        <v>22683746</v>
      </c>
      <c r="M14" s="8">
        <v>28143653</v>
      </c>
      <c r="N14" s="8">
        <v>69646174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125224342</v>
      </c>
      <c r="X14" s="8">
        <v>170569572</v>
      </c>
      <c r="Y14" s="8">
        <v>-45345230</v>
      </c>
      <c r="Z14" s="2">
        <v>-26.58</v>
      </c>
      <c r="AA14" s="6">
        <v>342837000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211547005</v>
      </c>
      <c r="D16" s="6">
        <v>0</v>
      </c>
      <c r="E16" s="7">
        <v>449783000</v>
      </c>
      <c r="F16" s="8">
        <v>449783000</v>
      </c>
      <c r="G16" s="8">
        <v>29455722</v>
      </c>
      <c r="H16" s="8">
        <v>-6933281</v>
      </c>
      <c r="I16" s="8">
        <v>14003</v>
      </c>
      <c r="J16" s="8">
        <v>22536444</v>
      </c>
      <c r="K16" s="8">
        <v>22661200</v>
      </c>
      <c r="L16" s="8">
        <v>15938162</v>
      </c>
      <c r="M16" s="8">
        <v>10872961</v>
      </c>
      <c r="N16" s="8">
        <v>49472323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72008767</v>
      </c>
      <c r="X16" s="8">
        <v>208366000</v>
      </c>
      <c r="Y16" s="8">
        <v>-136357233</v>
      </c>
      <c r="Z16" s="2">
        <v>-65.44</v>
      </c>
      <c r="AA16" s="6">
        <v>449783000</v>
      </c>
    </row>
    <row r="17" spans="1:27" ht="12.75">
      <c r="A17" s="27" t="s">
        <v>44</v>
      </c>
      <c r="B17" s="33"/>
      <c r="C17" s="6">
        <v>8201998</v>
      </c>
      <c r="D17" s="6">
        <v>0</v>
      </c>
      <c r="E17" s="7">
        <v>7139000</v>
      </c>
      <c r="F17" s="8">
        <v>7139000</v>
      </c>
      <c r="G17" s="8">
        <v>102214</v>
      </c>
      <c r="H17" s="8">
        <v>2201459</v>
      </c>
      <c r="I17" s="8">
        <v>130148</v>
      </c>
      <c r="J17" s="8">
        <v>2433821</v>
      </c>
      <c r="K17" s="8">
        <v>87780</v>
      </c>
      <c r="L17" s="8">
        <v>101281</v>
      </c>
      <c r="M17" s="8">
        <v>1782310</v>
      </c>
      <c r="N17" s="8">
        <v>1971371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4405192</v>
      </c>
      <c r="X17" s="8">
        <v>3637000</v>
      </c>
      <c r="Y17" s="8">
        <v>768192</v>
      </c>
      <c r="Z17" s="2">
        <v>21.12</v>
      </c>
      <c r="AA17" s="6">
        <v>7139000</v>
      </c>
    </row>
    <row r="18" spans="1:27" ht="12.75">
      <c r="A18" s="29" t="s">
        <v>45</v>
      </c>
      <c r="B18" s="28"/>
      <c r="C18" s="6">
        <v>609861999</v>
      </c>
      <c r="D18" s="6">
        <v>0</v>
      </c>
      <c r="E18" s="7">
        <v>739574000</v>
      </c>
      <c r="F18" s="8">
        <v>739574000</v>
      </c>
      <c r="G18" s="8">
        <v>53454534</v>
      </c>
      <c r="H18" s="8">
        <v>55169566</v>
      </c>
      <c r="I18" s="8">
        <v>56210501</v>
      </c>
      <c r="J18" s="8">
        <v>164834601</v>
      </c>
      <c r="K18" s="8">
        <v>66487143</v>
      </c>
      <c r="L18" s="8">
        <v>64565232</v>
      </c>
      <c r="M18" s="8">
        <v>64217161</v>
      </c>
      <c r="N18" s="8">
        <v>195269536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360104137</v>
      </c>
      <c r="X18" s="8">
        <v>357910000</v>
      </c>
      <c r="Y18" s="8">
        <v>2194137</v>
      </c>
      <c r="Z18" s="2">
        <v>0.61</v>
      </c>
      <c r="AA18" s="6">
        <v>739574000</v>
      </c>
    </row>
    <row r="19" spans="1:27" ht="12.75">
      <c r="A19" s="27" t="s">
        <v>46</v>
      </c>
      <c r="B19" s="33"/>
      <c r="C19" s="6">
        <v>7367717997</v>
      </c>
      <c r="D19" s="6">
        <v>0</v>
      </c>
      <c r="E19" s="7">
        <v>8240403000</v>
      </c>
      <c r="F19" s="8">
        <v>8240403000</v>
      </c>
      <c r="G19" s="8">
        <v>2000695577</v>
      </c>
      <c r="H19" s="8">
        <v>234914246</v>
      </c>
      <c r="I19" s="8">
        <v>56913257</v>
      </c>
      <c r="J19" s="8">
        <v>2292523080</v>
      </c>
      <c r="K19" s="8">
        <v>526361725</v>
      </c>
      <c r="L19" s="8">
        <v>397075934</v>
      </c>
      <c r="M19" s="8">
        <v>1618206816</v>
      </c>
      <c r="N19" s="8">
        <v>2541644475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4834167555</v>
      </c>
      <c r="X19" s="8">
        <v>3825075000</v>
      </c>
      <c r="Y19" s="8">
        <v>1009092555</v>
      </c>
      <c r="Z19" s="2">
        <v>26.38</v>
      </c>
      <c r="AA19" s="6">
        <v>8240403000</v>
      </c>
    </row>
    <row r="20" spans="1:27" ht="12.75">
      <c r="A20" s="27" t="s">
        <v>47</v>
      </c>
      <c r="B20" s="33"/>
      <c r="C20" s="6">
        <v>1154006001</v>
      </c>
      <c r="D20" s="6">
        <v>0</v>
      </c>
      <c r="E20" s="7">
        <v>2012051708</v>
      </c>
      <c r="F20" s="30">
        <v>2012051708</v>
      </c>
      <c r="G20" s="30">
        <v>19999572</v>
      </c>
      <c r="H20" s="30">
        <v>84036203</v>
      </c>
      <c r="I20" s="30">
        <v>58491678</v>
      </c>
      <c r="J20" s="30">
        <v>162527453</v>
      </c>
      <c r="K20" s="30">
        <v>106018308</v>
      </c>
      <c r="L20" s="30">
        <v>90282822</v>
      </c>
      <c r="M20" s="30">
        <v>45105461</v>
      </c>
      <c r="N20" s="30">
        <v>241406591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403934044</v>
      </c>
      <c r="X20" s="30">
        <v>735855488</v>
      </c>
      <c r="Y20" s="30">
        <v>-331921444</v>
      </c>
      <c r="Z20" s="31">
        <v>-45.11</v>
      </c>
      <c r="AA20" s="32">
        <v>2012051708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10000002</v>
      </c>
      <c r="Y21" s="8">
        <v>-10000002</v>
      </c>
      <c r="Z21" s="2">
        <v>-100</v>
      </c>
      <c r="AA21" s="6">
        <v>20000000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44852042986</v>
      </c>
      <c r="D22" s="37">
        <f>SUM(D5:D21)</f>
        <v>0</v>
      </c>
      <c r="E22" s="38">
        <f t="shared" si="0"/>
        <v>53046409432</v>
      </c>
      <c r="F22" s="39">
        <f t="shared" si="0"/>
        <v>53046409432</v>
      </c>
      <c r="G22" s="39">
        <f t="shared" si="0"/>
        <v>5817569883</v>
      </c>
      <c r="H22" s="39">
        <f t="shared" si="0"/>
        <v>3813254147</v>
      </c>
      <c r="I22" s="39">
        <f t="shared" si="0"/>
        <v>3730430096</v>
      </c>
      <c r="J22" s="39">
        <f t="shared" si="0"/>
        <v>13361254126</v>
      </c>
      <c r="K22" s="39">
        <f t="shared" si="0"/>
        <v>3981963195</v>
      </c>
      <c r="L22" s="39">
        <f t="shared" si="0"/>
        <v>3998815523</v>
      </c>
      <c r="M22" s="39">
        <f t="shared" si="0"/>
        <v>5449989783</v>
      </c>
      <c r="N22" s="39">
        <f t="shared" si="0"/>
        <v>13430768501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26792022627</v>
      </c>
      <c r="X22" s="39">
        <f t="shared" si="0"/>
        <v>26652811555</v>
      </c>
      <c r="Y22" s="39">
        <f t="shared" si="0"/>
        <v>139211072</v>
      </c>
      <c r="Z22" s="40">
        <f>+IF(X22&lt;&gt;0,+(Y22/X22)*100,0)</f>
        <v>0.5223128963814114</v>
      </c>
      <c r="AA22" s="37">
        <f>SUM(AA5:AA21)</f>
        <v>53046409432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10689195998</v>
      </c>
      <c r="D25" s="6">
        <v>0</v>
      </c>
      <c r="E25" s="7">
        <v>13290424725</v>
      </c>
      <c r="F25" s="8">
        <v>13290424725</v>
      </c>
      <c r="G25" s="8">
        <v>873084339</v>
      </c>
      <c r="H25" s="8">
        <v>1045577883</v>
      </c>
      <c r="I25" s="8">
        <v>1155838297</v>
      </c>
      <c r="J25" s="8">
        <v>3074500519</v>
      </c>
      <c r="K25" s="8">
        <v>1068397351</v>
      </c>
      <c r="L25" s="8">
        <v>1384051836</v>
      </c>
      <c r="M25" s="8">
        <v>1028302162</v>
      </c>
      <c r="N25" s="8">
        <v>3480751349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6555251868</v>
      </c>
      <c r="X25" s="8">
        <v>6979456490</v>
      </c>
      <c r="Y25" s="8">
        <v>-424204622</v>
      </c>
      <c r="Z25" s="2">
        <v>-6.08</v>
      </c>
      <c r="AA25" s="6">
        <v>13290424725</v>
      </c>
    </row>
    <row r="26" spans="1:27" ht="12.75">
      <c r="A26" s="29" t="s">
        <v>52</v>
      </c>
      <c r="B26" s="28"/>
      <c r="C26" s="6">
        <v>156206001</v>
      </c>
      <c r="D26" s="6">
        <v>0</v>
      </c>
      <c r="E26" s="7">
        <v>170336000</v>
      </c>
      <c r="F26" s="8">
        <v>170336000</v>
      </c>
      <c r="G26" s="8">
        <v>13040073</v>
      </c>
      <c r="H26" s="8">
        <v>13068302</v>
      </c>
      <c r="I26" s="8">
        <v>13170061</v>
      </c>
      <c r="J26" s="8">
        <v>39278436</v>
      </c>
      <c r="K26" s="8">
        <v>13141616</v>
      </c>
      <c r="L26" s="8">
        <v>13121116</v>
      </c>
      <c r="M26" s="8">
        <v>13128441</v>
      </c>
      <c r="N26" s="8">
        <v>39391173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78669609</v>
      </c>
      <c r="X26" s="8">
        <v>85168002</v>
      </c>
      <c r="Y26" s="8">
        <v>-6498393</v>
      </c>
      <c r="Z26" s="2">
        <v>-7.63</v>
      </c>
      <c r="AA26" s="6">
        <v>170336000</v>
      </c>
    </row>
    <row r="27" spans="1:27" ht="12.75">
      <c r="A27" s="29" t="s">
        <v>53</v>
      </c>
      <c r="B27" s="28"/>
      <c r="C27" s="6">
        <v>3139580998</v>
      </c>
      <c r="D27" s="6">
        <v>0</v>
      </c>
      <c r="E27" s="7">
        <v>2830770000</v>
      </c>
      <c r="F27" s="8">
        <v>2830770000</v>
      </c>
      <c r="G27" s="8">
        <v>353551819</v>
      </c>
      <c r="H27" s="8">
        <v>310298598</v>
      </c>
      <c r="I27" s="8">
        <v>741237759</v>
      </c>
      <c r="J27" s="8">
        <v>1405088176</v>
      </c>
      <c r="K27" s="8">
        <v>563917750</v>
      </c>
      <c r="L27" s="8">
        <v>-1296634</v>
      </c>
      <c r="M27" s="8">
        <v>192177477</v>
      </c>
      <c r="N27" s="8">
        <v>754798593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2159886769</v>
      </c>
      <c r="X27" s="8">
        <v>1395392000</v>
      </c>
      <c r="Y27" s="8">
        <v>764494769</v>
      </c>
      <c r="Z27" s="2">
        <v>54.79</v>
      </c>
      <c r="AA27" s="6">
        <v>2830770000</v>
      </c>
    </row>
    <row r="28" spans="1:27" ht="12.75">
      <c r="A28" s="29" t="s">
        <v>54</v>
      </c>
      <c r="B28" s="28"/>
      <c r="C28" s="6">
        <v>3184619001</v>
      </c>
      <c r="D28" s="6">
        <v>0</v>
      </c>
      <c r="E28" s="7">
        <v>4063537952</v>
      </c>
      <c r="F28" s="8">
        <v>4063537952</v>
      </c>
      <c r="G28" s="8">
        <v>246697361</v>
      </c>
      <c r="H28" s="8">
        <v>280264323</v>
      </c>
      <c r="I28" s="8">
        <v>256001452</v>
      </c>
      <c r="J28" s="8">
        <v>782963136</v>
      </c>
      <c r="K28" s="8">
        <v>249367365</v>
      </c>
      <c r="L28" s="8">
        <v>255503208</v>
      </c>
      <c r="M28" s="8">
        <v>256708209</v>
      </c>
      <c r="N28" s="8">
        <v>761578782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1544541918</v>
      </c>
      <c r="X28" s="8">
        <v>2032924112</v>
      </c>
      <c r="Y28" s="8">
        <v>-488382194</v>
      </c>
      <c r="Z28" s="2">
        <v>-24.02</v>
      </c>
      <c r="AA28" s="6">
        <v>4063537952</v>
      </c>
    </row>
    <row r="29" spans="1:27" ht="12.75">
      <c r="A29" s="29" t="s">
        <v>55</v>
      </c>
      <c r="B29" s="28"/>
      <c r="C29" s="6">
        <v>2592188004</v>
      </c>
      <c r="D29" s="6">
        <v>0</v>
      </c>
      <c r="E29" s="7">
        <v>2317690000</v>
      </c>
      <c r="F29" s="8">
        <v>2317690000</v>
      </c>
      <c r="G29" s="8">
        <v>184477119</v>
      </c>
      <c r="H29" s="8">
        <v>184768596</v>
      </c>
      <c r="I29" s="8">
        <v>175157944</v>
      </c>
      <c r="J29" s="8">
        <v>544403659</v>
      </c>
      <c r="K29" s="8">
        <v>205264311</v>
      </c>
      <c r="L29" s="8">
        <v>188550348</v>
      </c>
      <c r="M29" s="8">
        <v>158902503</v>
      </c>
      <c r="N29" s="8">
        <v>552717162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1097120821</v>
      </c>
      <c r="X29" s="8">
        <v>1158747002</v>
      </c>
      <c r="Y29" s="8">
        <v>-61626181</v>
      </c>
      <c r="Z29" s="2">
        <v>-5.32</v>
      </c>
      <c r="AA29" s="6">
        <v>2317690000</v>
      </c>
    </row>
    <row r="30" spans="1:27" ht="12.75">
      <c r="A30" s="29" t="s">
        <v>56</v>
      </c>
      <c r="B30" s="28"/>
      <c r="C30" s="6">
        <v>15196904995</v>
      </c>
      <c r="D30" s="6">
        <v>0</v>
      </c>
      <c r="E30" s="7">
        <v>16933558000</v>
      </c>
      <c r="F30" s="8">
        <v>16933558000</v>
      </c>
      <c r="G30" s="8">
        <v>2061739880</v>
      </c>
      <c r="H30" s="8">
        <v>1865450845</v>
      </c>
      <c r="I30" s="8">
        <v>1450838565</v>
      </c>
      <c r="J30" s="8">
        <v>5378029290</v>
      </c>
      <c r="K30" s="8">
        <v>1305424088</v>
      </c>
      <c r="L30" s="8">
        <v>1300914704</v>
      </c>
      <c r="M30" s="8">
        <v>1218889435</v>
      </c>
      <c r="N30" s="8">
        <v>3825228227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9203257517</v>
      </c>
      <c r="X30" s="8">
        <v>8992956000</v>
      </c>
      <c r="Y30" s="8">
        <v>210301517</v>
      </c>
      <c r="Z30" s="2">
        <v>2.34</v>
      </c>
      <c r="AA30" s="6">
        <v>16933558000</v>
      </c>
    </row>
    <row r="31" spans="1:27" ht="12.75">
      <c r="A31" s="29" t="s">
        <v>57</v>
      </c>
      <c r="B31" s="28"/>
      <c r="C31" s="6">
        <v>1998677001</v>
      </c>
      <c r="D31" s="6">
        <v>0</v>
      </c>
      <c r="E31" s="7">
        <v>2108374000</v>
      </c>
      <c r="F31" s="8">
        <v>2108374000</v>
      </c>
      <c r="G31" s="8">
        <v>83696167</v>
      </c>
      <c r="H31" s="8">
        <v>31159449</v>
      </c>
      <c r="I31" s="8">
        <v>133938957</v>
      </c>
      <c r="J31" s="8">
        <v>248794573</v>
      </c>
      <c r="K31" s="8">
        <v>119850139</v>
      </c>
      <c r="L31" s="8">
        <v>111495905</v>
      </c>
      <c r="M31" s="8">
        <v>100099322</v>
      </c>
      <c r="N31" s="8">
        <v>331445366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580239939</v>
      </c>
      <c r="X31" s="8">
        <v>855352328</v>
      </c>
      <c r="Y31" s="8">
        <v>-275112389</v>
      </c>
      <c r="Z31" s="2">
        <v>-32.16</v>
      </c>
      <c r="AA31" s="6">
        <v>2108374000</v>
      </c>
    </row>
    <row r="32" spans="1:27" ht="12.75">
      <c r="A32" s="29" t="s">
        <v>58</v>
      </c>
      <c r="B32" s="28"/>
      <c r="C32" s="6">
        <v>3332911002</v>
      </c>
      <c r="D32" s="6">
        <v>0</v>
      </c>
      <c r="E32" s="7">
        <v>3881909104</v>
      </c>
      <c r="F32" s="8">
        <v>3881909104</v>
      </c>
      <c r="G32" s="8">
        <v>121338102</v>
      </c>
      <c r="H32" s="8">
        <v>226067713</v>
      </c>
      <c r="I32" s="8">
        <v>239143630</v>
      </c>
      <c r="J32" s="8">
        <v>586549445</v>
      </c>
      <c r="K32" s="8">
        <v>162306692</v>
      </c>
      <c r="L32" s="8">
        <v>256919883</v>
      </c>
      <c r="M32" s="8">
        <v>234303530</v>
      </c>
      <c r="N32" s="8">
        <v>653530105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1240079550</v>
      </c>
      <c r="X32" s="8">
        <v>1602040335</v>
      </c>
      <c r="Y32" s="8">
        <v>-361960785</v>
      </c>
      <c r="Z32" s="2">
        <v>-22.59</v>
      </c>
      <c r="AA32" s="6">
        <v>3881909104</v>
      </c>
    </row>
    <row r="33" spans="1:27" ht="12.75">
      <c r="A33" s="29" t="s">
        <v>59</v>
      </c>
      <c r="B33" s="28"/>
      <c r="C33" s="6">
        <v>289335998</v>
      </c>
      <c r="D33" s="6">
        <v>0</v>
      </c>
      <c r="E33" s="7">
        <v>342288004</v>
      </c>
      <c r="F33" s="8">
        <v>342288004</v>
      </c>
      <c r="G33" s="8">
        <v>8396950</v>
      </c>
      <c r="H33" s="8">
        <v>4561093</v>
      </c>
      <c r="I33" s="8">
        <v>2273683</v>
      </c>
      <c r="J33" s="8">
        <v>15231726</v>
      </c>
      <c r="K33" s="8">
        <v>1697940</v>
      </c>
      <c r="L33" s="8">
        <v>2086640</v>
      </c>
      <c r="M33" s="8">
        <v>29896042</v>
      </c>
      <c r="N33" s="8">
        <v>33680622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48912348</v>
      </c>
      <c r="X33" s="8">
        <v>164870498</v>
      </c>
      <c r="Y33" s="8">
        <v>-115958150</v>
      </c>
      <c r="Z33" s="2">
        <v>-70.33</v>
      </c>
      <c r="AA33" s="6">
        <v>342288004</v>
      </c>
    </row>
    <row r="34" spans="1:27" ht="12.75">
      <c r="A34" s="29" t="s">
        <v>60</v>
      </c>
      <c r="B34" s="28"/>
      <c r="C34" s="6">
        <v>3785680990</v>
      </c>
      <c r="D34" s="6">
        <v>0</v>
      </c>
      <c r="E34" s="7">
        <v>5158753227</v>
      </c>
      <c r="F34" s="8">
        <v>5158753227</v>
      </c>
      <c r="G34" s="8">
        <v>342253638</v>
      </c>
      <c r="H34" s="8">
        <v>165927671</v>
      </c>
      <c r="I34" s="8">
        <v>390503919</v>
      </c>
      <c r="J34" s="8">
        <v>898685228</v>
      </c>
      <c r="K34" s="8">
        <v>471081990</v>
      </c>
      <c r="L34" s="8">
        <v>371436887</v>
      </c>
      <c r="M34" s="8">
        <v>400937166</v>
      </c>
      <c r="N34" s="8">
        <v>1243456043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2142141271</v>
      </c>
      <c r="X34" s="8">
        <v>2355738027</v>
      </c>
      <c r="Y34" s="8">
        <v>-213596756</v>
      </c>
      <c r="Z34" s="2">
        <v>-9.07</v>
      </c>
      <c r="AA34" s="6">
        <v>5158753227</v>
      </c>
    </row>
    <row r="35" spans="1:27" ht="12.75">
      <c r="A35" s="27" t="s">
        <v>61</v>
      </c>
      <c r="B35" s="33"/>
      <c r="C35" s="6">
        <v>306157001</v>
      </c>
      <c r="D35" s="6">
        <v>0</v>
      </c>
      <c r="E35" s="7">
        <v>0</v>
      </c>
      <c r="F35" s="8">
        <v>0</v>
      </c>
      <c r="G35" s="8">
        <v>0</v>
      </c>
      <c r="H35" s="8">
        <v>56540317</v>
      </c>
      <c r="I35" s="8">
        <v>-1496019</v>
      </c>
      <c r="J35" s="8">
        <v>55044298</v>
      </c>
      <c r="K35" s="8">
        <v>2463095</v>
      </c>
      <c r="L35" s="8">
        <v>41602</v>
      </c>
      <c r="M35" s="8">
        <v>64626</v>
      </c>
      <c r="N35" s="8">
        <v>2569323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57613621</v>
      </c>
      <c r="X35" s="8"/>
      <c r="Y35" s="8">
        <v>57613621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44671456989</v>
      </c>
      <c r="D36" s="37">
        <f>SUM(D25:D35)</f>
        <v>0</v>
      </c>
      <c r="E36" s="38">
        <f t="shared" si="1"/>
        <v>51097641012</v>
      </c>
      <c r="F36" s="39">
        <f t="shared" si="1"/>
        <v>51097641012</v>
      </c>
      <c r="G36" s="39">
        <f t="shared" si="1"/>
        <v>4288275448</v>
      </c>
      <c r="H36" s="39">
        <f t="shared" si="1"/>
        <v>4183684790</v>
      </c>
      <c r="I36" s="39">
        <f t="shared" si="1"/>
        <v>4556608248</v>
      </c>
      <c r="J36" s="39">
        <f t="shared" si="1"/>
        <v>13028568486</v>
      </c>
      <c r="K36" s="39">
        <f t="shared" si="1"/>
        <v>4162912337</v>
      </c>
      <c r="L36" s="39">
        <f t="shared" si="1"/>
        <v>3882825495</v>
      </c>
      <c r="M36" s="39">
        <f t="shared" si="1"/>
        <v>3633408913</v>
      </c>
      <c r="N36" s="39">
        <f t="shared" si="1"/>
        <v>11679146745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24707715231</v>
      </c>
      <c r="X36" s="39">
        <f t="shared" si="1"/>
        <v>25622644794</v>
      </c>
      <c r="Y36" s="39">
        <f t="shared" si="1"/>
        <v>-914929563</v>
      </c>
      <c r="Z36" s="40">
        <f>+IF(X36&lt;&gt;0,+(Y36/X36)*100,0)</f>
        <v>-3.570785023778057</v>
      </c>
      <c r="AA36" s="37">
        <f>SUM(AA25:AA35)</f>
        <v>51097641012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180585997</v>
      </c>
      <c r="D38" s="50">
        <f>+D22-D36</f>
        <v>0</v>
      </c>
      <c r="E38" s="51">
        <f t="shared" si="2"/>
        <v>1948768420</v>
      </c>
      <c r="F38" s="52">
        <f t="shared" si="2"/>
        <v>1948768420</v>
      </c>
      <c r="G38" s="52">
        <f t="shared" si="2"/>
        <v>1529294435</v>
      </c>
      <c r="H38" s="52">
        <f t="shared" si="2"/>
        <v>-370430643</v>
      </c>
      <c r="I38" s="52">
        <f t="shared" si="2"/>
        <v>-826178152</v>
      </c>
      <c r="J38" s="52">
        <f t="shared" si="2"/>
        <v>332685640</v>
      </c>
      <c r="K38" s="52">
        <f t="shared" si="2"/>
        <v>-180949142</v>
      </c>
      <c r="L38" s="52">
        <f t="shared" si="2"/>
        <v>115990028</v>
      </c>
      <c r="M38" s="52">
        <f t="shared" si="2"/>
        <v>1816580870</v>
      </c>
      <c r="N38" s="52">
        <f t="shared" si="2"/>
        <v>1751621756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2084307396</v>
      </c>
      <c r="X38" s="52">
        <f>IF(F22=F36,0,X22-X36)</f>
        <v>1030166761</v>
      </c>
      <c r="Y38" s="52">
        <f t="shared" si="2"/>
        <v>1054140635</v>
      </c>
      <c r="Z38" s="53">
        <f>+IF(X38&lt;&gt;0,+(Y38/X38)*100,0)</f>
        <v>102.32718380242905</v>
      </c>
      <c r="AA38" s="50">
        <f>+AA22-AA36</f>
        <v>1948768420</v>
      </c>
    </row>
    <row r="39" spans="1:27" ht="12.75">
      <c r="A39" s="27" t="s">
        <v>64</v>
      </c>
      <c r="B39" s="33"/>
      <c r="C39" s="6">
        <v>2834299020</v>
      </c>
      <c r="D39" s="6">
        <v>0</v>
      </c>
      <c r="E39" s="7">
        <v>2614216000</v>
      </c>
      <c r="F39" s="8">
        <v>2614216000</v>
      </c>
      <c r="G39" s="8">
        <v>-268252093</v>
      </c>
      <c r="H39" s="8">
        <v>333425720</v>
      </c>
      <c r="I39" s="8">
        <v>84692389</v>
      </c>
      <c r="J39" s="8">
        <v>149866016</v>
      </c>
      <c r="K39" s="8">
        <v>11628347</v>
      </c>
      <c r="L39" s="8">
        <v>335670073</v>
      </c>
      <c r="M39" s="8">
        <v>360547150</v>
      </c>
      <c r="N39" s="8">
        <v>707845570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857711586</v>
      </c>
      <c r="X39" s="8">
        <v>784144418</v>
      </c>
      <c r="Y39" s="8">
        <v>73567168</v>
      </c>
      <c r="Z39" s="2">
        <v>9.38</v>
      </c>
      <c r="AA39" s="6">
        <v>2614216000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204826000</v>
      </c>
      <c r="Y40" s="30">
        <v>-204826000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3014885017</v>
      </c>
      <c r="D42" s="59">
        <f>SUM(D38:D41)</f>
        <v>0</v>
      </c>
      <c r="E42" s="60">
        <f t="shared" si="3"/>
        <v>4562984420</v>
      </c>
      <c r="F42" s="61">
        <f t="shared" si="3"/>
        <v>4562984420</v>
      </c>
      <c r="G42" s="61">
        <f t="shared" si="3"/>
        <v>1261042342</v>
      </c>
      <c r="H42" s="61">
        <f t="shared" si="3"/>
        <v>-37004923</v>
      </c>
      <c r="I42" s="61">
        <f t="shared" si="3"/>
        <v>-741485763</v>
      </c>
      <c r="J42" s="61">
        <f t="shared" si="3"/>
        <v>482551656</v>
      </c>
      <c r="K42" s="61">
        <f t="shared" si="3"/>
        <v>-169320795</v>
      </c>
      <c r="L42" s="61">
        <f t="shared" si="3"/>
        <v>451660101</v>
      </c>
      <c r="M42" s="61">
        <f t="shared" si="3"/>
        <v>2177128020</v>
      </c>
      <c r="N42" s="61">
        <f t="shared" si="3"/>
        <v>2459467326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2942018982</v>
      </c>
      <c r="X42" s="61">
        <f t="shared" si="3"/>
        <v>2019137179</v>
      </c>
      <c r="Y42" s="61">
        <f t="shared" si="3"/>
        <v>922881803</v>
      </c>
      <c r="Z42" s="62">
        <f>+IF(X42&lt;&gt;0,+(Y42/X42)*100,0)</f>
        <v>45.70674110696468</v>
      </c>
      <c r="AA42" s="59">
        <f>SUM(AA38:AA41)</f>
        <v>4562984420</v>
      </c>
    </row>
    <row r="43" spans="1:27" ht="12.75">
      <c r="A43" s="27" t="s">
        <v>68</v>
      </c>
      <c r="B43" s="33"/>
      <c r="C43" s="54">
        <v>242800002</v>
      </c>
      <c r="D43" s="54">
        <v>0</v>
      </c>
      <c r="E43" s="63">
        <v>247309000</v>
      </c>
      <c r="F43" s="64">
        <v>247309000</v>
      </c>
      <c r="G43" s="64">
        <v>4820009</v>
      </c>
      <c r="H43" s="64">
        <v>5022769</v>
      </c>
      <c r="I43" s="64">
        <v>3654977</v>
      </c>
      <c r="J43" s="64">
        <v>13497755</v>
      </c>
      <c r="K43" s="64">
        <v>6260884</v>
      </c>
      <c r="L43" s="64">
        <v>6372123</v>
      </c>
      <c r="M43" s="64">
        <v>5752116</v>
      </c>
      <c r="N43" s="64">
        <v>18385123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31882878</v>
      </c>
      <c r="X43" s="64">
        <v>120942000</v>
      </c>
      <c r="Y43" s="64">
        <v>-89059122</v>
      </c>
      <c r="Z43" s="65">
        <v>-73.64</v>
      </c>
      <c r="AA43" s="54">
        <v>247309000</v>
      </c>
    </row>
    <row r="44" spans="1:27" ht="12.75">
      <c r="A44" s="66" t="s">
        <v>69</v>
      </c>
      <c r="B44" s="33"/>
      <c r="C44" s="67">
        <f aca="true" t="shared" si="4" ref="C44:Y44">+C42-C43</f>
        <v>2772085015</v>
      </c>
      <c r="D44" s="67">
        <f>+D42-D43</f>
        <v>0</v>
      </c>
      <c r="E44" s="68">
        <f t="shared" si="4"/>
        <v>4315675420</v>
      </c>
      <c r="F44" s="69">
        <f t="shared" si="4"/>
        <v>4315675420</v>
      </c>
      <c r="G44" s="69">
        <f t="shared" si="4"/>
        <v>1256222333</v>
      </c>
      <c r="H44" s="69">
        <f t="shared" si="4"/>
        <v>-42027692</v>
      </c>
      <c r="I44" s="69">
        <f t="shared" si="4"/>
        <v>-745140740</v>
      </c>
      <c r="J44" s="69">
        <f t="shared" si="4"/>
        <v>469053901</v>
      </c>
      <c r="K44" s="69">
        <f t="shared" si="4"/>
        <v>-175581679</v>
      </c>
      <c r="L44" s="69">
        <f t="shared" si="4"/>
        <v>445287978</v>
      </c>
      <c r="M44" s="69">
        <f t="shared" si="4"/>
        <v>2171375904</v>
      </c>
      <c r="N44" s="69">
        <f t="shared" si="4"/>
        <v>2441082203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2910136104</v>
      </c>
      <c r="X44" s="69">
        <f t="shared" si="4"/>
        <v>1898195179</v>
      </c>
      <c r="Y44" s="69">
        <f t="shared" si="4"/>
        <v>1011940925</v>
      </c>
      <c r="Z44" s="70">
        <f>+IF(X44&lt;&gt;0,+(Y44/X44)*100,0)</f>
        <v>53.31068881615783</v>
      </c>
      <c r="AA44" s="67">
        <f>+AA42-AA43</f>
        <v>4315675420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2772085015</v>
      </c>
      <c r="D46" s="59">
        <f>SUM(D44:D45)</f>
        <v>0</v>
      </c>
      <c r="E46" s="60">
        <f t="shared" si="5"/>
        <v>4315675420</v>
      </c>
      <c r="F46" s="61">
        <f t="shared" si="5"/>
        <v>4315675420</v>
      </c>
      <c r="G46" s="61">
        <f t="shared" si="5"/>
        <v>1256222333</v>
      </c>
      <c r="H46" s="61">
        <f t="shared" si="5"/>
        <v>-42027692</v>
      </c>
      <c r="I46" s="61">
        <f t="shared" si="5"/>
        <v>-745140740</v>
      </c>
      <c r="J46" s="61">
        <f t="shared" si="5"/>
        <v>469053901</v>
      </c>
      <c r="K46" s="61">
        <f t="shared" si="5"/>
        <v>-175581679</v>
      </c>
      <c r="L46" s="61">
        <f t="shared" si="5"/>
        <v>445287978</v>
      </c>
      <c r="M46" s="61">
        <f t="shared" si="5"/>
        <v>2171375904</v>
      </c>
      <c r="N46" s="61">
        <f t="shared" si="5"/>
        <v>2441082203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2910136104</v>
      </c>
      <c r="X46" s="61">
        <f t="shared" si="5"/>
        <v>1898195179</v>
      </c>
      <c r="Y46" s="61">
        <f t="shared" si="5"/>
        <v>1011940925</v>
      </c>
      <c r="Z46" s="62">
        <f>+IF(X46&lt;&gt;0,+(Y46/X46)*100,0)</f>
        <v>53.31068881615783</v>
      </c>
      <c r="AA46" s="59">
        <f>SUM(AA44:AA45)</f>
        <v>4315675420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2772085015</v>
      </c>
      <c r="D48" s="75">
        <f>SUM(D46:D47)</f>
        <v>0</v>
      </c>
      <c r="E48" s="76">
        <f t="shared" si="6"/>
        <v>4315675420</v>
      </c>
      <c r="F48" s="77">
        <f t="shared" si="6"/>
        <v>4315675420</v>
      </c>
      <c r="G48" s="77">
        <f t="shared" si="6"/>
        <v>1256222333</v>
      </c>
      <c r="H48" s="78">
        <f t="shared" si="6"/>
        <v>-42027692</v>
      </c>
      <c r="I48" s="78">
        <f t="shared" si="6"/>
        <v>-745140740</v>
      </c>
      <c r="J48" s="78">
        <f t="shared" si="6"/>
        <v>469053901</v>
      </c>
      <c r="K48" s="78">
        <f t="shared" si="6"/>
        <v>-175581679</v>
      </c>
      <c r="L48" s="78">
        <f t="shared" si="6"/>
        <v>445287978</v>
      </c>
      <c r="M48" s="77">
        <f t="shared" si="6"/>
        <v>2171375904</v>
      </c>
      <c r="N48" s="77">
        <f t="shared" si="6"/>
        <v>2441082203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2910136104</v>
      </c>
      <c r="X48" s="78">
        <f t="shared" si="6"/>
        <v>1898195179</v>
      </c>
      <c r="Y48" s="78">
        <f t="shared" si="6"/>
        <v>1011940925</v>
      </c>
      <c r="Z48" s="79">
        <f>+IF(X48&lt;&gt;0,+(Y48/X48)*100,0)</f>
        <v>53.31068881615783</v>
      </c>
      <c r="AA48" s="80">
        <f>SUM(AA46:AA47)</f>
        <v>4315675420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6761346762</v>
      </c>
      <c r="D5" s="6">
        <v>0</v>
      </c>
      <c r="E5" s="7">
        <v>6980635978</v>
      </c>
      <c r="F5" s="8">
        <v>6980635978</v>
      </c>
      <c r="G5" s="8">
        <v>575471876</v>
      </c>
      <c r="H5" s="8">
        <v>606388753</v>
      </c>
      <c r="I5" s="8">
        <v>557859578</v>
      </c>
      <c r="J5" s="8">
        <v>1739720207</v>
      </c>
      <c r="K5" s="8">
        <v>609593721</v>
      </c>
      <c r="L5" s="8">
        <v>579209878</v>
      </c>
      <c r="M5" s="8">
        <v>445922033</v>
      </c>
      <c r="N5" s="8">
        <v>1634725632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3374445839</v>
      </c>
      <c r="X5" s="8">
        <v>3411847432</v>
      </c>
      <c r="Y5" s="8">
        <v>-37401593</v>
      </c>
      <c r="Z5" s="2">
        <v>-1.1</v>
      </c>
      <c r="AA5" s="6">
        <v>6980635978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10825186848</v>
      </c>
      <c r="D7" s="6">
        <v>0</v>
      </c>
      <c r="E7" s="7">
        <v>11928316030</v>
      </c>
      <c r="F7" s="8">
        <v>11928316030</v>
      </c>
      <c r="G7" s="8">
        <v>1140545546</v>
      </c>
      <c r="H7" s="8">
        <v>1130761624</v>
      </c>
      <c r="I7" s="8">
        <v>880015395</v>
      </c>
      <c r="J7" s="8">
        <v>3151322565</v>
      </c>
      <c r="K7" s="8">
        <v>932517402</v>
      </c>
      <c r="L7" s="8">
        <v>1000099467</v>
      </c>
      <c r="M7" s="8">
        <v>908165372</v>
      </c>
      <c r="N7" s="8">
        <v>2840782241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5992104806</v>
      </c>
      <c r="X7" s="8">
        <v>5974681698</v>
      </c>
      <c r="Y7" s="8">
        <v>17423108</v>
      </c>
      <c r="Z7" s="2">
        <v>0.29</v>
      </c>
      <c r="AA7" s="6">
        <v>11928316030</v>
      </c>
    </row>
    <row r="8" spans="1:27" ht="12.75">
      <c r="A8" s="29" t="s">
        <v>35</v>
      </c>
      <c r="B8" s="28"/>
      <c r="C8" s="6">
        <v>3633780371</v>
      </c>
      <c r="D8" s="6">
        <v>0</v>
      </c>
      <c r="E8" s="7">
        <v>4065617152</v>
      </c>
      <c r="F8" s="8">
        <v>4065617152</v>
      </c>
      <c r="G8" s="8">
        <v>256757872</v>
      </c>
      <c r="H8" s="8">
        <v>315506431</v>
      </c>
      <c r="I8" s="8">
        <v>314486925</v>
      </c>
      <c r="J8" s="8">
        <v>886751228</v>
      </c>
      <c r="K8" s="8">
        <v>315093652</v>
      </c>
      <c r="L8" s="8">
        <v>344223937</v>
      </c>
      <c r="M8" s="8">
        <v>272360200</v>
      </c>
      <c r="N8" s="8">
        <v>931677789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1818429017</v>
      </c>
      <c r="X8" s="8">
        <v>2119773820</v>
      </c>
      <c r="Y8" s="8">
        <v>-301344803</v>
      </c>
      <c r="Z8" s="2">
        <v>-14.22</v>
      </c>
      <c r="AA8" s="6">
        <v>4065617152</v>
      </c>
    </row>
    <row r="9" spans="1:27" ht="12.75">
      <c r="A9" s="29" t="s">
        <v>36</v>
      </c>
      <c r="B9" s="28"/>
      <c r="C9" s="6">
        <v>952049299</v>
      </c>
      <c r="D9" s="6">
        <v>0</v>
      </c>
      <c r="E9" s="7">
        <v>1282323917</v>
      </c>
      <c r="F9" s="8">
        <v>1282323917</v>
      </c>
      <c r="G9" s="8">
        <v>81428007</v>
      </c>
      <c r="H9" s="8">
        <v>91633096</v>
      </c>
      <c r="I9" s="8">
        <v>91667776</v>
      </c>
      <c r="J9" s="8">
        <v>264728879</v>
      </c>
      <c r="K9" s="8">
        <v>88523515</v>
      </c>
      <c r="L9" s="8">
        <v>95447876</v>
      </c>
      <c r="M9" s="8">
        <v>77097976</v>
      </c>
      <c r="N9" s="8">
        <v>261069367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525798246</v>
      </c>
      <c r="X9" s="8">
        <v>555291235</v>
      </c>
      <c r="Y9" s="8">
        <v>-29492989</v>
      </c>
      <c r="Z9" s="2">
        <v>-5.31</v>
      </c>
      <c r="AA9" s="6">
        <v>1282323917</v>
      </c>
    </row>
    <row r="10" spans="1:27" ht="12.75">
      <c r="A10" s="29" t="s">
        <v>37</v>
      </c>
      <c r="B10" s="28"/>
      <c r="C10" s="6">
        <v>1481843775</v>
      </c>
      <c r="D10" s="6">
        <v>0</v>
      </c>
      <c r="E10" s="7">
        <v>1494022619</v>
      </c>
      <c r="F10" s="30">
        <v>1494022619</v>
      </c>
      <c r="G10" s="30">
        <v>132499792</v>
      </c>
      <c r="H10" s="30">
        <v>136676721</v>
      </c>
      <c r="I10" s="30">
        <v>137861563</v>
      </c>
      <c r="J10" s="30">
        <v>407038076</v>
      </c>
      <c r="K10" s="30">
        <v>137262664</v>
      </c>
      <c r="L10" s="30">
        <v>145648866</v>
      </c>
      <c r="M10" s="30">
        <v>113055800</v>
      </c>
      <c r="N10" s="30">
        <v>395967330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803005406</v>
      </c>
      <c r="X10" s="30">
        <v>763673075</v>
      </c>
      <c r="Y10" s="30">
        <v>39332331</v>
      </c>
      <c r="Z10" s="31">
        <v>5.15</v>
      </c>
      <c r="AA10" s="32">
        <v>1494022619</v>
      </c>
    </row>
    <row r="11" spans="1:27" ht="12.75">
      <c r="A11" s="29" t="s">
        <v>38</v>
      </c>
      <c r="B11" s="33"/>
      <c r="C11" s="6">
        <v>28185598</v>
      </c>
      <c r="D11" s="6">
        <v>0</v>
      </c>
      <c r="E11" s="7">
        <v>18280618</v>
      </c>
      <c r="F11" s="8">
        <v>18280618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18280618</v>
      </c>
    </row>
    <row r="12" spans="1:27" ht="12.75">
      <c r="A12" s="29" t="s">
        <v>39</v>
      </c>
      <c r="B12" s="33"/>
      <c r="C12" s="6">
        <v>143099813</v>
      </c>
      <c r="D12" s="6">
        <v>0</v>
      </c>
      <c r="E12" s="7">
        <v>152593173</v>
      </c>
      <c r="F12" s="8">
        <v>152593173</v>
      </c>
      <c r="G12" s="8">
        <v>3666488</v>
      </c>
      <c r="H12" s="8">
        <v>3514391</v>
      </c>
      <c r="I12" s="8">
        <v>17258316</v>
      </c>
      <c r="J12" s="8">
        <v>24439195</v>
      </c>
      <c r="K12" s="8">
        <v>16290897</v>
      </c>
      <c r="L12" s="8">
        <v>14651215</v>
      </c>
      <c r="M12" s="8">
        <v>3246741</v>
      </c>
      <c r="N12" s="8">
        <v>34188853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58628048</v>
      </c>
      <c r="X12" s="8">
        <v>76296588</v>
      </c>
      <c r="Y12" s="8">
        <v>-17668540</v>
      </c>
      <c r="Z12" s="2">
        <v>-23.16</v>
      </c>
      <c r="AA12" s="6">
        <v>152593173</v>
      </c>
    </row>
    <row r="13" spans="1:27" ht="12.75">
      <c r="A13" s="27" t="s">
        <v>40</v>
      </c>
      <c r="B13" s="33"/>
      <c r="C13" s="6">
        <v>210975787</v>
      </c>
      <c r="D13" s="6">
        <v>0</v>
      </c>
      <c r="E13" s="7">
        <v>133342208</v>
      </c>
      <c r="F13" s="8">
        <v>133342208</v>
      </c>
      <c r="G13" s="8">
        <v>10652267</v>
      </c>
      <c r="H13" s="8">
        <v>9823264</v>
      </c>
      <c r="I13" s="8">
        <v>16508776</v>
      </c>
      <c r="J13" s="8">
        <v>36984307</v>
      </c>
      <c r="K13" s="8">
        <v>6666569</v>
      </c>
      <c r="L13" s="8">
        <v>17658132</v>
      </c>
      <c r="M13" s="8">
        <v>40094090</v>
      </c>
      <c r="N13" s="8">
        <v>64418791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101403098</v>
      </c>
      <c r="X13" s="8">
        <v>66671106</v>
      </c>
      <c r="Y13" s="8">
        <v>34731992</v>
      </c>
      <c r="Z13" s="2">
        <v>52.09</v>
      </c>
      <c r="AA13" s="6">
        <v>133342208</v>
      </c>
    </row>
    <row r="14" spans="1:27" ht="12.75">
      <c r="A14" s="27" t="s">
        <v>41</v>
      </c>
      <c r="B14" s="33"/>
      <c r="C14" s="6">
        <v>731937503</v>
      </c>
      <c r="D14" s="6">
        <v>0</v>
      </c>
      <c r="E14" s="7">
        <v>575400887</v>
      </c>
      <c r="F14" s="8">
        <v>575400887</v>
      </c>
      <c r="G14" s="8">
        <v>83196595</v>
      </c>
      <c r="H14" s="8">
        <v>63120602</v>
      </c>
      <c r="I14" s="8">
        <v>73632934</v>
      </c>
      <c r="J14" s="8">
        <v>219950131</v>
      </c>
      <c r="K14" s="8">
        <v>58471965</v>
      </c>
      <c r="L14" s="8">
        <v>77931057</v>
      </c>
      <c r="M14" s="8">
        <v>83083444</v>
      </c>
      <c r="N14" s="8">
        <v>219486466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439436597</v>
      </c>
      <c r="X14" s="8">
        <v>292070246</v>
      </c>
      <c r="Y14" s="8">
        <v>147366351</v>
      </c>
      <c r="Z14" s="2">
        <v>50.46</v>
      </c>
      <c r="AA14" s="6">
        <v>575400887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228147623</v>
      </c>
      <c r="D16" s="6">
        <v>0</v>
      </c>
      <c r="E16" s="7">
        <v>368754701</v>
      </c>
      <c r="F16" s="8">
        <v>368754701</v>
      </c>
      <c r="G16" s="8">
        <v>1187013</v>
      </c>
      <c r="H16" s="8">
        <v>20349821</v>
      </c>
      <c r="I16" s="8">
        <v>28197620</v>
      </c>
      <c r="J16" s="8">
        <v>49734454</v>
      </c>
      <c r="K16" s="8">
        <v>29063340</v>
      </c>
      <c r="L16" s="8">
        <v>36726961</v>
      </c>
      <c r="M16" s="8">
        <v>32153346</v>
      </c>
      <c r="N16" s="8">
        <v>97943647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147678101</v>
      </c>
      <c r="X16" s="8">
        <v>184377350</v>
      </c>
      <c r="Y16" s="8">
        <v>-36699249</v>
      </c>
      <c r="Z16" s="2">
        <v>-19.9</v>
      </c>
      <c r="AA16" s="6">
        <v>368754701</v>
      </c>
    </row>
    <row r="17" spans="1:27" ht="12.75">
      <c r="A17" s="27" t="s">
        <v>44</v>
      </c>
      <c r="B17" s="33"/>
      <c r="C17" s="6">
        <v>52325465</v>
      </c>
      <c r="D17" s="6">
        <v>0</v>
      </c>
      <c r="E17" s="7">
        <v>59551276</v>
      </c>
      <c r="F17" s="8">
        <v>59551276</v>
      </c>
      <c r="G17" s="8">
        <v>80445</v>
      </c>
      <c r="H17" s="8">
        <v>4770701</v>
      </c>
      <c r="I17" s="8">
        <v>4973352</v>
      </c>
      <c r="J17" s="8">
        <v>9824498</v>
      </c>
      <c r="K17" s="8">
        <v>3930000</v>
      </c>
      <c r="L17" s="8">
        <v>4279986</v>
      </c>
      <c r="M17" s="8">
        <v>4331964</v>
      </c>
      <c r="N17" s="8">
        <v>12541950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22366448</v>
      </c>
      <c r="X17" s="8">
        <v>29775636</v>
      </c>
      <c r="Y17" s="8">
        <v>-7409188</v>
      </c>
      <c r="Z17" s="2">
        <v>-24.88</v>
      </c>
      <c r="AA17" s="6">
        <v>59551276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6980004</v>
      </c>
      <c r="F18" s="8">
        <v>6980004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3490002</v>
      </c>
      <c r="Y18" s="8">
        <v>-3490002</v>
      </c>
      <c r="Z18" s="2">
        <v>-100</v>
      </c>
      <c r="AA18" s="6">
        <v>6980004</v>
      </c>
    </row>
    <row r="19" spans="1:27" ht="12.75">
      <c r="A19" s="27" t="s">
        <v>46</v>
      </c>
      <c r="B19" s="33"/>
      <c r="C19" s="6">
        <v>4362302110</v>
      </c>
      <c r="D19" s="6">
        <v>0</v>
      </c>
      <c r="E19" s="7">
        <v>4440080940</v>
      </c>
      <c r="F19" s="8">
        <v>4440080940</v>
      </c>
      <c r="G19" s="8">
        <v>999217000</v>
      </c>
      <c r="H19" s="8">
        <v>568311391</v>
      </c>
      <c r="I19" s="8">
        <v>38734690</v>
      </c>
      <c r="J19" s="8">
        <v>1606263081</v>
      </c>
      <c r="K19" s="8">
        <v>49684126</v>
      </c>
      <c r="L19" s="8">
        <v>63957955</v>
      </c>
      <c r="M19" s="8">
        <v>1383544262</v>
      </c>
      <c r="N19" s="8">
        <v>1497186343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3103449424</v>
      </c>
      <c r="X19" s="8">
        <v>2875976391</v>
      </c>
      <c r="Y19" s="8">
        <v>227473033</v>
      </c>
      <c r="Z19" s="2">
        <v>7.91</v>
      </c>
      <c r="AA19" s="6">
        <v>4440080940</v>
      </c>
    </row>
    <row r="20" spans="1:27" ht="12.75">
      <c r="A20" s="27" t="s">
        <v>47</v>
      </c>
      <c r="B20" s="33"/>
      <c r="C20" s="6">
        <v>885245104</v>
      </c>
      <c r="D20" s="6">
        <v>0</v>
      </c>
      <c r="E20" s="7">
        <v>1023064898</v>
      </c>
      <c r="F20" s="30">
        <v>1023064898</v>
      </c>
      <c r="G20" s="30">
        <v>27092769</v>
      </c>
      <c r="H20" s="30">
        <v>61787348</v>
      </c>
      <c r="I20" s="30">
        <v>41068433</v>
      </c>
      <c r="J20" s="30">
        <v>129948550</v>
      </c>
      <c r="K20" s="30">
        <v>62167871</v>
      </c>
      <c r="L20" s="30">
        <v>99663370</v>
      </c>
      <c r="M20" s="30">
        <v>56048157</v>
      </c>
      <c r="N20" s="30">
        <v>217879398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347827948</v>
      </c>
      <c r="X20" s="30">
        <v>522695324</v>
      </c>
      <c r="Y20" s="30">
        <v>-174867376</v>
      </c>
      <c r="Z20" s="31">
        <v>-33.45</v>
      </c>
      <c r="AA20" s="32">
        <v>1023064898</v>
      </c>
    </row>
    <row r="21" spans="1:27" ht="12.75">
      <c r="A21" s="27" t="s">
        <v>48</v>
      </c>
      <c r="B21" s="33"/>
      <c r="C21" s="6">
        <v>4809383</v>
      </c>
      <c r="D21" s="6">
        <v>0</v>
      </c>
      <c r="E21" s="7">
        <v>1242497</v>
      </c>
      <c r="F21" s="8">
        <v>1242497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621246</v>
      </c>
      <c r="Y21" s="8">
        <v>-621246</v>
      </c>
      <c r="Z21" s="2">
        <v>-100</v>
      </c>
      <c r="AA21" s="6">
        <v>1242497</v>
      </c>
    </row>
    <row r="22" spans="1:27" ht="24.75" customHeight="1">
      <c r="A22" s="35" t="s">
        <v>49</v>
      </c>
      <c r="B22" s="36"/>
      <c r="C22" s="37">
        <f aca="true" t="shared" si="0" ref="C22:Y22">SUM(C5:C21)</f>
        <v>30301235441</v>
      </c>
      <c r="D22" s="37">
        <f>SUM(D5:D21)</f>
        <v>0</v>
      </c>
      <c r="E22" s="38">
        <f t="shared" si="0"/>
        <v>32530206898</v>
      </c>
      <c r="F22" s="39">
        <f t="shared" si="0"/>
        <v>32530206898</v>
      </c>
      <c r="G22" s="39">
        <f t="shared" si="0"/>
        <v>3311795670</v>
      </c>
      <c r="H22" s="39">
        <f t="shared" si="0"/>
        <v>3012644143</v>
      </c>
      <c r="I22" s="39">
        <f t="shared" si="0"/>
        <v>2202265358</v>
      </c>
      <c r="J22" s="39">
        <f t="shared" si="0"/>
        <v>8526705171</v>
      </c>
      <c r="K22" s="39">
        <f t="shared" si="0"/>
        <v>2309265722</v>
      </c>
      <c r="L22" s="39">
        <f t="shared" si="0"/>
        <v>2479498700</v>
      </c>
      <c r="M22" s="39">
        <f t="shared" si="0"/>
        <v>3419103385</v>
      </c>
      <c r="N22" s="39">
        <f t="shared" si="0"/>
        <v>8207867807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16734572978</v>
      </c>
      <c r="X22" s="39">
        <f t="shared" si="0"/>
        <v>16877241149</v>
      </c>
      <c r="Y22" s="39">
        <f t="shared" si="0"/>
        <v>-142668171</v>
      </c>
      <c r="Z22" s="40">
        <f>+IF(X22&lt;&gt;0,+(Y22/X22)*100,0)</f>
        <v>-0.8453287462118967</v>
      </c>
      <c r="AA22" s="37">
        <f>SUM(AA5:AA21)</f>
        <v>32530206898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8161871662</v>
      </c>
      <c r="D25" s="6">
        <v>0</v>
      </c>
      <c r="E25" s="7">
        <v>9604146268</v>
      </c>
      <c r="F25" s="8">
        <v>9604146268</v>
      </c>
      <c r="G25" s="8">
        <v>698034172</v>
      </c>
      <c r="H25" s="8">
        <v>674392251</v>
      </c>
      <c r="I25" s="8">
        <v>705217337</v>
      </c>
      <c r="J25" s="8">
        <v>2077643760</v>
      </c>
      <c r="K25" s="8">
        <v>841997562</v>
      </c>
      <c r="L25" s="8">
        <v>727775076</v>
      </c>
      <c r="M25" s="8">
        <v>712000144</v>
      </c>
      <c r="N25" s="8">
        <v>2281772782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4359416542</v>
      </c>
      <c r="X25" s="8">
        <v>5032726255</v>
      </c>
      <c r="Y25" s="8">
        <v>-673309713</v>
      </c>
      <c r="Z25" s="2">
        <v>-13.38</v>
      </c>
      <c r="AA25" s="6">
        <v>9604146268</v>
      </c>
    </row>
    <row r="26" spans="1:27" ht="12.75">
      <c r="A26" s="29" t="s">
        <v>52</v>
      </c>
      <c r="B26" s="28"/>
      <c r="C26" s="6">
        <v>123785928</v>
      </c>
      <c r="D26" s="6">
        <v>0</v>
      </c>
      <c r="E26" s="7">
        <v>132797337</v>
      </c>
      <c r="F26" s="8">
        <v>132797337</v>
      </c>
      <c r="G26" s="8">
        <v>10212715</v>
      </c>
      <c r="H26" s="8">
        <v>10181852</v>
      </c>
      <c r="I26" s="8">
        <v>10116192</v>
      </c>
      <c r="J26" s="8">
        <v>30510759</v>
      </c>
      <c r="K26" s="8">
        <v>10135383</v>
      </c>
      <c r="L26" s="8">
        <v>10313781</v>
      </c>
      <c r="M26" s="8">
        <v>10228715</v>
      </c>
      <c r="N26" s="8">
        <v>30677879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61188638</v>
      </c>
      <c r="X26" s="8">
        <v>66398670</v>
      </c>
      <c r="Y26" s="8">
        <v>-5210032</v>
      </c>
      <c r="Z26" s="2">
        <v>-7.85</v>
      </c>
      <c r="AA26" s="6">
        <v>132797337</v>
      </c>
    </row>
    <row r="27" spans="1:27" ht="12.75">
      <c r="A27" s="29" t="s">
        <v>53</v>
      </c>
      <c r="B27" s="28"/>
      <c r="C27" s="6">
        <v>1713978381</v>
      </c>
      <c r="D27" s="6">
        <v>0</v>
      </c>
      <c r="E27" s="7">
        <v>1514427397</v>
      </c>
      <c r="F27" s="8">
        <v>1514427397</v>
      </c>
      <c r="G27" s="8">
        <v>0</v>
      </c>
      <c r="H27" s="8">
        <v>252404566</v>
      </c>
      <c r="I27" s="8">
        <v>126202283</v>
      </c>
      <c r="J27" s="8">
        <v>378606849</v>
      </c>
      <c r="K27" s="8">
        <v>125812533</v>
      </c>
      <c r="L27" s="8">
        <v>126592033</v>
      </c>
      <c r="M27" s="8">
        <v>126286556</v>
      </c>
      <c r="N27" s="8">
        <v>378691122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757297971</v>
      </c>
      <c r="X27" s="8">
        <v>757213698</v>
      </c>
      <c r="Y27" s="8">
        <v>84273</v>
      </c>
      <c r="Z27" s="2">
        <v>0.01</v>
      </c>
      <c r="AA27" s="6">
        <v>1514427397</v>
      </c>
    </row>
    <row r="28" spans="1:27" ht="12.75">
      <c r="A28" s="29" t="s">
        <v>54</v>
      </c>
      <c r="B28" s="28"/>
      <c r="C28" s="6">
        <v>2043701125</v>
      </c>
      <c r="D28" s="6">
        <v>0</v>
      </c>
      <c r="E28" s="7">
        <v>1957156352</v>
      </c>
      <c r="F28" s="8">
        <v>1957156352</v>
      </c>
      <c r="G28" s="8">
        <v>115996822</v>
      </c>
      <c r="H28" s="8">
        <v>128649726</v>
      </c>
      <c r="I28" s="8">
        <v>122575316</v>
      </c>
      <c r="J28" s="8">
        <v>367221864</v>
      </c>
      <c r="K28" s="8">
        <v>122316244</v>
      </c>
      <c r="L28" s="8">
        <v>122322147</v>
      </c>
      <c r="M28" s="8">
        <v>122546397</v>
      </c>
      <c r="N28" s="8">
        <v>367184788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734406652</v>
      </c>
      <c r="X28" s="8">
        <v>978578168</v>
      </c>
      <c r="Y28" s="8">
        <v>-244171516</v>
      </c>
      <c r="Z28" s="2">
        <v>-24.95</v>
      </c>
      <c r="AA28" s="6">
        <v>1957156352</v>
      </c>
    </row>
    <row r="29" spans="1:27" ht="12.75">
      <c r="A29" s="29" t="s">
        <v>55</v>
      </c>
      <c r="B29" s="28"/>
      <c r="C29" s="6">
        <v>1686623348</v>
      </c>
      <c r="D29" s="6">
        <v>0</v>
      </c>
      <c r="E29" s="7">
        <v>1390948319</v>
      </c>
      <c r="F29" s="8">
        <v>1390948319</v>
      </c>
      <c r="G29" s="8">
        <v>40404705</v>
      </c>
      <c r="H29" s="8">
        <v>31582892</v>
      </c>
      <c r="I29" s="8">
        <v>34419028</v>
      </c>
      <c r="J29" s="8">
        <v>106406625</v>
      </c>
      <c r="K29" s="8">
        <v>190301178</v>
      </c>
      <c r="L29" s="8">
        <v>5343</v>
      </c>
      <c r="M29" s="8">
        <v>147807693</v>
      </c>
      <c r="N29" s="8">
        <v>338114214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444520839</v>
      </c>
      <c r="X29" s="8">
        <v>695474158</v>
      </c>
      <c r="Y29" s="8">
        <v>-250953319</v>
      </c>
      <c r="Z29" s="2">
        <v>-36.08</v>
      </c>
      <c r="AA29" s="6">
        <v>1390948319</v>
      </c>
    </row>
    <row r="30" spans="1:27" ht="12.75">
      <c r="A30" s="29" t="s">
        <v>56</v>
      </c>
      <c r="B30" s="28"/>
      <c r="C30" s="6">
        <v>9723857747</v>
      </c>
      <c r="D30" s="6">
        <v>0</v>
      </c>
      <c r="E30" s="7">
        <v>10727869556</v>
      </c>
      <c r="F30" s="8">
        <v>10727869556</v>
      </c>
      <c r="G30" s="8">
        <v>200000000</v>
      </c>
      <c r="H30" s="8">
        <v>2191279336</v>
      </c>
      <c r="I30" s="8">
        <v>1232713244</v>
      </c>
      <c r="J30" s="8">
        <v>3623992580</v>
      </c>
      <c r="K30" s="8">
        <v>787385984</v>
      </c>
      <c r="L30" s="8">
        <v>817227317</v>
      </c>
      <c r="M30" s="8">
        <v>807404368</v>
      </c>
      <c r="N30" s="8">
        <v>2412017669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6036010249</v>
      </c>
      <c r="X30" s="8">
        <v>6076147717</v>
      </c>
      <c r="Y30" s="8">
        <v>-40137468</v>
      </c>
      <c r="Z30" s="2">
        <v>-0.66</v>
      </c>
      <c r="AA30" s="6">
        <v>10727869556</v>
      </c>
    </row>
    <row r="31" spans="1:27" ht="12.75">
      <c r="A31" s="29" t="s">
        <v>57</v>
      </c>
      <c r="B31" s="28"/>
      <c r="C31" s="6">
        <v>499787742</v>
      </c>
      <c r="D31" s="6">
        <v>0</v>
      </c>
      <c r="E31" s="7">
        <v>761580649</v>
      </c>
      <c r="F31" s="8">
        <v>761580649</v>
      </c>
      <c r="G31" s="8">
        <v>6556539</v>
      </c>
      <c r="H31" s="8">
        <v>51854656</v>
      </c>
      <c r="I31" s="8">
        <v>43582907</v>
      </c>
      <c r="J31" s="8">
        <v>101994102</v>
      </c>
      <c r="K31" s="8">
        <v>64177028</v>
      </c>
      <c r="L31" s="8">
        <v>64482081</v>
      </c>
      <c r="M31" s="8">
        <v>40429400</v>
      </c>
      <c r="N31" s="8">
        <v>169088509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271082611</v>
      </c>
      <c r="X31" s="8">
        <v>430845520</v>
      </c>
      <c r="Y31" s="8">
        <v>-159762909</v>
      </c>
      <c r="Z31" s="2">
        <v>-37.08</v>
      </c>
      <c r="AA31" s="6">
        <v>761580649</v>
      </c>
    </row>
    <row r="32" spans="1:27" ht="12.75">
      <c r="A32" s="29" t="s">
        <v>58</v>
      </c>
      <c r="B32" s="28"/>
      <c r="C32" s="6">
        <v>3040942712</v>
      </c>
      <c r="D32" s="6">
        <v>0</v>
      </c>
      <c r="E32" s="7">
        <v>3332669301</v>
      </c>
      <c r="F32" s="8">
        <v>3332669301</v>
      </c>
      <c r="G32" s="8">
        <v>54810321</v>
      </c>
      <c r="H32" s="8">
        <v>202598315</v>
      </c>
      <c r="I32" s="8">
        <v>203013470</v>
      </c>
      <c r="J32" s="8">
        <v>460422106</v>
      </c>
      <c r="K32" s="8">
        <v>206326141</v>
      </c>
      <c r="L32" s="8">
        <v>266057520</v>
      </c>
      <c r="M32" s="8">
        <v>254320468</v>
      </c>
      <c r="N32" s="8">
        <v>726704129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1187126235</v>
      </c>
      <c r="X32" s="8">
        <v>1756443682</v>
      </c>
      <c r="Y32" s="8">
        <v>-569317447</v>
      </c>
      <c r="Z32" s="2">
        <v>-32.41</v>
      </c>
      <c r="AA32" s="6">
        <v>3332669301</v>
      </c>
    </row>
    <row r="33" spans="1:27" ht="12.75">
      <c r="A33" s="29" t="s">
        <v>59</v>
      </c>
      <c r="B33" s="28"/>
      <c r="C33" s="6">
        <v>44526013</v>
      </c>
      <c r="D33" s="6">
        <v>0</v>
      </c>
      <c r="E33" s="7">
        <v>52495121</v>
      </c>
      <c r="F33" s="8">
        <v>52495121</v>
      </c>
      <c r="G33" s="8">
        <v>1856969</v>
      </c>
      <c r="H33" s="8">
        <v>15457938</v>
      </c>
      <c r="I33" s="8">
        <v>3350710</v>
      </c>
      <c r="J33" s="8">
        <v>20665617</v>
      </c>
      <c r="K33" s="8">
        <v>15764661</v>
      </c>
      <c r="L33" s="8">
        <v>1866326</v>
      </c>
      <c r="M33" s="8">
        <v>2009561</v>
      </c>
      <c r="N33" s="8">
        <v>19640548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40306165</v>
      </c>
      <c r="X33" s="8">
        <v>26111094</v>
      </c>
      <c r="Y33" s="8">
        <v>14195071</v>
      </c>
      <c r="Z33" s="2">
        <v>54.36</v>
      </c>
      <c r="AA33" s="6">
        <v>52495121</v>
      </c>
    </row>
    <row r="34" spans="1:27" ht="12.75">
      <c r="A34" s="29" t="s">
        <v>60</v>
      </c>
      <c r="B34" s="28"/>
      <c r="C34" s="6">
        <v>2841280114</v>
      </c>
      <c r="D34" s="6">
        <v>0</v>
      </c>
      <c r="E34" s="7">
        <v>2942885379</v>
      </c>
      <c r="F34" s="8">
        <v>2942885379</v>
      </c>
      <c r="G34" s="8">
        <v>132897937</v>
      </c>
      <c r="H34" s="8">
        <v>238360477</v>
      </c>
      <c r="I34" s="8">
        <v>217755956</v>
      </c>
      <c r="J34" s="8">
        <v>589014370</v>
      </c>
      <c r="K34" s="8">
        <v>316982507</v>
      </c>
      <c r="L34" s="8">
        <v>257168032</v>
      </c>
      <c r="M34" s="8">
        <v>244934217</v>
      </c>
      <c r="N34" s="8">
        <v>819084756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1408099126</v>
      </c>
      <c r="X34" s="8">
        <v>1498770767</v>
      </c>
      <c r="Y34" s="8">
        <v>-90671641</v>
      </c>
      <c r="Z34" s="2">
        <v>-6.05</v>
      </c>
      <c r="AA34" s="6">
        <v>2942885379</v>
      </c>
    </row>
    <row r="35" spans="1:27" ht="12.75">
      <c r="A35" s="27" t="s">
        <v>61</v>
      </c>
      <c r="B35" s="33"/>
      <c r="C35" s="6">
        <v>84749296</v>
      </c>
      <c r="D35" s="6">
        <v>0</v>
      </c>
      <c r="E35" s="7">
        <v>1125</v>
      </c>
      <c r="F35" s="8">
        <v>1125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564</v>
      </c>
      <c r="Y35" s="8">
        <v>-564</v>
      </c>
      <c r="Z35" s="2">
        <v>-100</v>
      </c>
      <c r="AA35" s="6">
        <v>1125</v>
      </c>
    </row>
    <row r="36" spans="1:27" ht="12.75">
      <c r="A36" s="44" t="s">
        <v>62</v>
      </c>
      <c r="B36" s="36"/>
      <c r="C36" s="37">
        <f aca="true" t="shared" si="1" ref="C36:Y36">SUM(C25:C35)</f>
        <v>29965104068</v>
      </c>
      <c r="D36" s="37">
        <f>SUM(D25:D35)</f>
        <v>0</v>
      </c>
      <c r="E36" s="38">
        <f t="shared" si="1"/>
        <v>32416976804</v>
      </c>
      <c r="F36" s="39">
        <f t="shared" si="1"/>
        <v>32416976804</v>
      </c>
      <c r="G36" s="39">
        <f t="shared" si="1"/>
        <v>1260770180</v>
      </c>
      <c r="H36" s="39">
        <f t="shared" si="1"/>
        <v>3796762009</v>
      </c>
      <c r="I36" s="39">
        <f t="shared" si="1"/>
        <v>2698946443</v>
      </c>
      <c r="J36" s="39">
        <f t="shared" si="1"/>
        <v>7756478632</v>
      </c>
      <c r="K36" s="39">
        <f t="shared" si="1"/>
        <v>2681199221</v>
      </c>
      <c r="L36" s="39">
        <f t="shared" si="1"/>
        <v>2393809656</v>
      </c>
      <c r="M36" s="39">
        <f t="shared" si="1"/>
        <v>2467967519</v>
      </c>
      <c r="N36" s="39">
        <f t="shared" si="1"/>
        <v>7542976396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15299455028</v>
      </c>
      <c r="X36" s="39">
        <f t="shared" si="1"/>
        <v>17318710293</v>
      </c>
      <c r="Y36" s="39">
        <f t="shared" si="1"/>
        <v>-2019255265</v>
      </c>
      <c r="Z36" s="40">
        <f>+IF(X36&lt;&gt;0,+(Y36/X36)*100,0)</f>
        <v>-11.659385894434397</v>
      </c>
      <c r="AA36" s="37">
        <f>SUM(AA25:AA35)</f>
        <v>32416976804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336131373</v>
      </c>
      <c r="D38" s="50">
        <f>+D22-D36</f>
        <v>0</v>
      </c>
      <c r="E38" s="51">
        <f t="shared" si="2"/>
        <v>113230094</v>
      </c>
      <c r="F38" s="52">
        <f t="shared" si="2"/>
        <v>113230094</v>
      </c>
      <c r="G38" s="52">
        <f t="shared" si="2"/>
        <v>2051025490</v>
      </c>
      <c r="H38" s="52">
        <f t="shared" si="2"/>
        <v>-784117866</v>
      </c>
      <c r="I38" s="52">
        <f t="shared" si="2"/>
        <v>-496681085</v>
      </c>
      <c r="J38" s="52">
        <f t="shared" si="2"/>
        <v>770226539</v>
      </c>
      <c r="K38" s="52">
        <f t="shared" si="2"/>
        <v>-371933499</v>
      </c>
      <c r="L38" s="52">
        <f t="shared" si="2"/>
        <v>85689044</v>
      </c>
      <c r="M38" s="52">
        <f t="shared" si="2"/>
        <v>951135866</v>
      </c>
      <c r="N38" s="52">
        <f t="shared" si="2"/>
        <v>664891411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1435117950</v>
      </c>
      <c r="X38" s="52">
        <f>IF(F22=F36,0,X22-X36)</f>
        <v>-441469144</v>
      </c>
      <c r="Y38" s="52">
        <f t="shared" si="2"/>
        <v>1876587094</v>
      </c>
      <c r="Z38" s="53">
        <f>+IF(X38&lt;&gt;0,+(Y38/X38)*100,0)</f>
        <v>-425.0777476760641</v>
      </c>
      <c r="AA38" s="50">
        <f>+AA22-AA36</f>
        <v>113230094</v>
      </c>
    </row>
    <row r="39" spans="1:27" ht="12.75">
      <c r="A39" s="27" t="s">
        <v>64</v>
      </c>
      <c r="B39" s="33"/>
      <c r="C39" s="6">
        <v>2105266158</v>
      </c>
      <c r="D39" s="6">
        <v>0</v>
      </c>
      <c r="E39" s="7">
        <v>2206735060</v>
      </c>
      <c r="F39" s="8">
        <v>2206735060</v>
      </c>
      <c r="G39" s="8">
        <v>90931457</v>
      </c>
      <c r="H39" s="8">
        <v>-69281346</v>
      </c>
      <c r="I39" s="8">
        <v>63990741</v>
      </c>
      <c r="J39" s="8">
        <v>85640852</v>
      </c>
      <c r="K39" s="8">
        <v>189433859</v>
      </c>
      <c r="L39" s="8">
        <v>87271263</v>
      </c>
      <c r="M39" s="8">
        <v>246312490</v>
      </c>
      <c r="N39" s="8">
        <v>523017612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608658464</v>
      </c>
      <c r="X39" s="8">
        <v>1083793144</v>
      </c>
      <c r="Y39" s="8">
        <v>-475134680</v>
      </c>
      <c r="Z39" s="2">
        <v>-43.84</v>
      </c>
      <c r="AA39" s="6">
        <v>2206735060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4000000</v>
      </c>
      <c r="Y40" s="30">
        <v>-4000000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2441397531</v>
      </c>
      <c r="D42" s="59">
        <f>SUM(D38:D41)</f>
        <v>0</v>
      </c>
      <c r="E42" s="60">
        <f t="shared" si="3"/>
        <v>2319965154</v>
      </c>
      <c r="F42" s="61">
        <f t="shared" si="3"/>
        <v>2319965154</v>
      </c>
      <c r="G42" s="61">
        <f t="shared" si="3"/>
        <v>2141956947</v>
      </c>
      <c r="H42" s="61">
        <f t="shared" si="3"/>
        <v>-853399212</v>
      </c>
      <c r="I42" s="61">
        <f t="shared" si="3"/>
        <v>-432690344</v>
      </c>
      <c r="J42" s="61">
        <f t="shared" si="3"/>
        <v>855867391</v>
      </c>
      <c r="K42" s="61">
        <f t="shared" si="3"/>
        <v>-182499640</v>
      </c>
      <c r="L42" s="61">
        <f t="shared" si="3"/>
        <v>172960307</v>
      </c>
      <c r="M42" s="61">
        <f t="shared" si="3"/>
        <v>1197448356</v>
      </c>
      <c r="N42" s="61">
        <f t="shared" si="3"/>
        <v>1187909023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2043776414</v>
      </c>
      <c r="X42" s="61">
        <f t="shared" si="3"/>
        <v>646324000</v>
      </c>
      <c r="Y42" s="61">
        <f t="shared" si="3"/>
        <v>1397452414</v>
      </c>
      <c r="Z42" s="62">
        <f>+IF(X42&lt;&gt;0,+(Y42/X42)*100,0)</f>
        <v>216.21546066678633</v>
      </c>
      <c r="AA42" s="59">
        <f>SUM(AA38:AA41)</f>
        <v>2319965154</v>
      </c>
    </row>
    <row r="43" spans="1:27" ht="12.75">
      <c r="A43" s="27" t="s">
        <v>68</v>
      </c>
      <c r="B43" s="33"/>
      <c r="C43" s="54">
        <v>2920067</v>
      </c>
      <c r="D43" s="54">
        <v>0</v>
      </c>
      <c r="E43" s="63">
        <v>535000</v>
      </c>
      <c r="F43" s="64">
        <v>535000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2775632</v>
      </c>
      <c r="N43" s="64">
        <v>2775632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2775632</v>
      </c>
      <c r="X43" s="64">
        <v>267498</v>
      </c>
      <c r="Y43" s="64">
        <v>2508134</v>
      </c>
      <c r="Z43" s="65">
        <v>937.63</v>
      </c>
      <c r="AA43" s="54">
        <v>535000</v>
      </c>
    </row>
    <row r="44" spans="1:27" ht="12.75">
      <c r="A44" s="66" t="s">
        <v>69</v>
      </c>
      <c r="B44" s="33"/>
      <c r="C44" s="67">
        <f aca="true" t="shared" si="4" ref="C44:Y44">+C42-C43</f>
        <v>2438477464</v>
      </c>
      <c r="D44" s="67">
        <f>+D42-D43</f>
        <v>0</v>
      </c>
      <c r="E44" s="68">
        <f t="shared" si="4"/>
        <v>2319430154</v>
      </c>
      <c r="F44" s="69">
        <f t="shared" si="4"/>
        <v>2319430154</v>
      </c>
      <c r="G44" s="69">
        <f t="shared" si="4"/>
        <v>2141956947</v>
      </c>
      <c r="H44" s="69">
        <f t="shared" si="4"/>
        <v>-853399212</v>
      </c>
      <c r="I44" s="69">
        <f t="shared" si="4"/>
        <v>-432690344</v>
      </c>
      <c r="J44" s="69">
        <f t="shared" si="4"/>
        <v>855867391</v>
      </c>
      <c r="K44" s="69">
        <f t="shared" si="4"/>
        <v>-182499640</v>
      </c>
      <c r="L44" s="69">
        <f t="shared" si="4"/>
        <v>172960307</v>
      </c>
      <c r="M44" s="69">
        <f t="shared" si="4"/>
        <v>1194672724</v>
      </c>
      <c r="N44" s="69">
        <f t="shared" si="4"/>
        <v>1185133391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2041000782</v>
      </c>
      <c r="X44" s="69">
        <f t="shared" si="4"/>
        <v>646056502</v>
      </c>
      <c r="Y44" s="69">
        <f t="shared" si="4"/>
        <v>1394944280</v>
      </c>
      <c r="Z44" s="70">
        <f>+IF(X44&lt;&gt;0,+(Y44/X44)*100,0)</f>
        <v>215.91676202958485</v>
      </c>
      <c r="AA44" s="67">
        <f>+AA42-AA43</f>
        <v>2319430154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2438477464</v>
      </c>
      <c r="D46" s="59">
        <f>SUM(D44:D45)</f>
        <v>0</v>
      </c>
      <c r="E46" s="60">
        <f t="shared" si="5"/>
        <v>2319430154</v>
      </c>
      <c r="F46" s="61">
        <f t="shared" si="5"/>
        <v>2319430154</v>
      </c>
      <c r="G46" s="61">
        <f t="shared" si="5"/>
        <v>2141956947</v>
      </c>
      <c r="H46" s="61">
        <f t="shared" si="5"/>
        <v>-853399212</v>
      </c>
      <c r="I46" s="61">
        <f t="shared" si="5"/>
        <v>-432690344</v>
      </c>
      <c r="J46" s="61">
        <f t="shared" si="5"/>
        <v>855867391</v>
      </c>
      <c r="K46" s="61">
        <f t="shared" si="5"/>
        <v>-182499640</v>
      </c>
      <c r="L46" s="61">
        <f t="shared" si="5"/>
        <v>172960307</v>
      </c>
      <c r="M46" s="61">
        <f t="shared" si="5"/>
        <v>1194672724</v>
      </c>
      <c r="N46" s="61">
        <f t="shared" si="5"/>
        <v>1185133391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2041000782</v>
      </c>
      <c r="X46" s="61">
        <f t="shared" si="5"/>
        <v>646056502</v>
      </c>
      <c r="Y46" s="61">
        <f t="shared" si="5"/>
        <v>1394944280</v>
      </c>
      <c r="Z46" s="62">
        <f>+IF(X46&lt;&gt;0,+(Y46/X46)*100,0)</f>
        <v>215.91676202958485</v>
      </c>
      <c r="AA46" s="59">
        <f>SUM(AA44:AA45)</f>
        <v>2319430154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2438477464</v>
      </c>
      <c r="D48" s="75">
        <f>SUM(D46:D47)</f>
        <v>0</v>
      </c>
      <c r="E48" s="76">
        <f t="shared" si="6"/>
        <v>2319430154</v>
      </c>
      <c r="F48" s="77">
        <f t="shared" si="6"/>
        <v>2319430154</v>
      </c>
      <c r="G48" s="77">
        <f t="shared" si="6"/>
        <v>2141956947</v>
      </c>
      <c r="H48" s="78">
        <f t="shared" si="6"/>
        <v>-853399212</v>
      </c>
      <c r="I48" s="78">
        <f t="shared" si="6"/>
        <v>-432690344</v>
      </c>
      <c r="J48" s="78">
        <f t="shared" si="6"/>
        <v>855867391</v>
      </c>
      <c r="K48" s="78">
        <f t="shared" si="6"/>
        <v>-182499640</v>
      </c>
      <c r="L48" s="78">
        <f t="shared" si="6"/>
        <v>172960307</v>
      </c>
      <c r="M48" s="77">
        <f t="shared" si="6"/>
        <v>1194672724</v>
      </c>
      <c r="N48" s="77">
        <f t="shared" si="6"/>
        <v>1185133391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2041000782</v>
      </c>
      <c r="X48" s="78">
        <f t="shared" si="6"/>
        <v>646056502</v>
      </c>
      <c r="Y48" s="78">
        <f t="shared" si="6"/>
        <v>1394944280</v>
      </c>
      <c r="Z48" s="79">
        <f>+IF(X48&lt;&gt;0,+(Y48/X48)*100,0)</f>
        <v>215.91676202958485</v>
      </c>
      <c r="AA48" s="80">
        <f>SUM(AA46:AA47)</f>
        <v>2319430154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7673348799</v>
      </c>
      <c r="D5" s="6">
        <v>0</v>
      </c>
      <c r="E5" s="7">
        <v>7497289350</v>
      </c>
      <c r="F5" s="8">
        <v>7497289350</v>
      </c>
      <c r="G5" s="8">
        <v>713206093</v>
      </c>
      <c r="H5" s="8">
        <v>713206093</v>
      </c>
      <c r="I5" s="8">
        <v>439325210</v>
      </c>
      <c r="J5" s="8">
        <v>1865737396</v>
      </c>
      <c r="K5" s="8">
        <v>536020106</v>
      </c>
      <c r="L5" s="8">
        <v>667322237</v>
      </c>
      <c r="M5" s="8">
        <v>651699998</v>
      </c>
      <c r="N5" s="8">
        <v>1855042341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3720779737</v>
      </c>
      <c r="X5" s="8">
        <v>3428125685</v>
      </c>
      <c r="Y5" s="8">
        <v>292654052</v>
      </c>
      <c r="Z5" s="2">
        <v>8.54</v>
      </c>
      <c r="AA5" s="6">
        <v>7497289350</v>
      </c>
    </row>
    <row r="6" spans="1:27" ht="12.75">
      <c r="A6" s="27" t="s">
        <v>33</v>
      </c>
      <c r="B6" s="28"/>
      <c r="C6" s="6">
        <v>149141241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12226264463</v>
      </c>
      <c r="D7" s="6">
        <v>0</v>
      </c>
      <c r="E7" s="7">
        <v>13124495750</v>
      </c>
      <c r="F7" s="8">
        <v>13124495750</v>
      </c>
      <c r="G7" s="8">
        <v>1074738407</v>
      </c>
      <c r="H7" s="8">
        <v>1218387459</v>
      </c>
      <c r="I7" s="8">
        <v>516040727</v>
      </c>
      <c r="J7" s="8">
        <v>2809166593</v>
      </c>
      <c r="K7" s="8">
        <v>1510495140</v>
      </c>
      <c r="L7" s="8">
        <v>1070394422</v>
      </c>
      <c r="M7" s="8">
        <v>585333462</v>
      </c>
      <c r="N7" s="8">
        <v>3166223024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5975389617</v>
      </c>
      <c r="X7" s="8">
        <v>5698791870</v>
      </c>
      <c r="Y7" s="8">
        <v>276597747</v>
      </c>
      <c r="Z7" s="2">
        <v>4.85</v>
      </c>
      <c r="AA7" s="6">
        <v>13124495750</v>
      </c>
    </row>
    <row r="8" spans="1:27" ht="12.75">
      <c r="A8" s="29" t="s">
        <v>35</v>
      </c>
      <c r="B8" s="28"/>
      <c r="C8" s="6">
        <v>3345292317</v>
      </c>
      <c r="D8" s="6">
        <v>0</v>
      </c>
      <c r="E8" s="7">
        <v>4409603550</v>
      </c>
      <c r="F8" s="8">
        <v>4409603550</v>
      </c>
      <c r="G8" s="8">
        <v>358771546</v>
      </c>
      <c r="H8" s="8">
        <v>225754729</v>
      </c>
      <c r="I8" s="8">
        <v>460504162</v>
      </c>
      <c r="J8" s="8">
        <v>1045030437</v>
      </c>
      <c r="K8" s="8">
        <v>512226710</v>
      </c>
      <c r="L8" s="8">
        <v>453331849</v>
      </c>
      <c r="M8" s="8">
        <v>403601284</v>
      </c>
      <c r="N8" s="8">
        <v>1369159843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2414190280</v>
      </c>
      <c r="X8" s="8">
        <v>1789822192</v>
      </c>
      <c r="Y8" s="8">
        <v>624368088</v>
      </c>
      <c r="Z8" s="2">
        <v>34.88</v>
      </c>
      <c r="AA8" s="6">
        <v>4409603550</v>
      </c>
    </row>
    <row r="9" spans="1:27" ht="12.75">
      <c r="A9" s="29" t="s">
        <v>36</v>
      </c>
      <c r="B9" s="28"/>
      <c r="C9" s="6">
        <v>933361108</v>
      </c>
      <c r="D9" s="6">
        <v>0</v>
      </c>
      <c r="E9" s="7">
        <v>1075289740</v>
      </c>
      <c r="F9" s="8">
        <v>1075289740</v>
      </c>
      <c r="G9" s="8">
        <v>82946347</v>
      </c>
      <c r="H9" s="8">
        <v>60708514</v>
      </c>
      <c r="I9" s="8">
        <v>47950830</v>
      </c>
      <c r="J9" s="8">
        <v>191605691</v>
      </c>
      <c r="K9" s="8">
        <v>154416468</v>
      </c>
      <c r="L9" s="8">
        <v>118778202</v>
      </c>
      <c r="M9" s="8">
        <v>124596707</v>
      </c>
      <c r="N9" s="8">
        <v>397791377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589397068</v>
      </c>
      <c r="X9" s="8">
        <v>485125233</v>
      </c>
      <c r="Y9" s="8">
        <v>104271835</v>
      </c>
      <c r="Z9" s="2">
        <v>21.49</v>
      </c>
      <c r="AA9" s="6">
        <v>1075289740</v>
      </c>
    </row>
    <row r="10" spans="1:27" ht="12.75">
      <c r="A10" s="29" t="s">
        <v>37</v>
      </c>
      <c r="B10" s="28"/>
      <c r="C10" s="6">
        <v>654538973</v>
      </c>
      <c r="D10" s="6">
        <v>0</v>
      </c>
      <c r="E10" s="7">
        <v>727158390</v>
      </c>
      <c r="F10" s="30">
        <v>727158390</v>
      </c>
      <c r="G10" s="30">
        <v>48214586</v>
      </c>
      <c r="H10" s="30">
        <v>50251837</v>
      </c>
      <c r="I10" s="30">
        <v>63950182</v>
      </c>
      <c r="J10" s="30">
        <v>162416605</v>
      </c>
      <c r="K10" s="30">
        <v>53321683</v>
      </c>
      <c r="L10" s="30">
        <v>66574598</v>
      </c>
      <c r="M10" s="30">
        <v>61187625</v>
      </c>
      <c r="N10" s="30">
        <v>181083906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343500511</v>
      </c>
      <c r="X10" s="30">
        <v>304569834</v>
      </c>
      <c r="Y10" s="30">
        <v>38930677</v>
      </c>
      <c r="Z10" s="31">
        <v>12.78</v>
      </c>
      <c r="AA10" s="32">
        <v>727158390</v>
      </c>
    </row>
    <row r="11" spans="1:27" ht="12.75">
      <c r="A11" s="29" t="s">
        <v>38</v>
      </c>
      <c r="B11" s="33"/>
      <c r="C11" s="6">
        <v>20679665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109918896</v>
      </c>
      <c r="Y11" s="8">
        <v>-109918896</v>
      </c>
      <c r="Z11" s="2">
        <v>-100</v>
      </c>
      <c r="AA11" s="6">
        <v>0</v>
      </c>
    </row>
    <row r="12" spans="1:27" ht="12.75">
      <c r="A12" s="29" t="s">
        <v>39</v>
      </c>
      <c r="B12" s="33"/>
      <c r="C12" s="6">
        <v>760040737</v>
      </c>
      <c r="D12" s="6">
        <v>0</v>
      </c>
      <c r="E12" s="7">
        <v>951324880</v>
      </c>
      <c r="F12" s="8">
        <v>951324880</v>
      </c>
      <c r="G12" s="8">
        <v>26608828</v>
      </c>
      <c r="H12" s="8">
        <v>76434269</v>
      </c>
      <c r="I12" s="8">
        <v>105930406</v>
      </c>
      <c r="J12" s="8">
        <v>208973503</v>
      </c>
      <c r="K12" s="8">
        <v>55575297</v>
      </c>
      <c r="L12" s="8">
        <v>70782364</v>
      </c>
      <c r="M12" s="8">
        <v>71611284</v>
      </c>
      <c r="N12" s="8">
        <v>197968945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406942448</v>
      </c>
      <c r="X12" s="8">
        <v>315643148</v>
      </c>
      <c r="Y12" s="8">
        <v>91299300</v>
      </c>
      <c r="Z12" s="2">
        <v>28.92</v>
      </c>
      <c r="AA12" s="6">
        <v>951324880</v>
      </c>
    </row>
    <row r="13" spans="1:27" ht="12.75">
      <c r="A13" s="27" t="s">
        <v>40</v>
      </c>
      <c r="B13" s="33"/>
      <c r="C13" s="6">
        <v>598037821</v>
      </c>
      <c r="D13" s="6">
        <v>0</v>
      </c>
      <c r="E13" s="7">
        <v>455655090</v>
      </c>
      <c r="F13" s="8">
        <v>455655090</v>
      </c>
      <c r="G13" s="8">
        <v>88061185</v>
      </c>
      <c r="H13" s="8">
        <v>47588677</v>
      </c>
      <c r="I13" s="8">
        <v>-17647854</v>
      </c>
      <c r="J13" s="8">
        <v>118002008</v>
      </c>
      <c r="K13" s="8">
        <v>45288701</v>
      </c>
      <c r="L13" s="8">
        <v>37509105</v>
      </c>
      <c r="M13" s="8">
        <v>55222972</v>
      </c>
      <c r="N13" s="8">
        <v>138020778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256022786</v>
      </c>
      <c r="X13" s="8">
        <v>248849994</v>
      </c>
      <c r="Y13" s="8">
        <v>7172792</v>
      </c>
      <c r="Z13" s="2">
        <v>2.88</v>
      </c>
      <c r="AA13" s="6">
        <v>455655090</v>
      </c>
    </row>
    <row r="14" spans="1:27" ht="12.75">
      <c r="A14" s="27" t="s">
        <v>41</v>
      </c>
      <c r="B14" s="33"/>
      <c r="C14" s="6">
        <v>306623480</v>
      </c>
      <c r="D14" s="6">
        <v>0</v>
      </c>
      <c r="E14" s="7">
        <v>342903090</v>
      </c>
      <c r="F14" s="8">
        <v>342903090</v>
      </c>
      <c r="G14" s="8">
        <v>582129508</v>
      </c>
      <c r="H14" s="8">
        <v>49875297</v>
      </c>
      <c r="I14" s="8">
        <v>47569361</v>
      </c>
      <c r="J14" s="8">
        <v>679574166</v>
      </c>
      <c r="K14" s="8">
        <v>23579279</v>
      </c>
      <c r="L14" s="8">
        <v>65080411</v>
      </c>
      <c r="M14" s="8">
        <v>42929742</v>
      </c>
      <c r="N14" s="8">
        <v>131589432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811163598</v>
      </c>
      <c r="X14" s="8">
        <v>70544135</v>
      </c>
      <c r="Y14" s="8">
        <v>740619463</v>
      </c>
      <c r="Z14" s="2">
        <v>1049.87</v>
      </c>
      <c r="AA14" s="6">
        <v>342903090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435931076</v>
      </c>
      <c r="D16" s="6">
        <v>0</v>
      </c>
      <c r="E16" s="7">
        <v>72791160</v>
      </c>
      <c r="F16" s="8">
        <v>72791160</v>
      </c>
      <c r="G16" s="8">
        <v>-59689995</v>
      </c>
      <c r="H16" s="8">
        <v>32104984</v>
      </c>
      <c r="I16" s="8">
        <v>-22983743</v>
      </c>
      <c r="J16" s="8">
        <v>-50568754</v>
      </c>
      <c r="K16" s="8">
        <v>-41025756</v>
      </c>
      <c r="L16" s="8">
        <v>-48715799</v>
      </c>
      <c r="M16" s="8">
        <v>-20750723</v>
      </c>
      <c r="N16" s="8">
        <v>-110492278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-161061032</v>
      </c>
      <c r="X16" s="8">
        <v>28608423</v>
      </c>
      <c r="Y16" s="8">
        <v>-189669455</v>
      </c>
      <c r="Z16" s="2">
        <v>-662.98</v>
      </c>
      <c r="AA16" s="6">
        <v>72791160</v>
      </c>
    </row>
    <row r="17" spans="1:27" ht="12.75">
      <c r="A17" s="27" t="s">
        <v>44</v>
      </c>
      <c r="B17" s="33"/>
      <c r="C17" s="6">
        <v>37082367</v>
      </c>
      <c r="D17" s="6">
        <v>0</v>
      </c>
      <c r="E17" s="7">
        <v>40688420</v>
      </c>
      <c r="F17" s="8">
        <v>40688420</v>
      </c>
      <c r="G17" s="8">
        <v>3508312</v>
      </c>
      <c r="H17" s="8">
        <v>892876</v>
      </c>
      <c r="I17" s="8">
        <v>3169488</v>
      </c>
      <c r="J17" s="8">
        <v>7570676</v>
      </c>
      <c r="K17" s="8">
        <v>2958489</v>
      </c>
      <c r="L17" s="8">
        <v>3152276</v>
      </c>
      <c r="M17" s="8">
        <v>3027401</v>
      </c>
      <c r="N17" s="8">
        <v>9138166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16708842</v>
      </c>
      <c r="X17" s="8">
        <v>13991409</v>
      </c>
      <c r="Y17" s="8">
        <v>2717433</v>
      </c>
      <c r="Z17" s="2">
        <v>19.42</v>
      </c>
      <c r="AA17" s="6">
        <v>40688420</v>
      </c>
    </row>
    <row r="18" spans="1:27" ht="12.75">
      <c r="A18" s="29" t="s">
        <v>45</v>
      </c>
      <c r="B18" s="28"/>
      <c r="C18" s="6">
        <v>11785177</v>
      </c>
      <c r="D18" s="6">
        <v>0</v>
      </c>
      <c r="E18" s="7">
        <v>15531610</v>
      </c>
      <c r="F18" s="8">
        <v>15531610</v>
      </c>
      <c r="G18" s="8">
        <v>1073843</v>
      </c>
      <c r="H18" s="8">
        <v>0</v>
      </c>
      <c r="I18" s="8">
        <v>1051887</v>
      </c>
      <c r="J18" s="8">
        <v>2125730</v>
      </c>
      <c r="K18" s="8">
        <v>946670</v>
      </c>
      <c r="L18" s="8">
        <v>1136052</v>
      </c>
      <c r="M18" s="8">
        <v>1165314</v>
      </c>
      <c r="N18" s="8">
        <v>3248036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5373766</v>
      </c>
      <c r="X18" s="8">
        <v>5427024</v>
      </c>
      <c r="Y18" s="8">
        <v>-53258</v>
      </c>
      <c r="Z18" s="2">
        <v>-0.98</v>
      </c>
      <c r="AA18" s="6">
        <v>15531610</v>
      </c>
    </row>
    <row r="19" spans="1:27" ht="12.75">
      <c r="A19" s="27" t="s">
        <v>46</v>
      </c>
      <c r="B19" s="33"/>
      <c r="C19" s="6">
        <v>5333729577</v>
      </c>
      <c r="D19" s="6">
        <v>0</v>
      </c>
      <c r="E19" s="7">
        <v>5736951310</v>
      </c>
      <c r="F19" s="8">
        <v>5736951310</v>
      </c>
      <c r="G19" s="8">
        <v>1205681549</v>
      </c>
      <c r="H19" s="8">
        <v>800100172</v>
      </c>
      <c r="I19" s="8">
        <v>-44315919</v>
      </c>
      <c r="J19" s="8">
        <v>1961465802</v>
      </c>
      <c r="K19" s="8">
        <v>60511171</v>
      </c>
      <c r="L19" s="8">
        <v>448753</v>
      </c>
      <c r="M19" s="8">
        <v>1794467668</v>
      </c>
      <c r="N19" s="8">
        <v>1855427592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3816893394</v>
      </c>
      <c r="X19" s="8">
        <v>3555414982</v>
      </c>
      <c r="Y19" s="8">
        <v>261478412</v>
      </c>
      <c r="Z19" s="2">
        <v>7.35</v>
      </c>
      <c r="AA19" s="6">
        <v>5736951310</v>
      </c>
    </row>
    <row r="20" spans="1:27" ht="12.75">
      <c r="A20" s="27" t="s">
        <v>47</v>
      </c>
      <c r="B20" s="33"/>
      <c r="C20" s="6">
        <v>573536184</v>
      </c>
      <c r="D20" s="6">
        <v>0</v>
      </c>
      <c r="E20" s="7">
        <v>703864150</v>
      </c>
      <c r="F20" s="30">
        <v>703864150</v>
      </c>
      <c r="G20" s="30">
        <v>55260217</v>
      </c>
      <c r="H20" s="30">
        <v>43268748</v>
      </c>
      <c r="I20" s="30">
        <v>48439659</v>
      </c>
      <c r="J20" s="30">
        <v>146968624</v>
      </c>
      <c r="K20" s="30">
        <v>70753014</v>
      </c>
      <c r="L20" s="30">
        <v>38019716</v>
      </c>
      <c r="M20" s="30">
        <v>89088620</v>
      </c>
      <c r="N20" s="30">
        <v>197861350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344829974</v>
      </c>
      <c r="X20" s="30">
        <v>138464775</v>
      </c>
      <c r="Y20" s="30">
        <v>206365199</v>
      </c>
      <c r="Z20" s="31">
        <v>149.04</v>
      </c>
      <c r="AA20" s="32">
        <v>703864150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21916090</v>
      </c>
      <c r="F21" s="8">
        <v>21916090</v>
      </c>
      <c r="G21" s="8">
        <v>0</v>
      </c>
      <c r="H21" s="8">
        <v>899540</v>
      </c>
      <c r="I21" s="34">
        <v>77899</v>
      </c>
      <c r="J21" s="8">
        <v>977439</v>
      </c>
      <c r="K21" s="8">
        <v>264512</v>
      </c>
      <c r="L21" s="8">
        <v>130070</v>
      </c>
      <c r="M21" s="8">
        <v>31970</v>
      </c>
      <c r="N21" s="8">
        <v>426552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1403991</v>
      </c>
      <c r="X21" s="8">
        <v>1778588</v>
      </c>
      <c r="Y21" s="8">
        <v>-374597</v>
      </c>
      <c r="Z21" s="2">
        <v>-21.06</v>
      </c>
      <c r="AA21" s="6">
        <v>21916090</v>
      </c>
    </row>
    <row r="22" spans="1:27" ht="24.75" customHeight="1">
      <c r="A22" s="35" t="s">
        <v>49</v>
      </c>
      <c r="B22" s="36"/>
      <c r="C22" s="37">
        <f aca="true" t="shared" si="0" ref="C22:Y22">SUM(C5:C21)</f>
        <v>33059392985</v>
      </c>
      <c r="D22" s="37">
        <f>SUM(D5:D21)</f>
        <v>0</v>
      </c>
      <c r="E22" s="38">
        <f t="shared" si="0"/>
        <v>35175462580</v>
      </c>
      <c r="F22" s="39">
        <f t="shared" si="0"/>
        <v>35175462580</v>
      </c>
      <c r="G22" s="39">
        <f t="shared" si="0"/>
        <v>4180510426</v>
      </c>
      <c r="H22" s="39">
        <f t="shared" si="0"/>
        <v>3319473195</v>
      </c>
      <c r="I22" s="39">
        <f t="shared" si="0"/>
        <v>1649062295</v>
      </c>
      <c r="J22" s="39">
        <f t="shared" si="0"/>
        <v>9149045916</v>
      </c>
      <c r="K22" s="39">
        <f t="shared" si="0"/>
        <v>2985331484</v>
      </c>
      <c r="L22" s="39">
        <f t="shared" si="0"/>
        <v>2543944256</v>
      </c>
      <c r="M22" s="39">
        <f t="shared" si="0"/>
        <v>3863213324</v>
      </c>
      <c r="N22" s="39">
        <f t="shared" si="0"/>
        <v>9392489064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18541534980</v>
      </c>
      <c r="X22" s="39">
        <f t="shared" si="0"/>
        <v>16195076188</v>
      </c>
      <c r="Y22" s="39">
        <f t="shared" si="0"/>
        <v>2346458792</v>
      </c>
      <c r="Z22" s="40">
        <f>+IF(X22&lt;&gt;0,+(Y22/X22)*100,0)</f>
        <v>14.488717217265368</v>
      </c>
      <c r="AA22" s="37">
        <f>SUM(AA5:AA21)</f>
        <v>35175462580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10081933431</v>
      </c>
      <c r="D25" s="6">
        <v>0</v>
      </c>
      <c r="E25" s="7">
        <v>10470211079</v>
      </c>
      <c r="F25" s="8">
        <v>10470211079</v>
      </c>
      <c r="G25" s="8">
        <v>748498694</v>
      </c>
      <c r="H25" s="8">
        <v>744462320</v>
      </c>
      <c r="I25" s="8">
        <v>831138352</v>
      </c>
      <c r="J25" s="8">
        <v>2324099366</v>
      </c>
      <c r="K25" s="8">
        <v>812044511</v>
      </c>
      <c r="L25" s="8">
        <v>1257429260</v>
      </c>
      <c r="M25" s="8">
        <v>813267085</v>
      </c>
      <c r="N25" s="8">
        <v>2882740856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5206840222</v>
      </c>
      <c r="X25" s="8">
        <v>4355704184</v>
      </c>
      <c r="Y25" s="8">
        <v>851136038</v>
      </c>
      <c r="Z25" s="2">
        <v>19.54</v>
      </c>
      <c r="AA25" s="6">
        <v>10470211079</v>
      </c>
    </row>
    <row r="26" spans="1:27" ht="12.75">
      <c r="A26" s="29" t="s">
        <v>52</v>
      </c>
      <c r="B26" s="28"/>
      <c r="C26" s="6">
        <v>119344337</v>
      </c>
      <c r="D26" s="6">
        <v>0</v>
      </c>
      <c r="E26" s="7">
        <v>132014290</v>
      </c>
      <c r="F26" s="8">
        <v>132014290</v>
      </c>
      <c r="G26" s="8">
        <v>10205403</v>
      </c>
      <c r="H26" s="8">
        <v>10116011</v>
      </c>
      <c r="I26" s="8">
        <v>7576708</v>
      </c>
      <c r="J26" s="8">
        <v>27898122</v>
      </c>
      <c r="K26" s="8">
        <v>10137148</v>
      </c>
      <c r="L26" s="8">
        <v>10216740</v>
      </c>
      <c r="M26" s="8">
        <v>13092117</v>
      </c>
      <c r="N26" s="8">
        <v>33446005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61344127</v>
      </c>
      <c r="X26" s="8">
        <v>51475676</v>
      </c>
      <c r="Y26" s="8">
        <v>9868451</v>
      </c>
      <c r="Z26" s="2">
        <v>19.17</v>
      </c>
      <c r="AA26" s="6">
        <v>132014290</v>
      </c>
    </row>
    <row r="27" spans="1:27" ht="12.75">
      <c r="A27" s="29" t="s">
        <v>53</v>
      </c>
      <c r="B27" s="28"/>
      <c r="C27" s="6">
        <v>2076465141</v>
      </c>
      <c r="D27" s="6">
        <v>0</v>
      </c>
      <c r="E27" s="7">
        <v>891524760</v>
      </c>
      <c r="F27" s="8">
        <v>891524760</v>
      </c>
      <c r="G27" s="8">
        <v>74</v>
      </c>
      <c r="H27" s="8">
        <v>238791</v>
      </c>
      <c r="I27" s="8">
        <v>371150</v>
      </c>
      <c r="J27" s="8">
        <v>610015</v>
      </c>
      <c r="K27" s="8">
        <v>651128</v>
      </c>
      <c r="L27" s="8">
        <v>1126673</v>
      </c>
      <c r="M27" s="8">
        <v>72952</v>
      </c>
      <c r="N27" s="8">
        <v>1850753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2460768</v>
      </c>
      <c r="X27" s="8">
        <v>306083077</v>
      </c>
      <c r="Y27" s="8">
        <v>-303622309</v>
      </c>
      <c r="Z27" s="2">
        <v>-99.2</v>
      </c>
      <c r="AA27" s="6">
        <v>891524760</v>
      </c>
    </row>
    <row r="28" spans="1:27" ht="12.75">
      <c r="A28" s="29" t="s">
        <v>54</v>
      </c>
      <c r="B28" s="28"/>
      <c r="C28" s="6">
        <v>2361953070</v>
      </c>
      <c r="D28" s="6">
        <v>0</v>
      </c>
      <c r="E28" s="7">
        <v>2554436226</v>
      </c>
      <c r="F28" s="8">
        <v>2554436226</v>
      </c>
      <c r="G28" s="8">
        <v>213010344</v>
      </c>
      <c r="H28" s="8">
        <v>206394732</v>
      </c>
      <c r="I28" s="8">
        <v>209602032</v>
      </c>
      <c r="J28" s="8">
        <v>629007108</v>
      </c>
      <c r="K28" s="8">
        <v>212455481</v>
      </c>
      <c r="L28" s="8">
        <v>212447394</v>
      </c>
      <c r="M28" s="8">
        <v>221059468</v>
      </c>
      <c r="N28" s="8">
        <v>645962343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1274969451</v>
      </c>
      <c r="X28" s="8">
        <v>1005746427</v>
      </c>
      <c r="Y28" s="8">
        <v>269223024</v>
      </c>
      <c r="Z28" s="2">
        <v>26.77</v>
      </c>
      <c r="AA28" s="6">
        <v>2554436226</v>
      </c>
    </row>
    <row r="29" spans="1:27" ht="12.75">
      <c r="A29" s="29" t="s">
        <v>55</v>
      </c>
      <c r="B29" s="28"/>
      <c r="C29" s="6">
        <v>852319879</v>
      </c>
      <c r="D29" s="6">
        <v>0</v>
      </c>
      <c r="E29" s="7">
        <v>857778878</v>
      </c>
      <c r="F29" s="8">
        <v>857778878</v>
      </c>
      <c r="G29" s="8">
        <v>106395716</v>
      </c>
      <c r="H29" s="8">
        <v>80266</v>
      </c>
      <c r="I29" s="8">
        <v>-111603273</v>
      </c>
      <c r="J29" s="8">
        <v>-5127291</v>
      </c>
      <c r="K29" s="8">
        <v>3985891</v>
      </c>
      <c r="L29" s="8">
        <v>73443</v>
      </c>
      <c r="M29" s="8">
        <v>350132637</v>
      </c>
      <c r="N29" s="8">
        <v>354191971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349064680</v>
      </c>
      <c r="X29" s="8">
        <v>283504451</v>
      </c>
      <c r="Y29" s="8">
        <v>65560229</v>
      </c>
      <c r="Z29" s="2">
        <v>23.12</v>
      </c>
      <c r="AA29" s="6">
        <v>857778878</v>
      </c>
    </row>
    <row r="30" spans="1:27" ht="12.75">
      <c r="A30" s="29" t="s">
        <v>56</v>
      </c>
      <c r="B30" s="28"/>
      <c r="C30" s="6">
        <v>10433650343</v>
      </c>
      <c r="D30" s="6">
        <v>0</v>
      </c>
      <c r="E30" s="7">
        <v>11290762340</v>
      </c>
      <c r="F30" s="8">
        <v>11290762340</v>
      </c>
      <c r="G30" s="8">
        <v>1200119701</v>
      </c>
      <c r="H30" s="8">
        <v>1262621771</v>
      </c>
      <c r="I30" s="8">
        <v>125381507</v>
      </c>
      <c r="J30" s="8">
        <v>2588122979</v>
      </c>
      <c r="K30" s="8">
        <v>1459515130</v>
      </c>
      <c r="L30" s="8">
        <v>916986079</v>
      </c>
      <c r="M30" s="8">
        <v>797175959</v>
      </c>
      <c r="N30" s="8">
        <v>3173677168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5761800147</v>
      </c>
      <c r="X30" s="8">
        <v>5666505221</v>
      </c>
      <c r="Y30" s="8">
        <v>95294926</v>
      </c>
      <c r="Z30" s="2">
        <v>1.68</v>
      </c>
      <c r="AA30" s="6">
        <v>11290762340</v>
      </c>
    </row>
    <row r="31" spans="1:27" ht="12.75">
      <c r="A31" s="29" t="s">
        <v>57</v>
      </c>
      <c r="B31" s="28"/>
      <c r="C31" s="6">
        <v>980987140</v>
      </c>
      <c r="D31" s="6">
        <v>0</v>
      </c>
      <c r="E31" s="7">
        <v>1193594698</v>
      </c>
      <c r="F31" s="8">
        <v>1193594698</v>
      </c>
      <c r="G31" s="8">
        <v>81141303</v>
      </c>
      <c r="H31" s="8">
        <v>82921879</v>
      </c>
      <c r="I31" s="8">
        <v>-51922442</v>
      </c>
      <c r="J31" s="8">
        <v>112140740</v>
      </c>
      <c r="K31" s="8">
        <v>238258990</v>
      </c>
      <c r="L31" s="8">
        <v>93903915</v>
      </c>
      <c r="M31" s="8">
        <v>97139980</v>
      </c>
      <c r="N31" s="8">
        <v>429302885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541443625</v>
      </c>
      <c r="X31" s="8">
        <v>220629239</v>
      </c>
      <c r="Y31" s="8">
        <v>320814386</v>
      </c>
      <c r="Z31" s="2">
        <v>145.41</v>
      </c>
      <c r="AA31" s="6">
        <v>1193594698</v>
      </c>
    </row>
    <row r="32" spans="1:27" ht="12.75">
      <c r="A32" s="29" t="s">
        <v>58</v>
      </c>
      <c r="B32" s="28"/>
      <c r="C32" s="6">
        <v>4433017189</v>
      </c>
      <c r="D32" s="6">
        <v>0</v>
      </c>
      <c r="E32" s="7">
        <v>5148311086</v>
      </c>
      <c r="F32" s="8">
        <v>5148311086</v>
      </c>
      <c r="G32" s="8">
        <v>295325028</v>
      </c>
      <c r="H32" s="8">
        <v>366878872</v>
      </c>
      <c r="I32" s="8">
        <v>172132327</v>
      </c>
      <c r="J32" s="8">
        <v>834336227</v>
      </c>
      <c r="K32" s="8">
        <v>579931454</v>
      </c>
      <c r="L32" s="8">
        <v>258410149</v>
      </c>
      <c r="M32" s="8">
        <v>414529694</v>
      </c>
      <c r="N32" s="8">
        <v>1252871297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2087207524</v>
      </c>
      <c r="X32" s="8">
        <v>1958550367</v>
      </c>
      <c r="Y32" s="8">
        <v>128657157</v>
      </c>
      <c r="Z32" s="2">
        <v>6.57</v>
      </c>
      <c r="AA32" s="6">
        <v>5148311086</v>
      </c>
    </row>
    <row r="33" spans="1:27" ht="12.75">
      <c r="A33" s="29" t="s">
        <v>59</v>
      </c>
      <c r="B33" s="28"/>
      <c r="C33" s="6">
        <v>397900690</v>
      </c>
      <c r="D33" s="6">
        <v>0</v>
      </c>
      <c r="E33" s="7">
        <v>481898000</v>
      </c>
      <c r="F33" s="8">
        <v>481898000</v>
      </c>
      <c r="G33" s="8">
        <v>7692046</v>
      </c>
      <c r="H33" s="8">
        <v>40718937</v>
      </c>
      <c r="I33" s="8">
        <v>38395246</v>
      </c>
      <c r="J33" s="8">
        <v>86806229</v>
      </c>
      <c r="K33" s="8">
        <v>35637679</v>
      </c>
      <c r="L33" s="8">
        <v>39301668</v>
      </c>
      <c r="M33" s="8">
        <v>27052997</v>
      </c>
      <c r="N33" s="8">
        <v>101992344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188798573</v>
      </c>
      <c r="X33" s="8">
        <v>216617355</v>
      </c>
      <c r="Y33" s="8">
        <v>-27818782</v>
      </c>
      <c r="Z33" s="2">
        <v>-12.84</v>
      </c>
      <c r="AA33" s="6">
        <v>481898000</v>
      </c>
    </row>
    <row r="34" spans="1:27" ht="12.75">
      <c r="A34" s="29" t="s">
        <v>60</v>
      </c>
      <c r="B34" s="28"/>
      <c r="C34" s="6">
        <v>1991819702</v>
      </c>
      <c r="D34" s="6">
        <v>0</v>
      </c>
      <c r="E34" s="7">
        <v>2205640763</v>
      </c>
      <c r="F34" s="8">
        <v>2205640763</v>
      </c>
      <c r="G34" s="8">
        <v>173164006</v>
      </c>
      <c r="H34" s="8">
        <v>174091029</v>
      </c>
      <c r="I34" s="8">
        <v>-10177871</v>
      </c>
      <c r="J34" s="8">
        <v>337077164</v>
      </c>
      <c r="K34" s="8">
        <v>238763473</v>
      </c>
      <c r="L34" s="8">
        <v>218841748</v>
      </c>
      <c r="M34" s="8">
        <v>155356473</v>
      </c>
      <c r="N34" s="8">
        <v>612961694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950038858</v>
      </c>
      <c r="X34" s="8">
        <v>1006967770</v>
      </c>
      <c r="Y34" s="8">
        <v>-56928912</v>
      </c>
      <c r="Z34" s="2">
        <v>-5.65</v>
      </c>
      <c r="AA34" s="6">
        <v>2205640763</v>
      </c>
    </row>
    <row r="35" spans="1:27" ht="12.75">
      <c r="A35" s="27" t="s">
        <v>61</v>
      </c>
      <c r="B35" s="33"/>
      <c r="C35" s="6">
        <v>4619424</v>
      </c>
      <c r="D35" s="6">
        <v>0</v>
      </c>
      <c r="E35" s="7">
        <v>939150</v>
      </c>
      <c r="F35" s="8">
        <v>939150</v>
      </c>
      <c r="G35" s="8">
        <v>0</v>
      </c>
      <c r="H35" s="8">
        <v>-3158</v>
      </c>
      <c r="I35" s="8">
        <v>-188</v>
      </c>
      <c r="J35" s="8">
        <v>-3346</v>
      </c>
      <c r="K35" s="8">
        <v>1353</v>
      </c>
      <c r="L35" s="8">
        <v>0</v>
      </c>
      <c r="M35" s="8">
        <v>1703</v>
      </c>
      <c r="N35" s="8">
        <v>3056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-290</v>
      </c>
      <c r="X35" s="8">
        <v>127885</v>
      </c>
      <c r="Y35" s="8">
        <v>-128175</v>
      </c>
      <c r="Z35" s="2">
        <v>-100.23</v>
      </c>
      <c r="AA35" s="6">
        <v>939150</v>
      </c>
    </row>
    <row r="36" spans="1:27" ht="12.75">
      <c r="A36" s="44" t="s">
        <v>62</v>
      </c>
      <c r="B36" s="36"/>
      <c r="C36" s="37">
        <f aca="true" t="shared" si="1" ref="C36:Y36">SUM(C25:C35)</f>
        <v>33734010346</v>
      </c>
      <c r="D36" s="37">
        <f>SUM(D25:D35)</f>
        <v>0</v>
      </c>
      <c r="E36" s="38">
        <f t="shared" si="1"/>
        <v>35227111270</v>
      </c>
      <c r="F36" s="39">
        <f t="shared" si="1"/>
        <v>35227111270</v>
      </c>
      <c r="G36" s="39">
        <f t="shared" si="1"/>
        <v>2835552315</v>
      </c>
      <c r="H36" s="39">
        <f t="shared" si="1"/>
        <v>2888521450</v>
      </c>
      <c r="I36" s="39">
        <f t="shared" si="1"/>
        <v>1210893548</v>
      </c>
      <c r="J36" s="39">
        <f t="shared" si="1"/>
        <v>6934967313</v>
      </c>
      <c r="K36" s="39">
        <f t="shared" si="1"/>
        <v>3591382238</v>
      </c>
      <c r="L36" s="39">
        <f t="shared" si="1"/>
        <v>3008737069</v>
      </c>
      <c r="M36" s="39">
        <f t="shared" si="1"/>
        <v>2888881065</v>
      </c>
      <c r="N36" s="39">
        <f t="shared" si="1"/>
        <v>9489000372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16423967685</v>
      </c>
      <c r="X36" s="39">
        <f t="shared" si="1"/>
        <v>15071911652</v>
      </c>
      <c r="Y36" s="39">
        <f t="shared" si="1"/>
        <v>1352056033</v>
      </c>
      <c r="Z36" s="40">
        <f>+IF(X36&lt;&gt;0,+(Y36/X36)*100,0)</f>
        <v>8.970700361162121</v>
      </c>
      <c r="AA36" s="37">
        <f>SUM(AA25:AA35)</f>
        <v>35227111270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-674617361</v>
      </c>
      <c r="D38" s="50">
        <f>+D22-D36</f>
        <v>0</v>
      </c>
      <c r="E38" s="51">
        <f t="shared" si="2"/>
        <v>-51648690</v>
      </c>
      <c r="F38" s="52">
        <f t="shared" si="2"/>
        <v>-51648690</v>
      </c>
      <c r="G38" s="52">
        <f t="shared" si="2"/>
        <v>1344958111</v>
      </c>
      <c r="H38" s="52">
        <f t="shared" si="2"/>
        <v>430951745</v>
      </c>
      <c r="I38" s="52">
        <f t="shared" si="2"/>
        <v>438168747</v>
      </c>
      <c r="J38" s="52">
        <f t="shared" si="2"/>
        <v>2214078603</v>
      </c>
      <c r="K38" s="52">
        <f t="shared" si="2"/>
        <v>-606050754</v>
      </c>
      <c r="L38" s="52">
        <f t="shared" si="2"/>
        <v>-464792813</v>
      </c>
      <c r="M38" s="52">
        <f t="shared" si="2"/>
        <v>974332259</v>
      </c>
      <c r="N38" s="52">
        <f t="shared" si="2"/>
        <v>-96511308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2117567295</v>
      </c>
      <c r="X38" s="52">
        <f>IF(F22=F36,0,X22-X36)</f>
        <v>1123164536</v>
      </c>
      <c r="Y38" s="52">
        <f t="shared" si="2"/>
        <v>994402759</v>
      </c>
      <c r="Z38" s="53">
        <f>+IF(X38&lt;&gt;0,+(Y38/X38)*100,0)</f>
        <v>88.53580460628076</v>
      </c>
      <c r="AA38" s="50">
        <f>+AA22-AA36</f>
        <v>-51648690</v>
      </c>
    </row>
    <row r="39" spans="1:27" ht="12.75">
      <c r="A39" s="27" t="s">
        <v>64</v>
      </c>
      <c r="B39" s="33"/>
      <c r="C39" s="6">
        <v>2640455917</v>
      </c>
      <c r="D39" s="6">
        <v>0</v>
      </c>
      <c r="E39" s="7">
        <v>3493321800</v>
      </c>
      <c r="F39" s="8">
        <v>3493321800</v>
      </c>
      <c r="G39" s="8">
        <v>0</v>
      </c>
      <c r="H39" s="8">
        <v>64697000</v>
      </c>
      <c r="I39" s="8">
        <v>63377083</v>
      </c>
      <c r="J39" s="8">
        <v>128074083</v>
      </c>
      <c r="K39" s="8">
        <v>30247000</v>
      </c>
      <c r="L39" s="8">
        <v>46354015</v>
      </c>
      <c r="M39" s="8">
        <v>65924576</v>
      </c>
      <c r="N39" s="8">
        <v>142525591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270599674</v>
      </c>
      <c r="X39" s="8">
        <v>1284644259</v>
      </c>
      <c r="Y39" s="8">
        <v>-1014044585</v>
      </c>
      <c r="Z39" s="2">
        <v>-78.94</v>
      </c>
      <c r="AA39" s="6">
        <v>3493321800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1965838556</v>
      </c>
      <c r="D42" s="59">
        <f>SUM(D38:D41)</f>
        <v>0</v>
      </c>
      <c r="E42" s="60">
        <f t="shared" si="3"/>
        <v>3441673110</v>
      </c>
      <c r="F42" s="61">
        <f t="shared" si="3"/>
        <v>3441673110</v>
      </c>
      <c r="G42" s="61">
        <f t="shared" si="3"/>
        <v>1344958111</v>
      </c>
      <c r="H42" s="61">
        <f t="shared" si="3"/>
        <v>495648745</v>
      </c>
      <c r="I42" s="61">
        <f t="shared" si="3"/>
        <v>501545830</v>
      </c>
      <c r="J42" s="61">
        <f t="shared" si="3"/>
        <v>2342152686</v>
      </c>
      <c r="K42" s="61">
        <f t="shared" si="3"/>
        <v>-575803754</v>
      </c>
      <c r="L42" s="61">
        <f t="shared" si="3"/>
        <v>-418438798</v>
      </c>
      <c r="M42" s="61">
        <f t="shared" si="3"/>
        <v>1040256835</v>
      </c>
      <c r="N42" s="61">
        <f t="shared" si="3"/>
        <v>46014283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2388166969</v>
      </c>
      <c r="X42" s="61">
        <f t="shared" si="3"/>
        <v>2407808795</v>
      </c>
      <c r="Y42" s="61">
        <f t="shared" si="3"/>
        <v>-19641826</v>
      </c>
      <c r="Z42" s="62">
        <f>+IF(X42&lt;&gt;0,+(Y42/X42)*100,0)</f>
        <v>-0.8157552227896069</v>
      </c>
      <c r="AA42" s="59">
        <f>SUM(AA38:AA41)</f>
        <v>3441673110</v>
      </c>
    </row>
    <row r="43" spans="1:27" ht="12.75">
      <c r="A43" s="27" t="s">
        <v>68</v>
      </c>
      <c r="B43" s="33"/>
      <c r="C43" s="54">
        <v>435000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1965403556</v>
      </c>
      <c r="D44" s="67">
        <f>+D42-D43</f>
        <v>0</v>
      </c>
      <c r="E44" s="68">
        <f t="shared" si="4"/>
        <v>3441673110</v>
      </c>
      <c r="F44" s="69">
        <f t="shared" si="4"/>
        <v>3441673110</v>
      </c>
      <c r="G44" s="69">
        <f t="shared" si="4"/>
        <v>1344958111</v>
      </c>
      <c r="H44" s="69">
        <f t="shared" si="4"/>
        <v>495648745</v>
      </c>
      <c r="I44" s="69">
        <f t="shared" si="4"/>
        <v>501545830</v>
      </c>
      <c r="J44" s="69">
        <f t="shared" si="4"/>
        <v>2342152686</v>
      </c>
      <c r="K44" s="69">
        <f t="shared" si="4"/>
        <v>-575803754</v>
      </c>
      <c r="L44" s="69">
        <f t="shared" si="4"/>
        <v>-418438798</v>
      </c>
      <c r="M44" s="69">
        <f t="shared" si="4"/>
        <v>1040256835</v>
      </c>
      <c r="N44" s="69">
        <f t="shared" si="4"/>
        <v>46014283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2388166969</v>
      </c>
      <c r="X44" s="69">
        <f t="shared" si="4"/>
        <v>2407808795</v>
      </c>
      <c r="Y44" s="69">
        <f t="shared" si="4"/>
        <v>-19641826</v>
      </c>
      <c r="Z44" s="70">
        <f>+IF(X44&lt;&gt;0,+(Y44/X44)*100,0)</f>
        <v>-0.8157552227896069</v>
      </c>
      <c r="AA44" s="67">
        <f>+AA42-AA43</f>
        <v>3441673110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1965403556</v>
      </c>
      <c r="D46" s="59">
        <f>SUM(D44:D45)</f>
        <v>0</v>
      </c>
      <c r="E46" s="60">
        <f t="shared" si="5"/>
        <v>3441673110</v>
      </c>
      <c r="F46" s="61">
        <f t="shared" si="5"/>
        <v>3441673110</v>
      </c>
      <c r="G46" s="61">
        <f t="shared" si="5"/>
        <v>1344958111</v>
      </c>
      <c r="H46" s="61">
        <f t="shared" si="5"/>
        <v>495648745</v>
      </c>
      <c r="I46" s="61">
        <f t="shared" si="5"/>
        <v>501545830</v>
      </c>
      <c r="J46" s="61">
        <f t="shared" si="5"/>
        <v>2342152686</v>
      </c>
      <c r="K46" s="61">
        <f t="shared" si="5"/>
        <v>-575803754</v>
      </c>
      <c r="L46" s="61">
        <f t="shared" si="5"/>
        <v>-418438798</v>
      </c>
      <c r="M46" s="61">
        <f t="shared" si="5"/>
        <v>1040256835</v>
      </c>
      <c r="N46" s="61">
        <f t="shared" si="5"/>
        <v>46014283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2388166969</v>
      </c>
      <c r="X46" s="61">
        <f t="shared" si="5"/>
        <v>2407808795</v>
      </c>
      <c r="Y46" s="61">
        <f t="shared" si="5"/>
        <v>-19641826</v>
      </c>
      <c r="Z46" s="62">
        <f>+IF(X46&lt;&gt;0,+(Y46/X46)*100,0)</f>
        <v>-0.8157552227896069</v>
      </c>
      <c r="AA46" s="59">
        <f>SUM(AA44:AA45)</f>
        <v>3441673110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1965403556</v>
      </c>
      <c r="D48" s="75">
        <f>SUM(D46:D47)</f>
        <v>0</v>
      </c>
      <c r="E48" s="76">
        <f t="shared" si="6"/>
        <v>3441673110</v>
      </c>
      <c r="F48" s="77">
        <f t="shared" si="6"/>
        <v>3441673110</v>
      </c>
      <c r="G48" s="77">
        <f t="shared" si="6"/>
        <v>1344958111</v>
      </c>
      <c r="H48" s="78">
        <f t="shared" si="6"/>
        <v>495648745</v>
      </c>
      <c r="I48" s="78">
        <f t="shared" si="6"/>
        <v>501545830</v>
      </c>
      <c r="J48" s="78">
        <f t="shared" si="6"/>
        <v>2342152686</v>
      </c>
      <c r="K48" s="78">
        <f t="shared" si="6"/>
        <v>-575803754</v>
      </c>
      <c r="L48" s="78">
        <f t="shared" si="6"/>
        <v>-418438798</v>
      </c>
      <c r="M48" s="77">
        <f t="shared" si="6"/>
        <v>1040256835</v>
      </c>
      <c r="N48" s="77">
        <f t="shared" si="6"/>
        <v>46014283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2388166969</v>
      </c>
      <c r="X48" s="78">
        <f t="shared" si="6"/>
        <v>2407808795</v>
      </c>
      <c r="Y48" s="78">
        <f t="shared" si="6"/>
        <v>-19641826</v>
      </c>
      <c r="Z48" s="79">
        <f>+IF(X48&lt;&gt;0,+(Y48/X48)*100,0)</f>
        <v>-0.8157552227896069</v>
      </c>
      <c r="AA48" s="80">
        <f>SUM(AA46:AA47)</f>
        <v>3441673110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8468248074</v>
      </c>
      <c r="D5" s="6">
        <v>0</v>
      </c>
      <c r="E5" s="7">
        <v>9361951636</v>
      </c>
      <c r="F5" s="8">
        <v>9361951636</v>
      </c>
      <c r="G5" s="8">
        <v>713046850</v>
      </c>
      <c r="H5" s="8">
        <v>829490718</v>
      </c>
      <c r="I5" s="8">
        <v>750748103</v>
      </c>
      <c r="J5" s="8">
        <v>2293285671</v>
      </c>
      <c r="K5" s="8">
        <v>822902930</v>
      </c>
      <c r="L5" s="8">
        <v>806908433</v>
      </c>
      <c r="M5" s="8">
        <v>786777984</v>
      </c>
      <c r="N5" s="8">
        <v>2416589347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4709875018</v>
      </c>
      <c r="X5" s="8">
        <v>4680975816</v>
      </c>
      <c r="Y5" s="8">
        <v>28899202</v>
      </c>
      <c r="Z5" s="2">
        <v>0.62</v>
      </c>
      <c r="AA5" s="6">
        <v>9361951636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11788874117</v>
      </c>
      <c r="D7" s="6">
        <v>0</v>
      </c>
      <c r="E7" s="7">
        <v>12591403042</v>
      </c>
      <c r="F7" s="8">
        <v>12591403042</v>
      </c>
      <c r="G7" s="8">
        <v>1142605424</v>
      </c>
      <c r="H7" s="8">
        <v>1184008146</v>
      </c>
      <c r="I7" s="8">
        <v>1107343602</v>
      </c>
      <c r="J7" s="8">
        <v>3433957172</v>
      </c>
      <c r="K7" s="8">
        <v>1169884650</v>
      </c>
      <c r="L7" s="8">
        <v>1066828551</v>
      </c>
      <c r="M7" s="8">
        <v>985719146</v>
      </c>
      <c r="N7" s="8">
        <v>3222432347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6656389519</v>
      </c>
      <c r="X7" s="8">
        <v>6388975719</v>
      </c>
      <c r="Y7" s="8">
        <v>267413800</v>
      </c>
      <c r="Z7" s="2">
        <v>4.19</v>
      </c>
      <c r="AA7" s="6">
        <v>12591403042</v>
      </c>
    </row>
    <row r="8" spans="1:27" ht="12.75">
      <c r="A8" s="29" t="s">
        <v>35</v>
      </c>
      <c r="B8" s="28"/>
      <c r="C8" s="6">
        <v>2903595406</v>
      </c>
      <c r="D8" s="6">
        <v>0</v>
      </c>
      <c r="E8" s="7">
        <v>3574754855</v>
      </c>
      <c r="F8" s="8">
        <v>3574754855</v>
      </c>
      <c r="G8" s="8">
        <v>508124731</v>
      </c>
      <c r="H8" s="8">
        <v>492403099</v>
      </c>
      <c r="I8" s="8">
        <v>542139306</v>
      </c>
      <c r="J8" s="8">
        <v>1542667136</v>
      </c>
      <c r="K8" s="8">
        <v>483161743</v>
      </c>
      <c r="L8" s="8">
        <v>322372233</v>
      </c>
      <c r="M8" s="8">
        <v>346792388</v>
      </c>
      <c r="N8" s="8">
        <v>1152326364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2694993500</v>
      </c>
      <c r="X8" s="8">
        <v>1787643624</v>
      </c>
      <c r="Y8" s="8">
        <v>907349876</v>
      </c>
      <c r="Z8" s="2">
        <v>50.76</v>
      </c>
      <c r="AA8" s="6">
        <v>3574754855</v>
      </c>
    </row>
    <row r="9" spans="1:27" ht="12.75">
      <c r="A9" s="29" t="s">
        <v>36</v>
      </c>
      <c r="B9" s="28"/>
      <c r="C9" s="6">
        <v>1506319071</v>
      </c>
      <c r="D9" s="6">
        <v>0</v>
      </c>
      <c r="E9" s="7">
        <v>1811047971</v>
      </c>
      <c r="F9" s="8">
        <v>1811047971</v>
      </c>
      <c r="G9" s="8">
        <v>194747169</v>
      </c>
      <c r="H9" s="8">
        <v>212502553</v>
      </c>
      <c r="I9" s="8">
        <v>218095229</v>
      </c>
      <c r="J9" s="8">
        <v>625344951</v>
      </c>
      <c r="K9" s="8">
        <v>195414856</v>
      </c>
      <c r="L9" s="8">
        <v>147874485</v>
      </c>
      <c r="M9" s="8">
        <v>145427121</v>
      </c>
      <c r="N9" s="8">
        <v>488716462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1114061413</v>
      </c>
      <c r="X9" s="8">
        <v>905523984</v>
      </c>
      <c r="Y9" s="8">
        <v>208537429</v>
      </c>
      <c r="Z9" s="2">
        <v>23.03</v>
      </c>
      <c r="AA9" s="6">
        <v>1811047971</v>
      </c>
    </row>
    <row r="10" spans="1:27" ht="12.75">
      <c r="A10" s="29" t="s">
        <v>37</v>
      </c>
      <c r="B10" s="28"/>
      <c r="C10" s="6">
        <v>1179179228</v>
      </c>
      <c r="D10" s="6">
        <v>0</v>
      </c>
      <c r="E10" s="7">
        <v>1202059060</v>
      </c>
      <c r="F10" s="30">
        <v>1202059060</v>
      </c>
      <c r="G10" s="30">
        <v>97901900</v>
      </c>
      <c r="H10" s="30">
        <v>100587009</v>
      </c>
      <c r="I10" s="30">
        <v>93484592</v>
      </c>
      <c r="J10" s="30">
        <v>291973501</v>
      </c>
      <c r="K10" s="30">
        <v>95189508</v>
      </c>
      <c r="L10" s="30">
        <v>91130842</v>
      </c>
      <c r="M10" s="30">
        <v>85291823</v>
      </c>
      <c r="N10" s="30">
        <v>271612173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563585674</v>
      </c>
      <c r="X10" s="30">
        <v>601029528</v>
      </c>
      <c r="Y10" s="30">
        <v>-37443854</v>
      </c>
      <c r="Z10" s="31">
        <v>-6.23</v>
      </c>
      <c r="AA10" s="32">
        <v>1202059060</v>
      </c>
    </row>
    <row r="11" spans="1:27" ht="12.75">
      <c r="A11" s="29" t="s">
        <v>38</v>
      </c>
      <c r="B11" s="33"/>
      <c r="C11" s="6">
        <v>786149985</v>
      </c>
      <c r="D11" s="6">
        <v>0</v>
      </c>
      <c r="E11" s="7">
        <v>573142</v>
      </c>
      <c r="F11" s="8">
        <v>573142</v>
      </c>
      <c r="G11" s="8">
        <v>0</v>
      </c>
      <c r="H11" s="8">
        <v>1770</v>
      </c>
      <c r="I11" s="8">
        <v>2363</v>
      </c>
      <c r="J11" s="8">
        <v>4133</v>
      </c>
      <c r="K11" s="8">
        <v>-40625</v>
      </c>
      <c r="L11" s="8">
        <v>66923</v>
      </c>
      <c r="M11" s="8">
        <v>0</v>
      </c>
      <c r="N11" s="8">
        <v>26298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30431</v>
      </c>
      <c r="X11" s="8"/>
      <c r="Y11" s="8">
        <v>30431</v>
      </c>
      <c r="Z11" s="2">
        <v>0</v>
      </c>
      <c r="AA11" s="6">
        <v>573142</v>
      </c>
    </row>
    <row r="12" spans="1:27" ht="12.75">
      <c r="A12" s="29" t="s">
        <v>39</v>
      </c>
      <c r="B12" s="33"/>
      <c r="C12" s="6">
        <v>635195689</v>
      </c>
      <c r="D12" s="6">
        <v>0</v>
      </c>
      <c r="E12" s="7">
        <v>534194840</v>
      </c>
      <c r="F12" s="8">
        <v>534194840</v>
      </c>
      <c r="G12" s="8">
        <v>35787128</v>
      </c>
      <c r="H12" s="8">
        <v>33859279</v>
      </c>
      <c r="I12" s="8">
        <v>38582396</v>
      </c>
      <c r="J12" s="8">
        <v>108228803</v>
      </c>
      <c r="K12" s="8">
        <v>42735478</v>
      </c>
      <c r="L12" s="8">
        <v>45880698</v>
      </c>
      <c r="M12" s="8">
        <v>31990866</v>
      </c>
      <c r="N12" s="8">
        <v>120607042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228835845</v>
      </c>
      <c r="X12" s="8">
        <v>267096868</v>
      </c>
      <c r="Y12" s="8">
        <v>-38261023</v>
      </c>
      <c r="Z12" s="2">
        <v>-14.32</v>
      </c>
      <c r="AA12" s="6">
        <v>534194840</v>
      </c>
    </row>
    <row r="13" spans="1:27" ht="12.75">
      <c r="A13" s="27" t="s">
        <v>40</v>
      </c>
      <c r="B13" s="33"/>
      <c r="C13" s="6">
        <v>905414861</v>
      </c>
      <c r="D13" s="6">
        <v>0</v>
      </c>
      <c r="E13" s="7">
        <v>941028468</v>
      </c>
      <c r="F13" s="8">
        <v>941028468</v>
      </c>
      <c r="G13" s="8">
        <v>83409702</v>
      </c>
      <c r="H13" s="8">
        <v>76773768</v>
      </c>
      <c r="I13" s="8">
        <v>83796573</v>
      </c>
      <c r="J13" s="8">
        <v>243980043</v>
      </c>
      <c r="K13" s="8">
        <v>84535337</v>
      </c>
      <c r="L13" s="8">
        <v>81328039</v>
      </c>
      <c r="M13" s="8">
        <v>80761735</v>
      </c>
      <c r="N13" s="8">
        <v>246625111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490605154</v>
      </c>
      <c r="X13" s="8">
        <v>470514234</v>
      </c>
      <c r="Y13" s="8">
        <v>20090920</v>
      </c>
      <c r="Z13" s="2">
        <v>4.27</v>
      </c>
      <c r="AA13" s="6">
        <v>941028468</v>
      </c>
    </row>
    <row r="14" spans="1:27" ht="12.75">
      <c r="A14" s="27" t="s">
        <v>41</v>
      </c>
      <c r="B14" s="33"/>
      <c r="C14" s="6">
        <v>302870925</v>
      </c>
      <c r="D14" s="6">
        <v>0</v>
      </c>
      <c r="E14" s="7">
        <v>340970412</v>
      </c>
      <c r="F14" s="8">
        <v>340970412</v>
      </c>
      <c r="G14" s="8">
        <v>28348856</v>
      </c>
      <c r="H14" s="8">
        <v>35950114</v>
      </c>
      <c r="I14" s="8">
        <v>32921717</v>
      </c>
      <c r="J14" s="8">
        <v>97220687</v>
      </c>
      <c r="K14" s="8">
        <v>31980342</v>
      </c>
      <c r="L14" s="8">
        <v>35087539</v>
      </c>
      <c r="M14" s="8">
        <v>36149640</v>
      </c>
      <c r="N14" s="8">
        <v>103217521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200438208</v>
      </c>
      <c r="X14" s="8">
        <v>170485206</v>
      </c>
      <c r="Y14" s="8">
        <v>29953002</v>
      </c>
      <c r="Z14" s="2">
        <v>17.57</v>
      </c>
      <c r="AA14" s="6">
        <v>340970412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1644473646</v>
      </c>
      <c r="D16" s="6">
        <v>0</v>
      </c>
      <c r="E16" s="7">
        <v>1280160415</v>
      </c>
      <c r="F16" s="8">
        <v>1280160415</v>
      </c>
      <c r="G16" s="8">
        <v>61680329</v>
      </c>
      <c r="H16" s="8">
        <v>115508455</v>
      </c>
      <c r="I16" s="8">
        <v>92633430</v>
      </c>
      <c r="J16" s="8">
        <v>269822214</v>
      </c>
      <c r="K16" s="8">
        <v>120884908</v>
      </c>
      <c r="L16" s="8">
        <v>287659291</v>
      </c>
      <c r="M16" s="8">
        <v>123942409</v>
      </c>
      <c r="N16" s="8">
        <v>532486608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802308822</v>
      </c>
      <c r="X16" s="8">
        <v>640080210</v>
      </c>
      <c r="Y16" s="8">
        <v>162228612</v>
      </c>
      <c r="Z16" s="2">
        <v>25.35</v>
      </c>
      <c r="AA16" s="6">
        <v>1280160415</v>
      </c>
    </row>
    <row r="17" spans="1:27" ht="12.75">
      <c r="A17" s="27" t="s">
        <v>44</v>
      </c>
      <c r="B17" s="33"/>
      <c r="C17" s="6">
        <v>46788127</v>
      </c>
      <c r="D17" s="6">
        <v>0</v>
      </c>
      <c r="E17" s="7">
        <v>46050192</v>
      </c>
      <c r="F17" s="8">
        <v>46050192</v>
      </c>
      <c r="G17" s="8">
        <v>5307919</v>
      </c>
      <c r="H17" s="8">
        <v>5045777</v>
      </c>
      <c r="I17" s="8">
        <v>4861444</v>
      </c>
      <c r="J17" s="8">
        <v>15215140</v>
      </c>
      <c r="K17" s="8">
        <v>6462871</v>
      </c>
      <c r="L17" s="8">
        <v>4718082</v>
      </c>
      <c r="M17" s="8">
        <v>3466917</v>
      </c>
      <c r="N17" s="8">
        <v>14647870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29863010</v>
      </c>
      <c r="X17" s="8">
        <v>22943489</v>
      </c>
      <c r="Y17" s="8">
        <v>6919521</v>
      </c>
      <c r="Z17" s="2">
        <v>30.16</v>
      </c>
      <c r="AA17" s="6">
        <v>46050192</v>
      </c>
    </row>
    <row r="18" spans="1:27" ht="12.75">
      <c r="A18" s="29" t="s">
        <v>45</v>
      </c>
      <c r="B18" s="28"/>
      <c r="C18" s="6">
        <v>213549937</v>
      </c>
      <c r="D18" s="6">
        <v>0</v>
      </c>
      <c r="E18" s="7">
        <v>201723077</v>
      </c>
      <c r="F18" s="8">
        <v>201723077</v>
      </c>
      <c r="G18" s="8">
        <v>11272266</v>
      </c>
      <c r="H18" s="8">
        <v>20164288</v>
      </c>
      <c r="I18" s="8">
        <v>18598317</v>
      </c>
      <c r="J18" s="8">
        <v>50034871</v>
      </c>
      <c r="K18" s="8">
        <v>17336215</v>
      </c>
      <c r="L18" s="8">
        <v>24012558</v>
      </c>
      <c r="M18" s="8">
        <v>20410385</v>
      </c>
      <c r="N18" s="8">
        <v>61759158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111794029</v>
      </c>
      <c r="X18" s="8">
        <v>100861536</v>
      </c>
      <c r="Y18" s="8">
        <v>10932493</v>
      </c>
      <c r="Z18" s="2">
        <v>10.84</v>
      </c>
      <c r="AA18" s="6">
        <v>201723077</v>
      </c>
    </row>
    <row r="19" spans="1:27" ht="12.75">
      <c r="A19" s="27" t="s">
        <v>46</v>
      </c>
      <c r="B19" s="33"/>
      <c r="C19" s="6">
        <v>6428958447</v>
      </c>
      <c r="D19" s="6">
        <v>0</v>
      </c>
      <c r="E19" s="7">
        <v>6803607503</v>
      </c>
      <c r="F19" s="8">
        <v>7057029640</v>
      </c>
      <c r="G19" s="8">
        <v>1074641621</v>
      </c>
      <c r="H19" s="8">
        <v>941216339</v>
      </c>
      <c r="I19" s="8">
        <v>103981062</v>
      </c>
      <c r="J19" s="8">
        <v>2119839022</v>
      </c>
      <c r="K19" s="8">
        <v>156226635</v>
      </c>
      <c r="L19" s="8">
        <v>155789850</v>
      </c>
      <c r="M19" s="8">
        <v>1849782552</v>
      </c>
      <c r="N19" s="8">
        <v>2161799037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4281638059</v>
      </c>
      <c r="X19" s="8">
        <v>3485256259</v>
      </c>
      <c r="Y19" s="8">
        <v>796381800</v>
      </c>
      <c r="Z19" s="2">
        <v>22.85</v>
      </c>
      <c r="AA19" s="6">
        <v>7057029640</v>
      </c>
    </row>
    <row r="20" spans="1:27" ht="12.75">
      <c r="A20" s="27" t="s">
        <v>47</v>
      </c>
      <c r="B20" s="33"/>
      <c r="C20" s="6">
        <v>856780601</v>
      </c>
      <c r="D20" s="6">
        <v>0</v>
      </c>
      <c r="E20" s="7">
        <v>1002482851</v>
      </c>
      <c r="F20" s="30">
        <v>1004072376</v>
      </c>
      <c r="G20" s="30">
        <v>61085463</v>
      </c>
      <c r="H20" s="30">
        <v>87275783</v>
      </c>
      <c r="I20" s="30">
        <v>71756272</v>
      </c>
      <c r="J20" s="30">
        <v>220117518</v>
      </c>
      <c r="K20" s="30">
        <v>87725205</v>
      </c>
      <c r="L20" s="30">
        <v>117567828</v>
      </c>
      <c r="M20" s="30">
        <v>62025669</v>
      </c>
      <c r="N20" s="30">
        <v>267318702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487436220</v>
      </c>
      <c r="X20" s="30">
        <v>463245114</v>
      </c>
      <c r="Y20" s="30">
        <v>24191106</v>
      </c>
      <c r="Z20" s="31">
        <v>5.22</v>
      </c>
      <c r="AA20" s="32">
        <v>1004072376</v>
      </c>
    </row>
    <row r="21" spans="1:27" ht="12.75">
      <c r="A21" s="27" t="s">
        <v>48</v>
      </c>
      <c r="B21" s="33"/>
      <c r="C21" s="6">
        <v>80566631</v>
      </c>
      <c r="D21" s="6">
        <v>0</v>
      </c>
      <c r="E21" s="7">
        <v>43870000</v>
      </c>
      <c r="F21" s="8">
        <v>43870000</v>
      </c>
      <c r="G21" s="8">
        <v>0</v>
      </c>
      <c r="H21" s="8">
        <v>0</v>
      </c>
      <c r="I21" s="34">
        <v>0</v>
      </c>
      <c r="J21" s="8">
        <v>0</v>
      </c>
      <c r="K21" s="8">
        <v>8745564</v>
      </c>
      <c r="L21" s="8">
        <v>-25485</v>
      </c>
      <c r="M21" s="8">
        <v>0</v>
      </c>
      <c r="N21" s="8">
        <v>8720079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8720079</v>
      </c>
      <c r="X21" s="8">
        <v>20685000</v>
      </c>
      <c r="Y21" s="8">
        <v>-11964921</v>
      </c>
      <c r="Z21" s="2">
        <v>-57.84</v>
      </c>
      <c r="AA21" s="6">
        <v>43870000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37746964745</v>
      </c>
      <c r="D22" s="37">
        <f>SUM(D5:D21)</f>
        <v>0</v>
      </c>
      <c r="E22" s="38">
        <f t="shared" si="0"/>
        <v>39735877464</v>
      </c>
      <c r="F22" s="39">
        <f t="shared" si="0"/>
        <v>39990889126</v>
      </c>
      <c r="G22" s="39">
        <f t="shared" si="0"/>
        <v>4017959358</v>
      </c>
      <c r="H22" s="39">
        <f t="shared" si="0"/>
        <v>4134787098</v>
      </c>
      <c r="I22" s="39">
        <f t="shared" si="0"/>
        <v>3158944406</v>
      </c>
      <c r="J22" s="39">
        <f t="shared" si="0"/>
        <v>11311690862</v>
      </c>
      <c r="K22" s="39">
        <f t="shared" si="0"/>
        <v>3323145617</v>
      </c>
      <c r="L22" s="39">
        <f t="shared" si="0"/>
        <v>3187199867</v>
      </c>
      <c r="M22" s="39">
        <f t="shared" si="0"/>
        <v>4558538635</v>
      </c>
      <c r="N22" s="39">
        <f t="shared" si="0"/>
        <v>11068884119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22380574981</v>
      </c>
      <c r="X22" s="39">
        <f t="shared" si="0"/>
        <v>20005316587</v>
      </c>
      <c r="Y22" s="39">
        <f t="shared" si="0"/>
        <v>2375258394</v>
      </c>
      <c r="Z22" s="40">
        <f>+IF(X22&lt;&gt;0,+(Y22/X22)*100,0)</f>
        <v>11.873135742043232</v>
      </c>
      <c r="AA22" s="37">
        <f>SUM(AA5:AA21)</f>
        <v>39990889126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10948648960</v>
      </c>
      <c r="D25" s="6">
        <v>0</v>
      </c>
      <c r="E25" s="7">
        <v>13014073276</v>
      </c>
      <c r="F25" s="8">
        <v>13025044030</v>
      </c>
      <c r="G25" s="8">
        <v>788613118</v>
      </c>
      <c r="H25" s="8">
        <v>844949207</v>
      </c>
      <c r="I25" s="8">
        <v>997347750</v>
      </c>
      <c r="J25" s="8">
        <v>2630910075</v>
      </c>
      <c r="K25" s="8">
        <v>912334270</v>
      </c>
      <c r="L25" s="8">
        <v>1388522514</v>
      </c>
      <c r="M25" s="8">
        <v>947391874</v>
      </c>
      <c r="N25" s="8">
        <v>3248248658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5879158733</v>
      </c>
      <c r="X25" s="8">
        <v>6618727546</v>
      </c>
      <c r="Y25" s="8">
        <v>-739568813</v>
      </c>
      <c r="Z25" s="2">
        <v>-11.17</v>
      </c>
      <c r="AA25" s="6">
        <v>13025044030</v>
      </c>
    </row>
    <row r="26" spans="1:27" ht="12.75">
      <c r="A26" s="29" t="s">
        <v>52</v>
      </c>
      <c r="B26" s="28"/>
      <c r="C26" s="6">
        <v>155579125</v>
      </c>
      <c r="D26" s="6">
        <v>0</v>
      </c>
      <c r="E26" s="7">
        <v>169639701</v>
      </c>
      <c r="F26" s="8">
        <v>169639701</v>
      </c>
      <c r="G26" s="8">
        <v>13080634</v>
      </c>
      <c r="H26" s="8">
        <v>13080453</v>
      </c>
      <c r="I26" s="8">
        <v>13168902</v>
      </c>
      <c r="J26" s="8">
        <v>39329989</v>
      </c>
      <c r="K26" s="8">
        <v>13157812</v>
      </c>
      <c r="L26" s="8">
        <v>12706852</v>
      </c>
      <c r="M26" s="8">
        <v>12935333</v>
      </c>
      <c r="N26" s="8">
        <v>38799997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78129986</v>
      </c>
      <c r="X26" s="8">
        <v>84819850</v>
      </c>
      <c r="Y26" s="8">
        <v>-6689864</v>
      </c>
      <c r="Z26" s="2">
        <v>-7.89</v>
      </c>
      <c r="AA26" s="6">
        <v>169639701</v>
      </c>
    </row>
    <row r="27" spans="1:27" ht="12.75">
      <c r="A27" s="29" t="s">
        <v>53</v>
      </c>
      <c r="B27" s="28"/>
      <c r="C27" s="6">
        <v>1361635612</v>
      </c>
      <c r="D27" s="6">
        <v>0</v>
      </c>
      <c r="E27" s="7">
        <v>2989251015</v>
      </c>
      <c r="F27" s="8">
        <v>2989251015</v>
      </c>
      <c r="G27" s="8">
        <v>252135405</v>
      </c>
      <c r="H27" s="8">
        <v>246027794</v>
      </c>
      <c r="I27" s="8">
        <v>251741782</v>
      </c>
      <c r="J27" s="8">
        <v>749904981</v>
      </c>
      <c r="K27" s="8">
        <v>248546897</v>
      </c>
      <c r="L27" s="8">
        <v>248991712</v>
      </c>
      <c r="M27" s="8">
        <v>248408176</v>
      </c>
      <c r="N27" s="8">
        <v>745946785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1495851766</v>
      </c>
      <c r="X27" s="8">
        <v>67646370</v>
      </c>
      <c r="Y27" s="8">
        <v>1428205396</v>
      </c>
      <c r="Z27" s="2">
        <v>2111.28</v>
      </c>
      <c r="AA27" s="6">
        <v>2989251015</v>
      </c>
    </row>
    <row r="28" spans="1:27" ht="12.75">
      <c r="A28" s="29" t="s">
        <v>54</v>
      </c>
      <c r="B28" s="28"/>
      <c r="C28" s="6">
        <v>3088274724</v>
      </c>
      <c r="D28" s="6">
        <v>0</v>
      </c>
      <c r="E28" s="7">
        <v>2856987239</v>
      </c>
      <c r="F28" s="8">
        <v>2856987239</v>
      </c>
      <c r="G28" s="8">
        <v>229446603</v>
      </c>
      <c r="H28" s="8">
        <v>227080458</v>
      </c>
      <c r="I28" s="8">
        <v>227101205</v>
      </c>
      <c r="J28" s="8">
        <v>683628266</v>
      </c>
      <c r="K28" s="8">
        <v>227752777</v>
      </c>
      <c r="L28" s="8">
        <v>251098790</v>
      </c>
      <c r="M28" s="8">
        <v>228361808</v>
      </c>
      <c r="N28" s="8">
        <v>707213375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1390841641</v>
      </c>
      <c r="X28" s="8">
        <v>1395243624</v>
      </c>
      <c r="Y28" s="8">
        <v>-4401983</v>
      </c>
      <c r="Z28" s="2">
        <v>-0.32</v>
      </c>
      <c r="AA28" s="6">
        <v>2856987239</v>
      </c>
    </row>
    <row r="29" spans="1:27" ht="12.75">
      <c r="A29" s="29" t="s">
        <v>55</v>
      </c>
      <c r="B29" s="28"/>
      <c r="C29" s="6">
        <v>782904789</v>
      </c>
      <c r="D29" s="6">
        <v>0</v>
      </c>
      <c r="E29" s="7">
        <v>1089284756</v>
      </c>
      <c r="F29" s="8">
        <v>1089284756</v>
      </c>
      <c r="G29" s="8">
        <v>63355178</v>
      </c>
      <c r="H29" s="8">
        <v>59551646</v>
      </c>
      <c r="I29" s="8">
        <v>55317105</v>
      </c>
      <c r="J29" s="8">
        <v>178223929</v>
      </c>
      <c r="K29" s="8">
        <v>65664164</v>
      </c>
      <c r="L29" s="8">
        <v>79043072</v>
      </c>
      <c r="M29" s="8">
        <v>7122822</v>
      </c>
      <c r="N29" s="8">
        <v>151830058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330053987</v>
      </c>
      <c r="X29" s="8">
        <v>523529651</v>
      </c>
      <c r="Y29" s="8">
        <v>-193475664</v>
      </c>
      <c r="Z29" s="2">
        <v>-36.96</v>
      </c>
      <c r="AA29" s="6">
        <v>1089284756</v>
      </c>
    </row>
    <row r="30" spans="1:27" ht="12.75">
      <c r="A30" s="29" t="s">
        <v>56</v>
      </c>
      <c r="B30" s="28"/>
      <c r="C30" s="6">
        <v>8127377852</v>
      </c>
      <c r="D30" s="6">
        <v>0</v>
      </c>
      <c r="E30" s="7">
        <v>9487132017</v>
      </c>
      <c r="F30" s="8">
        <v>9487132017</v>
      </c>
      <c r="G30" s="8">
        <v>36800419</v>
      </c>
      <c r="H30" s="8">
        <v>1049957533</v>
      </c>
      <c r="I30" s="8">
        <v>1066763293</v>
      </c>
      <c r="J30" s="8">
        <v>2153521245</v>
      </c>
      <c r="K30" s="8">
        <v>633750912</v>
      </c>
      <c r="L30" s="8">
        <v>650440896</v>
      </c>
      <c r="M30" s="8">
        <v>612910912</v>
      </c>
      <c r="N30" s="8">
        <v>1897102720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4050623965</v>
      </c>
      <c r="X30" s="8">
        <v>4400836856</v>
      </c>
      <c r="Y30" s="8">
        <v>-350212891</v>
      </c>
      <c r="Z30" s="2">
        <v>-7.96</v>
      </c>
      <c r="AA30" s="6">
        <v>9487132017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1296601183</v>
      </c>
      <c r="F31" s="8">
        <v>1303405872</v>
      </c>
      <c r="G31" s="8">
        <v>68599122</v>
      </c>
      <c r="H31" s="8">
        <v>65294267</v>
      </c>
      <c r="I31" s="8">
        <v>113175057</v>
      </c>
      <c r="J31" s="8">
        <v>247068446</v>
      </c>
      <c r="K31" s="8">
        <v>120664464</v>
      </c>
      <c r="L31" s="8">
        <v>144446323</v>
      </c>
      <c r="M31" s="8">
        <v>86927144</v>
      </c>
      <c r="N31" s="8">
        <v>352037931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599106377</v>
      </c>
      <c r="X31" s="8">
        <v>609004693</v>
      </c>
      <c r="Y31" s="8">
        <v>-9898316</v>
      </c>
      <c r="Z31" s="2">
        <v>-1.63</v>
      </c>
      <c r="AA31" s="6">
        <v>1303405872</v>
      </c>
    </row>
    <row r="32" spans="1:27" ht="12.75">
      <c r="A32" s="29" t="s">
        <v>58</v>
      </c>
      <c r="B32" s="28"/>
      <c r="C32" s="6">
        <v>4492981515</v>
      </c>
      <c r="D32" s="6">
        <v>0</v>
      </c>
      <c r="E32" s="7">
        <v>6119111309</v>
      </c>
      <c r="F32" s="8">
        <v>6272488233</v>
      </c>
      <c r="G32" s="8">
        <v>55622715</v>
      </c>
      <c r="H32" s="8">
        <v>379417781</v>
      </c>
      <c r="I32" s="8">
        <v>396170689</v>
      </c>
      <c r="J32" s="8">
        <v>831211185</v>
      </c>
      <c r="K32" s="8">
        <v>528764854</v>
      </c>
      <c r="L32" s="8">
        <v>497871844</v>
      </c>
      <c r="M32" s="8">
        <v>457986785</v>
      </c>
      <c r="N32" s="8">
        <v>1484623483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2315834668</v>
      </c>
      <c r="X32" s="8">
        <v>2443838822</v>
      </c>
      <c r="Y32" s="8">
        <v>-128004154</v>
      </c>
      <c r="Z32" s="2">
        <v>-5.24</v>
      </c>
      <c r="AA32" s="6">
        <v>6272488233</v>
      </c>
    </row>
    <row r="33" spans="1:27" ht="12.75">
      <c r="A33" s="29" t="s">
        <v>59</v>
      </c>
      <c r="B33" s="28"/>
      <c r="C33" s="6">
        <v>141854819</v>
      </c>
      <c r="D33" s="6">
        <v>0</v>
      </c>
      <c r="E33" s="7">
        <v>263703906</v>
      </c>
      <c r="F33" s="8">
        <v>328755286</v>
      </c>
      <c r="G33" s="8">
        <v>8555415</v>
      </c>
      <c r="H33" s="8">
        <v>63021087</v>
      </c>
      <c r="I33" s="8">
        <v>18890593</v>
      </c>
      <c r="J33" s="8">
        <v>90467095</v>
      </c>
      <c r="K33" s="8">
        <v>14613268</v>
      </c>
      <c r="L33" s="8">
        <v>36891350</v>
      </c>
      <c r="M33" s="8">
        <v>6208556</v>
      </c>
      <c r="N33" s="8">
        <v>57713174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148180269</v>
      </c>
      <c r="X33" s="8">
        <v>71895972</v>
      </c>
      <c r="Y33" s="8">
        <v>76284297</v>
      </c>
      <c r="Z33" s="2">
        <v>106.1</v>
      </c>
      <c r="AA33" s="6">
        <v>328755286</v>
      </c>
    </row>
    <row r="34" spans="1:27" ht="12.75">
      <c r="A34" s="29" t="s">
        <v>60</v>
      </c>
      <c r="B34" s="28"/>
      <c r="C34" s="6">
        <v>5015685108</v>
      </c>
      <c r="D34" s="6">
        <v>0</v>
      </c>
      <c r="E34" s="7">
        <v>2318237048</v>
      </c>
      <c r="F34" s="8">
        <v>2335455434</v>
      </c>
      <c r="G34" s="8">
        <v>48213341</v>
      </c>
      <c r="H34" s="8">
        <v>192731016</v>
      </c>
      <c r="I34" s="8">
        <v>157425667</v>
      </c>
      <c r="J34" s="8">
        <v>398370024</v>
      </c>
      <c r="K34" s="8">
        <v>181151129</v>
      </c>
      <c r="L34" s="8">
        <v>151949183</v>
      </c>
      <c r="M34" s="8">
        <v>122122611</v>
      </c>
      <c r="N34" s="8">
        <v>455222923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853592947</v>
      </c>
      <c r="X34" s="8">
        <v>1087483669</v>
      </c>
      <c r="Y34" s="8">
        <v>-233890722</v>
      </c>
      <c r="Z34" s="2">
        <v>-21.51</v>
      </c>
      <c r="AA34" s="6">
        <v>2335455434</v>
      </c>
    </row>
    <row r="35" spans="1:27" ht="12.75">
      <c r="A35" s="27" t="s">
        <v>61</v>
      </c>
      <c r="B35" s="33"/>
      <c r="C35" s="6">
        <v>5667870</v>
      </c>
      <c r="D35" s="6">
        <v>0</v>
      </c>
      <c r="E35" s="7">
        <v>487837</v>
      </c>
      <c r="F35" s="8">
        <v>487837</v>
      </c>
      <c r="G35" s="8">
        <v>0</v>
      </c>
      <c r="H35" s="8">
        <v>261157</v>
      </c>
      <c r="I35" s="8">
        <v>2097</v>
      </c>
      <c r="J35" s="8">
        <v>263254</v>
      </c>
      <c r="K35" s="8">
        <v>175385231</v>
      </c>
      <c r="L35" s="8">
        <v>23724</v>
      </c>
      <c r="M35" s="8">
        <v>190</v>
      </c>
      <c r="N35" s="8">
        <v>175409145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175672399</v>
      </c>
      <c r="X35" s="8">
        <v>199643</v>
      </c>
      <c r="Y35" s="8">
        <v>175472756</v>
      </c>
      <c r="Z35" s="2">
        <v>87893.27</v>
      </c>
      <c r="AA35" s="6">
        <v>487837</v>
      </c>
    </row>
    <row r="36" spans="1:27" ht="12.75">
      <c r="A36" s="44" t="s">
        <v>62</v>
      </c>
      <c r="B36" s="36"/>
      <c r="C36" s="37">
        <f aca="true" t="shared" si="1" ref="C36:Y36">SUM(C25:C35)</f>
        <v>34120610374</v>
      </c>
      <c r="D36" s="37">
        <f>SUM(D25:D35)</f>
        <v>0</v>
      </c>
      <c r="E36" s="38">
        <f t="shared" si="1"/>
        <v>39604509287</v>
      </c>
      <c r="F36" s="39">
        <f t="shared" si="1"/>
        <v>39857931420</v>
      </c>
      <c r="G36" s="39">
        <f t="shared" si="1"/>
        <v>1564421950</v>
      </c>
      <c r="H36" s="39">
        <f t="shared" si="1"/>
        <v>3141372399</v>
      </c>
      <c r="I36" s="39">
        <f t="shared" si="1"/>
        <v>3297104140</v>
      </c>
      <c r="J36" s="39">
        <f t="shared" si="1"/>
        <v>8002898489</v>
      </c>
      <c r="K36" s="39">
        <f t="shared" si="1"/>
        <v>3121785778</v>
      </c>
      <c r="L36" s="39">
        <f t="shared" si="1"/>
        <v>3461986260</v>
      </c>
      <c r="M36" s="39">
        <f t="shared" si="1"/>
        <v>2730376211</v>
      </c>
      <c r="N36" s="39">
        <f t="shared" si="1"/>
        <v>9314148249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17317046738</v>
      </c>
      <c r="X36" s="39">
        <f t="shared" si="1"/>
        <v>17303226696</v>
      </c>
      <c r="Y36" s="39">
        <f t="shared" si="1"/>
        <v>13820042</v>
      </c>
      <c r="Z36" s="40">
        <f>+IF(X36&lt;&gt;0,+(Y36/X36)*100,0)</f>
        <v>0.07986973899610753</v>
      </c>
      <c r="AA36" s="37">
        <f>SUM(AA25:AA35)</f>
        <v>39857931420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3626354371</v>
      </c>
      <c r="D38" s="50">
        <f>+D22-D36</f>
        <v>0</v>
      </c>
      <c r="E38" s="51">
        <f t="shared" si="2"/>
        <v>131368177</v>
      </c>
      <c r="F38" s="52">
        <f t="shared" si="2"/>
        <v>132957706</v>
      </c>
      <c r="G38" s="52">
        <f t="shared" si="2"/>
        <v>2453537408</v>
      </c>
      <c r="H38" s="52">
        <f t="shared" si="2"/>
        <v>993414699</v>
      </c>
      <c r="I38" s="52">
        <f t="shared" si="2"/>
        <v>-138159734</v>
      </c>
      <c r="J38" s="52">
        <f t="shared" si="2"/>
        <v>3308792373</v>
      </c>
      <c r="K38" s="52">
        <f t="shared" si="2"/>
        <v>201359839</v>
      </c>
      <c r="L38" s="52">
        <f t="shared" si="2"/>
        <v>-274786393</v>
      </c>
      <c r="M38" s="52">
        <f t="shared" si="2"/>
        <v>1828162424</v>
      </c>
      <c r="N38" s="52">
        <f t="shared" si="2"/>
        <v>1754735870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5063528243</v>
      </c>
      <c r="X38" s="52">
        <f>IF(F22=F36,0,X22-X36)</f>
        <v>2702089891</v>
      </c>
      <c r="Y38" s="52">
        <f t="shared" si="2"/>
        <v>2361438352</v>
      </c>
      <c r="Z38" s="53">
        <f>+IF(X38&lt;&gt;0,+(Y38/X38)*100,0)</f>
        <v>87.39303454949345</v>
      </c>
      <c r="AA38" s="50">
        <f>+AA22-AA36</f>
        <v>132957706</v>
      </c>
    </row>
    <row r="39" spans="1:27" ht="12.75">
      <c r="A39" s="27" t="s">
        <v>64</v>
      </c>
      <c r="B39" s="33"/>
      <c r="C39" s="6">
        <v>1733466106</v>
      </c>
      <c r="D39" s="6">
        <v>0</v>
      </c>
      <c r="E39" s="7">
        <v>2067895986</v>
      </c>
      <c r="F39" s="8">
        <v>2749880259</v>
      </c>
      <c r="G39" s="8">
        <v>2201704</v>
      </c>
      <c r="H39" s="8">
        <v>84722630</v>
      </c>
      <c r="I39" s="8">
        <v>86507138</v>
      </c>
      <c r="J39" s="8">
        <v>173431472</v>
      </c>
      <c r="K39" s="8">
        <v>160544547</v>
      </c>
      <c r="L39" s="8">
        <v>135619639</v>
      </c>
      <c r="M39" s="8">
        <v>153370868</v>
      </c>
      <c r="N39" s="8">
        <v>449535054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622966526</v>
      </c>
      <c r="X39" s="8">
        <v>652901857</v>
      </c>
      <c r="Y39" s="8">
        <v>-29935331</v>
      </c>
      <c r="Z39" s="2">
        <v>-4.58</v>
      </c>
      <c r="AA39" s="6">
        <v>2749880259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24580000</v>
      </c>
      <c r="Y40" s="30">
        <v>-24580000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-97643</v>
      </c>
      <c r="L41" s="55">
        <v>0</v>
      </c>
      <c r="M41" s="8">
        <v>0</v>
      </c>
      <c r="N41" s="55">
        <v>-97643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-97643</v>
      </c>
      <c r="X41" s="8"/>
      <c r="Y41" s="55">
        <v>-97643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5359820477</v>
      </c>
      <c r="D42" s="59">
        <f>SUM(D38:D41)</f>
        <v>0</v>
      </c>
      <c r="E42" s="60">
        <f t="shared" si="3"/>
        <v>2199264163</v>
      </c>
      <c r="F42" s="61">
        <f t="shared" si="3"/>
        <v>2882837965</v>
      </c>
      <c r="G42" s="61">
        <f t="shared" si="3"/>
        <v>2455739112</v>
      </c>
      <c r="H42" s="61">
        <f t="shared" si="3"/>
        <v>1078137329</v>
      </c>
      <c r="I42" s="61">
        <f t="shared" si="3"/>
        <v>-51652596</v>
      </c>
      <c r="J42" s="61">
        <f t="shared" si="3"/>
        <v>3482223845</v>
      </c>
      <c r="K42" s="61">
        <f t="shared" si="3"/>
        <v>361806743</v>
      </c>
      <c r="L42" s="61">
        <f t="shared" si="3"/>
        <v>-139166754</v>
      </c>
      <c r="M42" s="61">
        <f t="shared" si="3"/>
        <v>1981533292</v>
      </c>
      <c r="N42" s="61">
        <f t="shared" si="3"/>
        <v>2204173281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5686397126</v>
      </c>
      <c r="X42" s="61">
        <f t="shared" si="3"/>
        <v>3379571748</v>
      </c>
      <c r="Y42" s="61">
        <f t="shared" si="3"/>
        <v>2306825378</v>
      </c>
      <c r="Z42" s="62">
        <f>+IF(X42&lt;&gt;0,+(Y42/X42)*100,0)</f>
        <v>68.25791993808559</v>
      </c>
      <c r="AA42" s="59">
        <f>SUM(AA38:AA41)</f>
        <v>2882837965</v>
      </c>
    </row>
    <row r="43" spans="1:27" ht="12.75">
      <c r="A43" s="27" t="s">
        <v>68</v>
      </c>
      <c r="B43" s="33"/>
      <c r="C43" s="54">
        <v>-118547952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5478368429</v>
      </c>
      <c r="D44" s="67">
        <f>+D42-D43</f>
        <v>0</v>
      </c>
      <c r="E44" s="68">
        <f t="shared" si="4"/>
        <v>2199264163</v>
      </c>
      <c r="F44" s="69">
        <f t="shared" si="4"/>
        <v>2882837965</v>
      </c>
      <c r="G44" s="69">
        <f t="shared" si="4"/>
        <v>2455739112</v>
      </c>
      <c r="H44" s="69">
        <f t="shared" si="4"/>
        <v>1078137329</v>
      </c>
      <c r="I44" s="69">
        <f t="shared" si="4"/>
        <v>-51652596</v>
      </c>
      <c r="J44" s="69">
        <f t="shared" si="4"/>
        <v>3482223845</v>
      </c>
      <c r="K44" s="69">
        <f t="shared" si="4"/>
        <v>361806743</v>
      </c>
      <c r="L44" s="69">
        <f t="shared" si="4"/>
        <v>-139166754</v>
      </c>
      <c r="M44" s="69">
        <f t="shared" si="4"/>
        <v>1981533292</v>
      </c>
      <c r="N44" s="69">
        <f t="shared" si="4"/>
        <v>2204173281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5686397126</v>
      </c>
      <c r="X44" s="69">
        <f t="shared" si="4"/>
        <v>3379571748</v>
      </c>
      <c r="Y44" s="69">
        <f t="shared" si="4"/>
        <v>2306825378</v>
      </c>
      <c r="Z44" s="70">
        <f>+IF(X44&lt;&gt;0,+(Y44/X44)*100,0)</f>
        <v>68.25791993808559</v>
      </c>
      <c r="AA44" s="67">
        <f>+AA42-AA43</f>
        <v>2882837965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-8783403</v>
      </c>
      <c r="F45" s="64">
        <v>8783403</v>
      </c>
      <c r="G45" s="64">
        <v>-852650</v>
      </c>
      <c r="H45" s="64">
        <v>1038142</v>
      </c>
      <c r="I45" s="64">
        <v>-434766</v>
      </c>
      <c r="J45" s="71">
        <v>-249274</v>
      </c>
      <c r="K45" s="64">
        <v>-3363610</v>
      </c>
      <c r="L45" s="64">
        <v>-2379690</v>
      </c>
      <c r="M45" s="64">
        <v>-918869</v>
      </c>
      <c r="N45" s="64">
        <v>-6662169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-6911443</v>
      </c>
      <c r="X45" s="71"/>
      <c r="Y45" s="64">
        <v>-6911443</v>
      </c>
      <c r="Z45" s="65">
        <v>0</v>
      </c>
      <c r="AA45" s="54">
        <v>8783403</v>
      </c>
    </row>
    <row r="46" spans="1:27" ht="12.75">
      <c r="A46" s="66" t="s">
        <v>71</v>
      </c>
      <c r="B46" s="33"/>
      <c r="C46" s="59">
        <f aca="true" t="shared" si="5" ref="C46:Y46">SUM(C44:C45)</f>
        <v>5478368429</v>
      </c>
      <c r="D46" s="59">
        <f>SUM(D44:D45)</f>
        <v>0</v>
      </c>
      <c r="E46" s="60">
        <f t="shared" si="5"/>
        <v>2190480760</v>
      </c>
      <c r="F46" s="61">
        <f t="shared" si="5"/>
        <v>2891621368</v>
      </c>
      <c r="G46" s="61">
        <f t="shared" si="5"/>
        <v>2454886462</v>
      </c>
      <c r="H46" s="61">
        <f t="shared" si="5"/>
        <v>1079175471</v>
      </c>
      <c r="I46" s="61">
        <f t="shared" si="5"/>
        <v>-52087362</v>
      </c>
      <c r="J46" s="61">
        <f t="shared" si="5"/>
        <v>3481974571</v>
      </c>
      <c r="K46" s="61">
        <f t="shared" si="5"/>
        <v>358443133</v>
      </c>
      <c r="L46" s="61">
        <f t="shared" si="5"/>
        <v>-141546444</v>
      </c>
      <c r="M46" s="61">
        <f t="shared" si="5"/>
        <v>1980614423</v>
      </c>
      <c r="N46" s="61">
        <f t="shared" si="5"/>
        <v>2197511112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5679485683</v>
      </c>
      <c r="X46" s="61">
        <f t="shared" si="5"/>
        <v>3379571748</v>
      </c>
      <c r="Y46" s="61">
        <f t="shared" si="5"/>
        <v>2299913935</v>
      </c>
      <c r="Z46" s="62">
        <f>+IF(X46&lt;&gt;0,+(Y46/X46)*100,0)</f>
        <v>68.05341346462221</v>
      </c>
      <c r="AA46" s="59">
        <f>SUM(AA44:AA45)</f>
        <v>2891621368</v>
      </c>
    </row>
    <row r="47" spans="1:27" ht="12.75">
      <c r="A47" s="72" t="s">
        <v>72</v>
      </c>
      <c r="B47" s="33"/>
      <c r="C47" s="54">
        <v>89824816</v>
      </c>
      <c r="D47" s="54">
        <v>0</v>
      </c>
      <c r="E47" s="63">
        <v>0</v>
      </c>
      <c r="F47" s="64">
        <v>0</v>
      </c>
      <c r="G47" s="8">
        <v>0</v>
      </c>
      <c r="H47" s="8">
        <v>-1</v>
      </c>
      <c r="I47" s="34">
        <v>0</v>
      </c>
      <c r="J47" s="8">
        <v>-1</v>
      </c>
      <c r="K47" s="8">
        <v>0</v>
      </c>
      <c r="L47" s="8">
        <v>-1</v>
      </c>
      <c r="M47" s="64">
        <v>0</v>
      </c>
      <c r="N47" s="8">
        <v>-1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-2</v>
      </c>
      <c r="X47" s="8"/>
      <c r="Y47" s="8">
        <v>-2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5568193245</v>
      </c>
      <c r="D48" s="75">
        <f>SUM(D46:D47)</f>
        <v>0</v>
      </c>
      <c r="E48" s="76">
        <f t="shared" si="6"/>
        <v>2190480760</v>
      </c>
      <c r="F48" s="77">
        <f t="shared" si="6"/>
        <v>2891621368</v>
      </c>
      <c r="G48" s="77">
        <f t="shared" si="6"/>
        <v>2454886462</v>
      </c>
      <c r="H48" s="78">
        <f t="shared" si="6"/>
        <v>1079175470</v>
      </c>
      <c r="I48" s="78">
        <f t="shared" si="6"/>
        <v>-52087362</v>
      </c>
      <c r="J48" s="78">
        <f t="shared" si="6"/>
        <v>3481974570</v>
      </c>
      <c r="K48" s="78">
        <f t="shared" si="6"/>
        <v>358443133</v>
      </c>
      <c r="L48" s="78">
        <f t="shared" si="6"/>
        <v>-141546445</v>
      </c>
      <c r="M48" s="77">
        <f t="shared" si="6"/>
        <v>1980614423</v>
      </c>
      <c r="N48" s="77">
        <f t="shared" si="6"/>
        <v>2197511111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5679485681</v>
      </c>
      <c r="X48" s="78">
        <f t="shared" si="6"/>
        <v>3379571748</v>
      </c>
      <c r="Y48" s="78">
        <f t="shared" si="6"/>
        <v>2299913933</v>
      </c>
      <c r="Z48" s="79">
        <f>+IF(X48&lt;&gt;0,+(Y48/X48)*100,0)</f>
        <v>68.05341340544311</v>
      </c>
      <c r="AA48" s="80">
        <f>SUM(AA46:AA47)</f>
        <v>2891621368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82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41329466245</v>
      </c>
      <c r="D5" s="6">
        <v>0</v>
      </c>
      <c r="E5" s="7">
        <v>44281816064</v>
      </c>
      <c r="F5" s="8">
        <v>44281816064</v>
      </c>
      <c r="G5" s="8">
        <v>4475958945</v>
      </c>
      <c r="H5" s="8">
        <v>4044322525</v>
      </c>
      <c r="I5" s="8">
        <v>3261721762</v>
      </c>
      <c r="J5" s="8">
        <v>11782003232</v>
      </c>
      <c r="K5" s="8">
        <v>3816194344</v>
      </c>
      <c r="L5" s="8">
        <v>3914272574</v>
      </c>
      <c r="M5" s="8">
        <v>3880968671</v>
      </c>
      <c r="N5" s="8">
        <v>11611435589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23393438821</v>
      </c>
      <c r="X5" s="8">
        <v>21291796500</v>
      </c>
      <c r="Y5" s="8">
        <v>2101642321</v>
      </c>
      <c r="Z5" s="2">
        <v>9.87</v>
      </c>
      <c r="AA5" s="6">
        <v>44281816064</v>
      </c>
    </row>
    <row r="6" spans="1:27" ht="12.75">
      <c r="A6" s="27" t="s">
        <v>33</v>
      </c>
      <c r="B6" s="28"/>
      <c r="C6" s="6">
        <v>288809239</v>
      </c>
      <c r="D6" s="6">
        <v>0</v>
      </c>
      <c r="E6" s="7">
        <v>0</v>
      </c>
      <c r="F6" s="8">
        <v>0</v>
      </c>
      <c r="G6" s="8">
        <v>13317000</v>
      </c>
      <c r="H6" s="8">
        <v>8567114</v>
      </c>
      <c r="I6" s="8">
        <v>15957866</v>
      </c>
      <c r="J6" s="8">
        <v>37841980</v>
      </c>
      <c r="K6" s="8">
        <v>16497587</v>
      </c>
      <c r="L6" s="8">
        <v>18312289</v>
      </c>
      <c r="M6" s="8">
        <v>19741828</v>
      </c>
      <c r="N6" s="8">
        <v>54551704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92393684</v>
      </c>
      <c r="X6" s="8"/>
      <c r="Y6" s="8">
        <v>92393684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68684539184</v>
      </c>
      <c r="D7" s="6">
        <v>0</v>
      </c>
      <c r="E7" s="7">
        <v>76464505579</v>
      </c>
      <c r="F7" s="8">
        <v>76464505579</v>
      </c>
      <c r="G7" s="8">
        <v>6936911870</v>
      </c>
      <c r="H7" s="8">
        <v>7631005330</v>
      </c>
      <c r="I7" s="8">
        <v>5583971162</v>
      </c>
      <c r="J7" s="8">
        <v>20151888362</v>
      </c>
      <c r="K7" s="8">
        <v>6264418413</v>
      </c>
      <c r="L7" s="8">
        <v>5784024131</v>
      </c>
      <c r="M7" s="8">
        <v>5654256333</v>
      </c>
      <c r="N7" s="8">
        <v>17702698877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37854587239</v>
      </c>
      <c r="X7" s="8">
        <v>38479041651</v>
      </c>
      <c r="Y7" s="8">
        <v>-624454412</v>
      </c>
      <c r="Z7" s="2">
        <v>-1.62</v>
      </c>
      <c r="AA7" s="6">
        <v>76464505579</v>
      </c>
    </row>
    <row r="8" spans="1:27" ht="12.75">
      <c r="A8" s="29" t="s">
        <v>35</v>
      </c>
      <c r="B8" s="28"/>
      <c r="C8" s="6">
        <v>21067654207</v>
      </c>
      <c r="D8" s="6">
        <v>0</v>
      </c>
      <c r="E8" s="7">
        <v>25723913580</v>
      </c>
      <c r="F8" s="8">
        <v>25723913580</v>
      </c>
      <c r="G8" s="8">
        <v>2267606395</v>
      </c>
      <c r="H8" s="8">
        <v>2090333684</v>
      </c>
      <c r="I8" s="8">
        <v>2550373217</v>
      </c>
      <c r="J8" s="8">
        <v>6908313296</v>
      </c>
      <c r="K8" s="8">
        <v>2587099137</v>
      </c>
      <c r="L8" s="8">
        <v>2368909665</v>
      </c>
      <c r="M8" s="8">
        <v>2580764119</v>
      </c>
      <c r="N8" s="8">
        <v>7536772921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14445086217</v>
      </c>
      <c r="X8" s="8">
        <v>13061541384</v>
      </c>
      <c r="Y8" s="8">
        <v>1383544833</v>
      </c>
      <c r="Z8" s="2">
        <v>10.59</v>
      </c>
      <c r="AA8" s="6">
        <v>25723913580</v>
      </c>
    </row>
    <row r="9" spans="1:27" ht="12.75">
      <c r="A9" s="29" t="s">
        <v>36</v>
      </c>
      <c r="B9" s="28"/>
      <c r="C9" s="6">
        <v>9497418359</v>
      </c>
      <c r="D9" s="6">
        <v>0</v>
      </c>
      <c r="E9" s="7">
        <v>11055339257</v>
      </c>
      <c r="F9" s="8">
        <v>11055339257</v>
      </c>
      <c r="G9" s="8">
        <v>801076454</v>
      </c>
      <c r="H9" s="8">
        <v>780321550</v>
      </c>
      <c r="I9" s="8">
        <v>827739680</v>
      </c>
      <c r="J9" s="8">
        <v>2409137684</v>
      </c>
      <c r="K9" s="8">
        <v>904618414</v>
      </c>
      <c r="L9" s="8">
        <v>825374357</v>
      </c>
      <c r="M9" s="8">
        <v>840841493</v>
      </c>
      <c r="N9" s="8">
        <v>2570834264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4979971948</v>
      </c>
      <c r="X9" s="8">
        <v>5317022566</v>
      </c>
      <c r="Y9" s="8">
        <v>-337050618</v>
      </c>
      <c r="Z9" s="2">
        <v>-6.34</v>
      </c>
      <c r="AA9" s="6">
        <v>11055339257</v>
      </c>
    </row>
    <row r="10" spans="1:27" ht="12.75">
      <c r="A10" s="29" t="s">
        <v>37</v>
      </c>
      <c r="B10" s="28"/>
      <c r="C10" s="6">
        <v>6589121876</v>
      </c>
      <c r="D10" s="6">
        <v>0</v>
      </c>
      <c r="E10" s="7">
        <v>7012796815</v>
      </c>
      <c r="F10" s="30">
        <v>7012796815</v>
      </c>
      <c r="G10" s="30">
        <v>585753559</v>
      </c>
      <c r="H10" s="30">
        <v>605460495</v>
      </c>
      <c r="I10" s="30">
        <v>603899027</v>
      </c>
      <c r="J10" s="30">
        <v>1795113081</v>
      </c>
      <c r="K10" s="30">
        <v>589371950</v>
      </c>
      <c r="L10" s="30">
        <v>598083492</v>
      </c>
      <c r="M10" s="30">
        <v>567491022</v>
      </c>
      <c r="N10" s="30">
        <v>1754946464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3550059545</v>
      </c>
      <c r="X10" s="30">
        <v>3370905649</v>
      </c>
      <c r="Y10" s="30">
        <v>179153896</v>
      </c>
      <c r="Z10" s="31">
        <v>5.31</v>
      </c>
      <c r="AA10" s="32">
        <v>7012796815</v>
      </c>
    </row>
    <row r="11" spans="1:27" ht="12.75">
      <c r="A11" s="29" t="s">
        <v>38</v>
      </c>
      <c r="B11" s="33"/>
      <c r="C11" s="6">
        <v>1204630499</v>
      </c>
      <c r="D11" s="6">
        <v>0</v>
      </c>
      <c r="E11" s="7">
        <v>595293987</v>
      </c>
      <c r="F11" s="8">
        <v>595293987</v>
      </c>
      <c r="G11" s="8">
        <v>49932711</v>
      </c>
      <c r="H11" s="8">
        <v>52578694</v>
      </c>
      <c r="I11" s="8">
        <v>-102590185</v>
      </c>
      <c r="J11" s="8">
        <v>-78780</v>
      </c>
      <c r="K11" s="8">
        <v>48367374</v>
      </c>
      <c r="L11" s="8">
        <v>49777534</v>
      </c>
      <c r="M11" s="8">
        <v>-111370422</v>
      </c>
      <c r="N11" s="8">
        <v>-13225514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-13304294</v>
      </c>
      <c r="X11" s="8">
        <v>385285654</v>
      </c>
      <c r="Y11" s="8">
        <v>-398589948</v>
      </c>
      <c r="Z11" s="2">
        <v>-103.45</v>
      </c>
      <c r="AA11" s="6">
        <v>595293987</v>
      </c>
    </row>
    <row r="12" spans="1:27" ht="12.75">
      <c r="A12" s="29" t="s">
        <v>39</v>
      </c>
      <c r="B12" s="33"/>
      <c r="C12" s="6">
        <v>2038054126</v>
      </c>
      <c r="D12" s="6">
        <v>0</v>
      </c>
      <c r="E12" s="7">
        <v>2223098401</v>
      </c>
      <c r="F12" s="8">
        <v>2223098401</v>
      </c>
      <c r="G12" s="8">
        <v>102033492</v>
      </c>
      <c r="H12" s="8">
        <v>153405325</v>
      </c>
      <c r="I12" s="8">
        <v>200750423</v>
      </c>
      <c r="J12" s="8">
        <v>456189240</v>
      </c>
      <c r="K12" s="8">
        <v>153590071</v>
      </c>
      <c r="L12" s="8">
        <v>189567128</v>
      </c>
      <c r="M12" s="8">
        <v>142871229</v>
      </c>
      <c r="N12" s="8">
        <v>486028428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942217668</v>
      </c>
      <c r="X12" s="8">
        <v>936529724</v>
      </c>
      <c r="Y12" s="8">
        <v>5687944</v>
      </c>
      <c r="Z12" s="2">
        <v>0.61</v>
      </c>
      <c r="AA12" s="6">
        <v>2223098401</v>
      </c>
    </row>
    <row r="13" spans="1:27" ht="12.75">
      <c r="A13" s="27" t="s">
        <v>40</v>
      </c>
      <c r="B13" s="33"/>
      <c r="C13" s="6">
        <v>3107676801</v>
      </c>
      <c r="D13" s="6">
        <v>0</v>
      </c>
      <c r="E13" s="7">
        <v>2523553405</v>
      </c>
      <c r="F13" s="8">
        <v>2523553405</v>
      </c>
      <c r="G13" s="8">
        <v>248323328</v>
      </c>
      <c r="H13" s="8">
        <v>217203788</v>
      </c>
      <c r="I13" s="8">
        <v>118637019</v>
      </c>
      <c r="J13" s="8">
        <v>584164135</v>
      </c>
      <c r="K13" s="8">
        <v>207063388</v>
      </c>
      <c r="L13" s="8">
        <v>214072386</v>
      </c>
      <c r="M13" s="8">
        <v>242130628</v>
      </c>
      <c r="N13" s="8">
        <v>663266402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1247430537</v>
      </c>
      <c r="X13" s="8">
        <v>1214265193</v>
      </c>
      <c r="Y13" s="8">
        <v>33165344</v>
      </c>
      <c r="Z13" s="2">
        <v>2.73</v>
      </c>
      <c r="AA13" s="6">
        <v>2523553405</v>
      </c>
    </row>
    <row r="14" spans="1:27" ht="12.75">
      <c r="A14" s="27" t="s">
        <v>41</v>
      </c>
      <c r="B14" s="33"/>
      <c r="C14" s="6">
        <v>2397839008</v>
      </c>
      <c r="D14" s="6">
        <v>0</v>
      </c>
      <c r="E14" s="7">
        <v>2589699616</v>
      </c>
      <c r="F14" s="8">
        <v>2589699616</v>
      </c>
      <c r="G14" s="8">
        <v>773860653</v>
      </c>
      <c r="H14" s="8">
        <v>251961861</v>
      </c>
      <c r="I14" s="8">
        <v>269567846</v>
      </c>
      <c r="J14" s="8">
        <v>1295390360</v>
      </c>
      <c r="K14" s="8">
        <v>224297867</v>
      </c>
      <c r="L14" s="8">
        <v>294905696</v>
      </c>
      <c r="M14" s="8">
        <v>289406249</v>
      </c>
      <c r="N14" s="8">
        <v>808609812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2104000172</v>
      </c>
      <c r="X14" s="8">
        <v>1047704985</v>
      </c>
      <c r="Y14" s="8">
        <v>1056295187</v>
      </c>
      <c r="Z14" s="2">
        <v>100.82</v>
      </c>
      <c r="AA14" s="6">
        <v>2589699616</v>
      </c>
    </row>
    <row r="15" spans="1:27" ht="12.75">
      <c r="A15" s="27" t="s">
        <v>42</v>
      </c>
      <c r="B15" s="33"/>
      <c r="C15" s="6">
        <v>127182</v>
      </c>
      <c r="D15" s="6">
        <v>0</v>
      </c>
      <c r="E15" s="7">
        <v>92525</v>
      </c>
      <c r="F15" s="8">
        <v>92525</v>
      </c>
      <c r="G15" s="8">
        <v>0</v>
      </c>
      <c r="H15" s="8">
        <v>0</v>
      </c>
      <c r="I15" s="8">
        <v>0</v>
      </c>
      <c r="J15" s="8">
        <v>0</v>
      </c>
      <c r="K15" s="8">
        <v>66601</v>
      </c>
      <c r="L15" s="8">
        <v>0</v>
      </c>
      <c r="M15" s="8">
        <v>0</v>
      </c>
      <c r="N15" s="8">
        <v>66601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66601</v>
      </c>
      <c r="X15" s="8">
        <v>264</v>
      </c>
      <c r="Y15" s="8">
        <v>66337</v>
      </c>
      <c r="Z15" s="2">
        <v>25127.65</v>
      </c>
      <c r="AA15" s="6">
        <v>92525</v>
      </c>
    </row>
    <row r="16" spans="1:27" ht="12.75">
      <c r="A16" s="27" t="s">
        <v>43</v>
      </c>
      <c r="B16" s="33"/>
      <c r="C16" s="6">
        <v>2943169655</v>
      </c>
      <c r="D16" s="6">
        <v>0</v>
      </c>
      <c r="E16" s="7">
        <v>2677758414</v>
      </c>
      <c r="F16" s="8">
        <v>2677758414</v>
      </c>
      <c r="G16" s="8">
        <v>51216198</v>
      </c>
      <c r="H16" s="8">
        <v>180743433</v>
      </c>
      <c r="I16" s="8">
        <v>114483138</v>
      </c>
      <c r="J16" s="8">
        <v>346442769</v>
      </c>
      <c r="K16" s="8">
        <v>153766452</v>
      </c>
      <c r="L16" s="8">
        <v>312807622</v>
      </c>
      <c r="M16" s="8">
        <v>163332260</v>
      </c>
      <c r="N16" s="8">
        <v>629906334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976349103</v>
      </c>
      <c r="X16" s="8">
        <v>1309361591</v>
      </c>
      <c r="Y16" s="8">
        <v>-333012488</v>
      </c>
      <c r="Z16" s="2">
        <v>-25.43</v>
      </c>
      <c r="AA16" s="6">
        <v>2677758414</v>
      </c>
    </row>
    <row r="17" spans="1:27" ht="12.75">
      <c r="A17" s="27" t="s">
        <v>44</v>
      </c>
      <c r="B17" s="33"/>
      <c r="C17" s="6">
        <v>471302480</v>
      </c>
      <c r="D17" s="6">
        <v>0</v>
      </c>
      <c r="E17" s="7">
        <v>535054242</v>
      </c>
      <c r="F17" s="8">
        <v>535054242</v>
      </c>
      <c r="G17" s="8">
        <v>38724074</v>
      </c>
      <c r="H17" s="8">
        <v>44313249</v>
      </c>
      <c r="I17" s="8">
        <v>39994117</v>
      </c>
      <c r="J17" s="8">
        <v>123031440</v>
      </c>
      <c r="K17" s="8">
        <v>46432271</v>
      </c>
      <c r="L17" s="8">
        <v>41400665</v>
      </c>
      <c r="M17" s="8">
        <v>33103551</v>
      </c>
      <c r="N17" s="8">
        <v>120936487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243967927</v>
      </c>
      <c r="X17" s="8">
        <v>118420272</v>
      </c>
      <c r="Y17" s="8">
        <v>125547655</v>
      </c>
      <c r="Z17" s="2">
        <v>106.02</v>
      </c>
      <c r="AA17" s="6">
        <v>535054242</v>
      </c>
    </row>
    <row r="18" spans="1:27" ht="12.75">
      <c r="A18" s="29" t="s">
        <v>45</v>
      </c>
      <c r="B18" s="28"/>
      <c r="C18" s="6">
        <v>865981158</v>
      </c>
      <c r="D18" s="6">
        <v>0</v>
      </c>
      <c r="E18" s="7">
        <v>997971075</v>
      </c>
      <c r="F18" s="8">
        <v>997971075</v>
      </c>
      <c r="G18" s="8">
        <v>69011447</v>
      </c>
      <c r="H18" s="8">
        <v>78208654</v>
      </c>
      <c r="I18" s="8">
        <v>75612199</v>
      </c>
      <c r="J18" s="8">
        <v>222832300</v>
      </c>
      <c r="K18" s="8">
        <v>90100472</v>
      </c>
      <c r="L18" s="8">
        <v>88234746</v>
      </c>
      <c r="M18" s="8">
        <v>86042779</v>
      </c>
      <c r="N18" s="8">
        <v>264377997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487210297</v>
      </c>
      <c r="X18" s="8">
        <v>484763085</v>
      </c>
      <c r="Y18" s="8">
        <v>2447212</v>
      </c>
      <c r="Z18" s="2">
        <v>0.5</v>
      </c>
      <c r="AA18" s="6">
        <v>997971075</v>
      </c>
    </row>
    <row r="19" spans="1:27" ht="12.75">
      <c r="A19" s="27" t="s">
        <v>46</v>
      </c>
      <c r="B19" s="33"/>
      <c r="C19" s="6">
        <v>33073643579</v>
      </c>
      <c r="D19" s="6">
        <v>0</v>
      </c>
      <c r="E19" s="7">
        <v>35527496315</v>
      </c>
      <c r="F19" s="8">
        <v>35780918452</v>
      </c>
      <c r="G19" s="8">
        <v>7654474036</v>
      </c>
      <c r="H19" s="8">
        <v>3688998157</v>
      </c>
      <c r="I19" s="8">
        <v>81530777</v>
      </c>
      <c r="J19" s="8">
        <v>11425002970</v>
      </c>
      <c r="K19" s="8">
        <v>923883772</v>
      </c>
      <c r="L19" s="8">
        <v>827213605</v>
      </c>
      <c r="M19" s="8">
        <v>9074386468</v>
      </c>
      <c r="N19" s="8">
        <v>10825483845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22250486815</v>
      </c>
      <c r="X19" s="8">
        <v>18494304269</v>
      </c>
      <c r="Y19" s="8">
        <v>3756182546</v>
      </c>
      <c r="Z19" s="2">
        <v>20.31</v>
      </c>
      <c r="AA19" s="6">
        <v>35780918452</v>
      </c>
    </row>
    <row r="20" spans="1:27" ht="12.75">
      <c r="A20" s="27" t="s">
        <v>47</v>
      </c>
      <c r="B20" s="33"/>
      <c r="C20" s="6">
        <v>5546174801</v>
      </c>
      <c r="D20" s="6">
        <v>0</v>
      </c>
      <c r="E20" s="7">
        <v>6694902306</v>
      </c>
      <c r="F20" s="30">
        <v>6696491831</v>
      </c>
      <c r="G20" s="30">
        <v>306527571</v>
      </c>
      <c r="H20" s="30">
        <v>438176406</v>
      </c>
      <c r="I20" s="30">
        <v>348721953</v>
      </c>
      <c r="J20" s="30">
        <v>1093425930</v>
      </c>
      <c r="K20" s="30">
        <v>477366451</v>
      </c>
      <c r="L20" s="30">
        <v>479422303</v>
      </c>
      <c r="M20" s="30">
        <v>405911110</v>
      </c>
      <c r="N20" s="30">
        <v>1362699864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2456125794</v>
      </c>
      <c r="X20" s="30">
        <v>2193521273</v>
      </c>
      <c r="Y20" s="30">
        <v>262604521</v>
      </c>
      <c r="Z20" s="31">
        <v>11.97</v>
      </c>
      <c r="AA20" s="32">
        <v>6696491831</v>
      </c>
    </row>
    <row r="21" spans="1:27" ht="12.75">
      <c r="A21" s="27" t="s">
        <v>48</v>
      </c>
      <c r="B21" s="33"/>
      <c r="C21" s="6">
        <v>108169832</v>
      </c>
      <c r="D21" s="6">
        <v>0</v>
      </c>
      <c r="E21" s="7">
        <v>87353455</v>
      </c>
      <c r="F21" s="8">
        <v>87353455</v>
      </c>
      <c r="G21" s="8">
        <v>708391</v>
      </c>
      <c r="H21" s="8">
        <v>1470188</v>
      </c>
      <c r="I21" s="34">
        <v>2866276</v>
      </c>
      <c r="J21" s="8">
        <v>5044855</v>
      </c>
      <c r="K21" s="8">
        <v>6784312</v>
      </c>
      <c r="L21" s="8">
        <v>353685</v>
      </c>
      <c r="M21" s="8">
        <v>1720100</v>
      </c>
      <c r="N21" s="8">
        <v>8858097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13902952</v>
      </c>
      <c r="X21" s="8">
        <v>33247268</v>
      </c>
      <c r="Y21" s="8">
        <v>-19344316</v>
      </c>
      <c r="Z21" s="2">
        <v>-58.18</v>
      </c>
      <c r="AA21" s="6">
        <v>87353455</v>
      </c>
    </row>
    <row r="22" spans="1:27" ht="24.75" customHeight="1">
      <c r="A22" s="35" t="s">
        <v>49</v>
      </c>
      <c r="B22" s="36"/>
      <c r="C22" s="37">
        <f aca="true" t="shared" si="0" ref="C22:Y22">SUM(C5:C21)</f>
        <v>199213778231</v>
      </c>
      <c r="D22" s="37">
        <f>SUM(D5:D21)</f>
        <v>0</v>
      </c>
      <c r="E22" s="38">
        <f t="shared" si="0"/>
        <v>218990645036</v>
      </c>
      <c r="F22" s="39">
        <f t="shared" si="0"/>
        <v>219245656698</v>
      </c>
      <c r="G22" s="39">
        <f t="shared" si="0"/>
        <v>24375436124</v>
      </c>
      <c r="H22" s="39">
        <f t="shared" si="0"/>
        <v>20267070453</v>
      </c>
      <c r="I22" s="39">
        <f t="shared" si="0"/>
        <v>13993236277</v>
      </c>
      <c r="J22" s="39">
        <f t="shared" si="0"/>
        <v>58635742854</v>
      </c>
      <c r="K22" s="39">
        <f t="shared" si="0"/>
        <v>16509918876</v>
      </c>
      <c r="L22" s="39">
        <f t="shared" si="0"/>
        <v>16006731878</v>
      </c>
      <c r="M22" s="39">
        <f t="shared" si="0"/>
        <v>23871597418</v>
      </c>
      <c r="N22" s="39">
        <f t="shared" si="0"/>
        <v>56388248172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115023991026</v>
      </c>
      <c r="X22" s="39">
        <f t="shared" si="0"/>
        <v>107737711328</v>
      </c>
      <c r="Y22" s="39">
        <f t="shared" si="0"/>
        <v>7286279698</v>
      </c>
      <c r="Z22" s="40">
        <f>+IF(X22&lt;&gt;0,+(Y22/X22)*100,0)</f>
        <v>6.762979840751793</v>
      </c>
      <c r="AA22" s="37">
        <f>SUM(AA5:AA21)</f>
        <v>219245656698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54126794777</v>
      </c>
      <c r="D25" s="6">
        <v>0</v>
      </c>
      <c r="E25" s="7">
        <v>62268228302</v>
      </c>
      <c r="F25" s="8">
        <v>62279199056</v>
      </c>
      <c r="G25" s="8">
        <v>4318931563</v>
      </c>
      <c r="H25" s="8">
        <v>4553382565</v>
      </c>
      <c r="I25" s="8">
        <v>4923380502</v>
      </c>
      <c r="J25" s="8">
        <v>13795694630</v>
      </c>
      <c r="K25" s="8">
        <v>4864564775</v>
      </c>
      <c r="L25" s="8">
        <v>6083275125</v>
      </c>
      <c r="M25" s="8">
        <v>4840324372</v>
      </c>
      <c r="N25" s="8">
        <v>15788164272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29583858902</v>
      </c>
      <c r="X25" s="8">
        <v>29670619144</v>
      </c>
      <c r="Y25" s="8">
        <v>-86760242</v>
      </c>
      <c r="Z25" s="2">
        <v>-0.29</v>
      </c>
      <c r="AA25" s="6">
        <v>62279199056</v>
      </c>
    </row>
    <row r="26" spans="1:27" ht="12.75">
      <c r="A26" s="29" t="s">
        <v>52</v>
      </c>
      <c r="B26" s="28"/>
      <c r="C26" s="6">
        <v>881876014</v>
      </c>
      <c r="D26" s="6">
        <v>0</v>
      </c>
      <c r="E26" s="7">
        <v>957676835</v>
      </c>
      <c r="F26" s="8">
        <v>957676835</v>
      </c>
      <c r="G26" s="8">
        <v>73828556</v>
      </c>
      <c r="H26" s="8">
        <v>74028037</v>
      </c>
      <c r="I26" s="8">
        <v>71514372</v>
      </c>
      <c r="J26" s="8">
        <v>219370965</v>
      </c>
      <c r="K26" s="8">
        <v>73775692</v>
      </c>
      <c r="L26" s="8">
        <v>73675769</v>
      </c>
      <c r="M26" s="8">
        <v>76731815</v>
      </c>
      <c r="N26" s="8">
        <v>224183276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443554241</v>
      </c>
      <c r="X26" s="8">
        <v>440045203</v>
      </c>
      <c r="Y26" s="8">
        <v>3509038</v>
      </c>
      <c r="Z26" s="2">
        <v>0.8</v>
      </c>
      <c r="AA26" s="6">
        <v>957676835</v>
      </c>
    </row>
    <row r="27" spans="1:27" ht="12.75">
      <c r="A27" s="29" t="s">
        <v>53</v>
      </c>
      <c r="B27" s="28"/>
      <c r="C27" s="6">
        <v>11474470704</v>
      </c>
      <c r="D27" s="6">
        <v>0</v>
      </c>
      <c r="E27" s="7">
        <v>10918320449</v>
      </c>
      <c r="F27" s="8">
        <v>10918320449</v>
      </c>
      <c r="G27" s="8">
        <v>800120311</v>
      </c>
      <c r="H27" s="8">
        <v>1004602061</v>
      </c>
      <c r="I27" s="8">
        <v>1359861979</v>
      </c>
      <c r="J27" s="8">
        <v>3164584351</v>
      </c>
      <c r="K27" s="8">
        <v>1132578912</v>
      </c>
      <c r="L27" s="8">
        <v>700512868</v>
      </c>
      <c r="M27" s="8">
        <v>790920025</v>
      </c>
      <c r="N27" s="8">
        <v>2624011805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5788596156</v>
      </c>
      <c r="X27" s="8">
        <v>4034428032</v>
      </c>
      <c r="Y27" s="8">
        <v>1754168124</v>
      </c>
      <c r="Z27" s="2">
        <v>43.48</v>
      </c>
      <c r="AA27" s="6">
        <v>10918320449</v>
      </c>
    </row>
    <row r="28" spans="1:27" ht="12.75">
      <c r="A28" s="29" t="s">
        <v>54</v>
      </c>
      <c r="B28" s="28"/>
      <c r="C28" s="6">
        <v>14972829680</v>
      </c>
      <c r="D28" s="6">
        <v>0</v>
      </c>
      <c r="E28" s="7">
        <v>15937675280</v>
      </c>
      <c r="F28" s="8">
        <v>15937675280</v>
      </c>
      <c r="G28" s="8">
        <v>1041128340</v>
      </c>
      <c r="H28" s="8">
        <v>1163863763</v>
      </c>
      <c r="I28" s="8">
        <v>1164540720</v>
      </c>
      <c r="J28" s="8">
        <v>3369532823</v>
      </c>
      <c r="K28" s="8">
        <v>892144142</v>
      </c>
      <c r="L28" s="8">
        <v>1852507339</v>
      </c>
      <c r="M28" s="8">
        <v>1353319240</v>
      </c>
      <c r="N28" s="8">
        <v>4097970721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7467503544</v>
      </c>
      <c r="X28" s="8">
        <v>7187503888</v>
      </c>
      <c r="Y28" s="8">
        <v>279999656</v>
      </c>
      <c r="Z28" s="2">
        <v>3.9</v>
      </c>
      <c r="AA28" s="6">
        <v>15937675280</v>
      </c>
    </row>
    <row r="29" spans="1:27" ht="12.75">
      <c r="A29" s="29" t="s">
        <v>55</v>
      </c>
      <c r="B29" s="28"/>
      <c r="C29" s="6">
        <v>6980335647</v>
      </c>
      <c r="D29" s="6">
        <v>0</v>
      </c>
      <c r="E29" s="7">
        <v>6994322625</v>
      </c>
      <c r="F29" s="8">
        <v>6994322625</v>
      </c>
      <c r="G29" s="8">
        <v>544348813</v>
      </c>
      <c r="H29" s="8">
        <v>288668728</v>
      </c>
      <c r="I29" s="8">
        <v>212246413</v>
      </c>
      <c r="J29" s="8">
        <v>1045263954</v>
      </c>
      <c r="K29" s="8">
        <v>514497555</v>
      </c>
      <c r="L29" s="8">
        <v>365064542</v>
      </c>
      <c r="M29" s="8">
        <v>723162107</v>
      </c>
      <c r="N29" s="8">
        <v>1602724204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2647988158</v>
      </c>
      <c r="X29" s="8">
        <v>3116241422</v>
      </c>
      <c r="Y29" s="8">
        <v>-468253264</v>
      </c>
      <c r="Z29" s="2">
        <v>-15.03</v>
      </c>
      <c r="AA29" s="6">
        <v>6994322625</v>
      </c>
    </row>
    <row r="30" spans="1:27" ht="12.75">
      <c r="A30" s="29" t="s">
        <v>56</v>
      </c>
      <c r="B30" s="28"/>
      <c r="C30" s="6">
        <v>62169650074</v>
      </c>
      <c r="D30" s="6">
        <v>0</v>
      </c>
      <c r="E30" s="7">
        <v>68807968814</v>
      </c>
      <c r="F30" s="8">
        <v>68807968814</v>
      </c>
      <c r="G30" s="8">
        <v>5344295188</v>
      </c>
      <c r="H30" s="8">
        <v>9273396036</v>
      </c>
      <c r="I30" s="8">
        <v>5341857355</v>
      </c>
      <c r="J30" s="8">
        <v>19959548579</v>
      </c>
      <c r="K30" s="8">
        <v>5705793528</v>
      </c>
      <c r="L30" s="8">
        <v>5234656003</v>
      </c>
      <c r="M30" s="8">
        <v>4874098143</v>
      </c>
      <c r="N30" s="8">
        <v>15814547674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35774096253</v>
      </c>
      <c r="X30" s="8">
        <v>36333479921</v>
      </c>
      <c r="Y30" s="8">
        <v>-559383668</v>
      </c>
      <c r="Z30" s="2">
        <v>-1.54</v>
      </c>
      <c r="AA30" s="6">
        <v>68807968814</v>
      </c>
    </row>
    <row r="31" spans="1:27" ht="12.75">
      <c r="A31" s="29" t="s">
        <v>57</v>
      </c>
      <c r="B31" s="28"/>
      <c r="C31" s="6">
        <v>5629303550</v>
      </c>
      <c r="D31" s="6">
        <v>0</v>
      </c>
      <c r="E31" s="7">
        <v>7669525910</v>
      </c>
      <c r="F31" s="8">
        <v>7676330599</v>
      </c>
      <c r="G31" s="8">
        <v>279986879</v>
      </c>
      <c r="H31" s="8">
        <v>313819059</v>
      </c>
      <c r="I31" s="8">
        <v>356963690</v>
      </c>
      <c r="J31" s="8">
        <v>950769628</v>
      </c>
      <c r="K31" s="8">
        <v>710880659</v>
      </c>
      <c r="L31" s="8">
        <v>609167228</v>
      </c>
      <c r="M31" s="8">
        <v>501048196</v>
      </c>
      <c r="N31" s="8">
        <v>1821096083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2771865711</v>
      </c>
      <c r="X31" s="8">
        <v>3177398336</v>
      </c>
      <c r="Y31" s="8">
        <v>-405532625</v>
      </c>
      <c r="Z31" s="2">
        <v>-12.76</v>
      </c>
      <c r="AA31" s="6">
        <v>7676330599</v>
      </c>
    </row>
    <row r="32" spans="1:27" ht="12.75">
      <c r="A32" s="29" t="s">
        <v>58</v>
      </c>
      <c r="B32" s="28"/>
      <c r="C32" s="6">
        <v>21854038557</v>
      </c>
      <c r="D32" s="6">
        <v>0</v>
      </c>
      <c r="E32" s="7">
        <v>25602333948</v>
      </c>
      <c r="F32" s="8">
        <v>25755710872</v>
      </c>
      <c r="G32" s="8">
        <v>746020430</v>
      </c>
      <c r="H32" s="8">
        <v>1481893876</v>
      </c>
      <c r="I32" s="8">
        <v>1384762815</v>
      </c>
      <c r="J32" s="8">
        <v>3612677121</v>
      </c>
      <c r="K32" s="8">
        <v>2030810321</v>
      </c>
      <c r="L32" s="8">
        <v>1762905423</v>
      </c>
      <c r="M32" s="8">
        <v>1847988627</v>
      </c>
      <c r="N32" s="8">
        <v>5641704371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9254381492</v>
      </c>
      <c r="X32" s="8">
        <v>9738140892</v>
      </c>
      <c r="Y32" s="8">
        <v>-483759400</v>
      </c>
      <c r="Z32" s="2">
        <v>-4.97</v>
      </c>
      <c r="AA32" s="6">
        <v>25755710872</v>
      </c>
    </row>
    <row r="33" spans="1:27" ht="12.75">
      <c r="A33" s="29" t="s">
        <v>59</v>
      </c>
      <c r="B33" s="28"/>
      <c r="C33" s="6">
        <v>1917766091</v>
      </c>
      <c r="D33" s="6">
        <v>0</v>
      </c>
      <c r="E33" s="7">
        <v>2197248758</v>
      </c>
      <c r="F33" s="8">
        <v>2262300138</v>
      </c>
      <c r="G33" s="8">
        <v>54563824</v>
      </c>
      <c r="H33" s="8">
        <v>210470611</v>
      </c>
      <c r="I33" s="8">
        <v>151016766</v>
      </c>
      <c r="J33" s="8">
        <v>416051201</v>
      </c>
      <c r="K33" s="8">
        <v>196065961</v>
      </c>
      <c r="L33" s="8">
        <v>157936547</v>
      </c>
      <c r="M33" s="8">
        <v>169695470</v>
      </c>
      <c r="N33" s="8">
        <v>523697978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939749179</v>
      </c>
      <c r="X33" s="8">
        <v>1076842876</v>
      </c>
      <c r="Y33" s="8">
        <v>-137093697</v>
      </c>
      <c r="Z33" s="2">
        <v>-12.73</v>
      </c>
      <c r="AA33" s="6">
        <v>2262300138</v>
      </c>
    </row>
    <row r="34" spans="1:27" ht="12.75">
      <c r="A34" s="29" t="s">
        <v>60</v>
      </c>
      <c r="B34" s="28"/>
      <c r="C34" s="6">
        <v>15966744972</v>
      </c>
      <c r="D34" s="6">
        <v>0</v>
      </c>
      <c r="E34" s="7">
        <v>15425668160</v>
      </c>
      <c r="F34" s="8">
        <v>15442886546</v>
      </c>
      <c r="G34" s="8">
        <v>878429444</v>
      </c>
      <c r="H34" s="8">
        <v>957090873</v>
      </c>
      <c r="I34" s="8">
        <v>950542343</v>
      </c>
      <c r="J34" s="8">
        <v>2786062660</v>
      </c>
      <c r="K34" s="8">
        <v>1409368468</v>
      </c>
      <c r="L34" s="8">
        <v>1189142645</v>
      </c>
      <c r="M34" s="8">
        <v>1132950292</v>
      </c>
      <c r="N34" s="8">
        <v>3731461405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6517524065</v>
      </c>
      <c r="X34" s="8">
        <v>7235717230</v>
      </c>
      <c r="Y34" s="8">
        <v>-718193165</v>
      </c>
      <c r="Z34" s="2">
        <v>-9.93</v>
      </c>
      <c r="AA34" s="6">
        <v>15442886546</v>
      </c>
    </row>
    <row r="35" spans="1:27" ht="12.75">
      <c r="A35" s="27" t="s">
        <v>61</v>
      </c>
      <c r="B35" s="33"/>
      <c r="C35" s="6">
        <v>598105781</v>
      </c>
      <c r="D35" s="6">
        <v>0</v>
      </c>
      <c r="E35" s="7">
        <v>16006513</v>
      </c>
      <c r="F35" s="8">
        <v>16006513</v>
      </c>
      <c r="G35" s="8">
        <v>0</v>
      </c>
      <c r="H35" s="8">
        <v>56798316</v>
      </c>
      <c r="I35" s="8">
        <v>-1494110</v>
      </c>
      <c r="J35" s="8">
        <v>55304206</v>
      </c>
      <c r="K35" s="8">
        <v>177849679</v>
      </c>
      <c r="L35" s="8">
        <v>1701656</v>
      </c>
      <c r="M35" s="8">
        <v>66519</v>
      </c>
      <c r="N35" s="8">
        <v>179617854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234922060</v>
      </c>
      <c r="X35" s="8">
        <v>328092</v>
      </c>
      <c r="Y35" s="8">
        <v>234593968</v>
      </c>
      <c r="Z35" s="2">
        <v>71502.5</v>
      </c>
      <c r="AA35" s="6">
        <v>16006513</v>
      </c>
    </row>
    <row r="36" spans="1:27" ht="12.75">
      <c r="A36" s="44" t="s">
        <v>62</v>
      </c>
      <c r="B36" s="36"/>
      <c r="C36" s="37">
        <f aca="true" t="shared" si="1" ref="C36:Y36">SUM(C25:C35)</f>
        <v>196571915847</v>
      </c>
      <c r="D36" s="37">
        <f>SUM(D25:D35)</f>
        <v>0</v>
      </c>
      <c r="E36" s="38">
        <f t="shared" si="1"/>
        <v>216794975594</v>
      </c>
      <c r="F36" s="39">
        <f t="shared" si="1"/>
        <v>217048397727</v>
      </c>
      <c r="G36" s="39">
        <f t="shared" si="1"/>
        <v>14081653348</v>
      </c>
      <c r="H36" s="39">
        <f t="shared" si="1"/>
        <v>19378013925</v>
      </c>
      <c r="I36" s="39">
        <f t="shared" si="1"/>
        <v>15915192845</v>
      </c>
      <c r="J36" s="39">
        <f t="shared" si="1"/>
        <v>49374860118</v>
      </c>
      <c r="K36" s="39">
        <f t="shared" si="1"/>
        <v>17708329692</v>
      </c>
      <c r="L36" s="39">
        <f t="shared" si="1"/>
        <v>18030545145</v>
      </c>
      <c r="M36" s="39">
        <f t="shared" si="1"/>
        <v>16310304806</v>
      </c>
      <c r="N36" s="39">
        <f t="shared" si="1"/>
        <v>52049179643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101424039761</v>
      </c>
      <c r="X36" s="39">
        <f t="shared" si="1"/>
        <v>102010745036</v>
      </c>
      <c r="Y36" s="39">
        <f t="shared" si="1"/>
        <v>-586705275</v>
      </c>
      <c r="Z36" s="40">
        <f>+IF(X36&lt;&gt;0,+(Y36/X36)*100,0)</f>
        <v>-0.5751406626752401</v>
      </c>
      <c r="AA36" s="37">
        <f>SUM(AA25:AA35)</f>
        <v>217048397727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2641862384</v>
      </c>
      <c r="D38" s="50">
        <f>+D22-D36</f>
        <v>0</v>
      </c>
      <c r="E38" s="51">
        <f t="shared" si="2"/>
        <v>2195669442</v>
      </c>
      <c r="F38" s="52">
        <f t="shared" si="2"/>
        <v>2197258971</v>
      </c>
      <c r="G38" s="52">
        <f t="shared" si="2"/>
        <v>10293782776</v>
      </c>
      <c r="H38" s="52">
        <f t="shared" si="2"/>
        <v>889056528</v>
      </c>
      <c r="I38" s="52">
        <f t="shared" si="2"/>
        <v>-1921956568</v>
      </c>
      <c r="J38" s="52">
        <f t="shared" si="2"/>
        <v>9260882736</v>
      </c>
      <c r="K38" s="52">
        <f t="shared" si="2"/>
        <v>-1198410816</v>
      </c>
      <c r="L38" s="52">
        <f t="shared" si="2"/>
        <v>-2023813267</v>
      </c>
      <c r="M38" s="52">
        <f t="shared" si="2"/>
        <v>7561292612</v>
      </c>
      <c r="N38" s="52">
        <f t="shared" si="2"/>
        <v>4339068529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13599951265</v>
      </c>
      <c r="X38" s="52">
        <f>IF(F22=F36,0,X22-X36)</f>
        <v>5726966292</v>
      </c>
      <c r="Y38" s="52">
        <f t="shared" si="2"/>
        <v>7872984973</v>
      </c>
      <c r="Z38" s="53">
        <f>+IF(X38&lt;&gt;0,+(Y38/X38)*100,0)</f>
        <v>137.47217237855537</v>
      </c>
      <c r="AA38" s="50">
        <f>+AA22-AA36</f>
        <v>2197258971</v>
      </c>
    </row>
    <row r="39" spans="1:27" ht="12.75">
      <c r="A39" s="27" t="s">
        <v>64</v>
      </c>
      <c r="B39" s="33"/>
      <c r="C39" s="6">
        <v>14449842115</v>
      </c>
      <c r="D39" s="6">
        <v>0</v>
      </c>
      <c r="E39" s="7">
        <v>15476237669</v>
      </c>
      <c r="F39" s="8">
        <v>16158221942</v>
      </c>
      <c r="G39" s="8">
        <v>-143791421</v>
      </c>
      <c r="H39" s="8">
        <v>470561090</v>
      </c>
      <c r="I39" s="8">
        <v>425445432</v>
      </c>
      <c r="J39" s="8">
        <v>752215101</v>
      </c>
      <c r="K39" s="8">
        <v>556324185</v>
      </c>
      <c r="L39" s="8">
        <v>1079221744</v>
      </c>
      <c r="M39" s="8">
        <v>1126101205</v>
      </c>
      <c r="N39" s="8">
        <v>2761647134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3513862235</v>
      </c>
      <c r="X39" s="8">
        <v>6095269818</v>
      </c>
      <c r="Y39" s="8">
        <v>-2581407583</v>
      </c>
      <c r="Z39" s="2">
        <v>-42.35</v>
      </c>
      <c r="AA39" s="6">
        <v>16158221942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266306000</v>
      </c>
      <c r="Y40" s="30">
        <v>-266306000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139981760</v>
      </c>
      <c r="F41" s="8">
        <v>139981760</v>
      </c>
      <c r="G41" s="55">
        <v>0</v>
      </c>
      <c r="H41" s="55">
        <v>0</v>
      </c>
      <c r="I41" s="55">
        <v>3657806</v>
      </c>
      <c r="J41" s="8">
        <v>3657806</v>
      </c>
      <c r="K41" s="55">
        <v>2795220</v>
      </c>
      <c r="L41" s="55">
        <v>10740180</v>
      </c>
      <c r="M41" s="8">
        <v>1166073</v>
      </c>
      <c r="N41" s="55">
        <v>14701473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18359279</v>
      </c>
      <c r="X41" s="8"/>
      <c r="Y41" s="55">
        <v>18359279</v>
      </c>
      <c r="Z41" s="56">
        <v>0</v>
      </c>
      <c r="AA41" s="57">
        <v>139981760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17091704499</v>
      </c>
      <c r="D42" s="59">
        <f>SUM(D38:D41)</f>
        <v>0</v>
      </c>
      <c r="E42" s="60">
        <f t="shared" si="3"/>
        <v>17811888871</v>
      </c>
      <c r="F42" s="61">
        <f t="shared" si="3"/>
        <v>18495462673</v>
      </c>
      <c r="G42" s="61">
        <f t="shared" si="3"/>
        <v>10149991355</v>
      </c>
      <c r="H42" s="61">
        <f t="shared" si="3"/>
        <v>1359617618</v>
      </c>
      <c r="I42" s="61">
        <f t="shared" si="3"/>
        <v>-1492853330</v>
      </c>
      <c r="J42" s="61">
        <f t="shared" si="3"/>
        <v>10016755643</v>
      </c>
      <c r="K42" s="61">
        <f t="shared" si="3"/>
        <v>-639291411</v>
      </c>
      <c r="L42" s="61">
        <f t="shared" si="3"/>
        <v>-933851343</v>
      </c>
      <c r="M42" s="61">
        <f t="shared" si="3"/>
        <v>8688559890</v>
      </c>
      <c r="N42" s="61">
        <f t="shared" si="3"/>
        <v>7115417136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17132172779</v>
      </c>
      <c r="X42" s="61">
        <f t="shared" si="3"/>
        <v>12088542110</v>
      </c>
      <c r="Y42" s="61">
        <f t="shared" si="3"/>
        <v>5043630669</v>
      </c>
      <c r="Z42" s="62">
        <f>+IF(X42&lt;&gt;0,+(Y42/X42)*100,0)</f>
        <v>41.722406416798265</v>
      </c>
      <c r="AA42" s="59">
        <f>SUM(AA38:AA41)</f>
        <v>18495462673</v>
      </c>
    </row>
    <row r="43" spans="1:27" ht="12.75">
      <c r="A43" s="27" t="s">
        <v>68</v>
      </c>
      <c r="B43" s="33"/>
      <c r="C43" s="54">
        <v>207330849</v>
      </c>
      <c r="D43" s="54">
        <v>0</v>
      </c>
      <c r="E43" s="63">
        <v>307832583</v>
      </c>
      <c r="F43" s="64">
        <v>307832583</v>
      </c>
      <c r="G43" s="64">
        <v>4820009</v>
      </c>
      <c r="H43" s="64">
        <v>5022769</v>
      </c>
      <c r="I43" s="64">
        <v>3654977</v>
      </c>
      <c r="J43" s="64">
        <v>13497755</v>
      </c>
      <c r="K43" s="64">
        <v>6260884</v>
      </c>
      <c r="L43" s="64">
        <v>34339694</v>
      </c>
      <c r="M43" s="64">
        <v>-19439823</v>
      </c>
      <c r="N43" s="64">
        <v>21160755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34658510</v>
      </c>
      <c r="X43" s="64">
        <v>121209498</v>
      </c>
      <c r="Y43" s="64">
        <v>-86550988</v>
      </c>
      <c r="Z43" s="65">
        <v>-71.41</v>
      </c>
      <c r="AA43" s="54">
        <v>307832583</v>
      </c>
    </row>
    <row r="44" spans="1:27" ht="12.75">
      <c r="A44" s="66" t="s">
        <v>69</v>
      </c>
      <c r="B44" s="33"/>
      <c r="C44" s="67">
        <f aca="true" t="shared" si="4" ref="C44:Y44">+C42-C43</f>
        <v>16884373650</v>
      </c>
      <c r="D44" s="67">
        <f>+D42-D43</f>
        <v>0</v>
      </c>
      <c r="E44" s="68">
        <f t="shared" si="4"/>
        <v>17504056288</v>
      </c>
      <c r="F44" s="69">
        <f t="shared" si="4"/>
        <v>18187630090</v>
      </c>
      <c r="G44" s="69">
        <f t="shared" si="4"/>
        <v>10145171346</v>
      </c>
      <c r="H44" s="69">
        <f t="shared" si="4"/>
        <v>1354594849</v>
      </c>
      <c r="I44" s="69">
        <f t="shared" si="4"/>
        <v>-1496508307</v>
      </c>
      <c r="J44" s="69">
        <f t="shared" si="4"/>
        <v>10003257888</v>
      </c>
      <c r="K44" s="69">
        <f t="shared" si="4"/>
        <v>-645552295</v>
      </c>
      <c r="L44" s="69">
        <f t="shared" si="4"/>
        <v>-968191037</v>
      </c>
      <c r="M44" s="69">
        <f t="shared" si="4"/>
        <v>8707999713</v>
      </c>
      <c r="N44" s="69">
        <f t="shared" si="4"/>
        <v>7094256381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17097514269</v>
      </c>
      <c r="X44" s="69">
        <f t="shared" si="4"/>
        <v>11967332612</v>
      </c>
      <c r="Y44" s="69">
        <f t="shared" si="4"/>
        <v>5130181657</v>
      </c>
      <c r="Z44" s="70">
        <f>+IF(X44&lt;&gt;0,+(Y44/X44)*100,0)</f>
        <v>42.86821318775593</v>
      </c>
      <c r="AA44" s="67">
        <f>+AA42-AA43</f>
        <v>18187630090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-8783403</v>
      </c>
      <c r="F45" s="64">
        <v>8783403</v>
      </c>
      <c r="G45" s="64">
        <v>-10852650</v>
      </c>
      <c r="H45" s="64">
        <v>-22961858</v>
      </c>
      <c r="I45" s="64">
        <v>-8434766</v>
      </c>
      <c r="J45" s="71">
        <v>-42249274</v>
      </c>
      <c r="K45" s="64">
        <v>-18363610</v>
      </c>
      <c r="L45" s="64">
        <v>-12656567</v>
      </c>
      <c r="M45" s="64">
        <v>-918869</v>
      </c>
      <c r="N45" s="64">
        <v>-31939046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-74188320</v>
      </c>
      <c r="X45" s="71"/>
      <c r="Y45" s="64">
        <v>-74188320</v>
      </c>
      <c r="Z45" s="65">
        <v>0</v>
      </c>
      <c r="AA45" s="54">
        <v>8783403</v>
      </c>
    </row>
    <row r="46" spans="1:27" ht="12.75">
      <c r="A46" s="66" t="s">
        <v>71</v>
      </c>
      <c r="B46" s="33"/>
      <c r="C46" s="59">
        <f aca="true" t="shared" si="5" ref="C46:Y46">SUM(C44:C45)</f>
        <v>16884373650</v>
      </c>
      <c r="D46" s="59">
        <f>SUM(D44:D45)</f>
        <v>0</v>
      </c>
      <c r="E46" s="60">
        <f t="shared" si="5"/>
        <v>17495272885</v>
      </c>
      <c r="F46" s="61">
        <f t="shared" si="5"/>
        <v>18196413493</v>
      </c>
      <c r="G46" s="61">
        <f t="shared" si="5"/>
        <v>10134318696</v>
      </c>
      <c r="H46" s="61">
        <f t="shared" si="5"/>
        <v>1331632991</v>
      </c>
      <c r="I46" s="61">
        <f t="shared" si="5"/>
        <v>-1504943073</v>
      </c>
      <c r="J46" s="61">
        <f t="shared" si="5"/>
        <v>9961008614</v>
      </c>
      <c r="K46" s="61">
        <f t="shared" si="5"/>
        <v>-663915905</v>
      </c>
      <c r="L46" s="61">
        <f t="shared" si="5"/>
        <v>-980847604</v>
      </c>
      <c r="M46" s="61">
        <f t="shared" si="5"/>
        <v>8707080844</v>
      </c>
      <c r="N46" s="61">
        <f t="shared" si="5"/>
        <v>7062317335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17023325949</v>
      </c>
      <c r="X46" s="61">
        <f t="shared" si="5"/>
        <v>11967332612</v>
      </c>
      <c r="Y46" s="61">
        <f t="shared" si="5"/>
        <v>5055993337</v>
      </c>
      <c r="Z46" s="62">
        <f>+IF(X46&lt;&gt;0,+(Y46/X46)*100,0)</f>
        <v>42.24828958067235</v>
      </c>
      <c r="AA46" s="59">
        <f>SUM(AA44:AA45)</f>
        <v>18196413493</v>
      </c>
    </row>
    <row r="47" spans="1:27" ht="12.75">
      <c r="A47" s="72" t="s">
        <v>72</v>
      </c>
      <c r="B47" s="33"/>
      <c r="C47" s="54">
        <v>89824816</v>
      </c>
      <c r="D47" s="54">
        <v>0</v>
      </c>
      <c r="E47" s="63">
        <v>0</v>
      </c>
      <c r="F47" s="64">
        <v>0</v>
      </c>
      <c r="G47" s="8">
        <v>0</v>
      </c>
      <c r="H47" s="8">
        <v>-1</v>
      </c>
      <c r="I47" s="34">
        <v>0</v>
      </c>
      <c r="J47" s="8">
        <v>-1</v>
      </c>
      <c r="K47" s="8">
        <v>0</v>
      </c>
      <c r="L47" s="8">
        <v>-1</v>
      </c>
      <c r="M47" s="64">
        <v>0</v>
      </c>
      <c r="N47" s="8">
        <v>-1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-2</v>
      </c>
      <c r="X47" s="8"/>
      <c r="Y47" s="8">
        <v>-2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16974198466</v>
      </c>
      <c r="D48" s="75">
        <f>SUM(D46:D47)</f>
        <v>0</v>
      </c>
      <c r="E48" s="76">
        <f t="shared" si="6"/>
        <v>17495272885</v>
      </c>
      <c r="F48" s="77">
        <f t="shared" si="6"/>
        <v>18196413493</v>
      </c>
      <c r="G48" s="77">
        <f t="shared" si="6"/>
        <v>10134318696</v>
      </c>
      <c r="H48" s="78">
        <f t="shared" si="6"/>
        <v>1331632990</v>
      </c>
      <c r="I48" s="78">
        <f t="shared" si="6"/>
        <v>-1504943073</v>
      </c>
      <c r="J48" s="78">
        <f t="shared" si="6"/>
        <v>9961008613</v>
      </c>
      <c r="K48" s="78">
        <f t="shared" si="6"/>
        <v>-663915905</v>
      </c>
      <c r="L48" s="78">
        <f t="shared" si="6"/>
        <v>-980847605</v>
      </c>
      <c r="M48" s="77">
        <f t="shared" si="6"/>
        <v>8707080844</v>
      </c>
      <c r="N48" s="77">
        <f t="shared" si="6"/>
        <v>7062317334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17023325947</v>
      </c>
      <c r="X48" s="78">
        <f t="shared" si="6"/>
        <v>11967332612</v>
      </c>
      <c r="Y48" s="78">
        <f t="shared" si="6"/>
        <v>5055993335</v>
      </c>
      <c r="Z48" s="79">
        <f>+IF(X48&lt;&gt;0,+(Y48/X48)*100,0)</f>
        <v>42.248289563960185</v>
      </c>
      <c r="AA48" s="80">
        <f>SUM(AA46:AA47)</f>
        <v>18196413493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2019-02-01T09:58:26Z</dcterms:created>
  <dcterms:modified xsi:type="dcterms:W3CDTF">2019-02-01T09:58:27Z</dcterms:modified>
  <cp:category/>
  <cp:version/>
  <cp:contentType/>
  <cp:contentStatus/>
</cp:coreProperties>
</file>