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'BUF'!$A$1:$AA$45</definedName>
    <definedName name="_xlnm.Print_Area" localSheetId="10">'DC10'!$A$1:$AA$45</definedName>
    <definedName name="_xlnm.Print_Area" localSheetId="17">'DC12'!$A$1:$AA$45</definedName>
    <definedName name="_xlnm.Print_Area" localSheetId="24">'DC13'!$A$1:$AA$45</definedName>
    <definedName name="_xlnm.Print_Area" localSheetId="28">'DC14'!$A$1:$AA$45</definedName>
    <definedName name="_xlnm.Print_Area" localSheetId="34">'DC15'!$A$1:$AA$45</definedName>
    <definedName name="_xlnm.Print_Area" localSheetId="39">'DC44'!$A$1:$AA$45</definedName>
    <definedName name="_xlnm.Print_Area" localSheetId="3">'EC101'!$A$1:$AA$45</definedName>
    <definedName name="_xlnm.Print_Area" localSheetId="4">'EC102'!$A$1:$AA$45</definedName>
    <definedName name="_xlnm.Print_Area" localSheetId="5">'EC104'!$A$1:$AA$45</definedName>
    <definedName name="_xlnm.Print_Area" localSheetId="6">'EC105'!$A$1:$AA$45</definedName>
    <definedName name="_xlnm.Print_Area" localSheetId="7">'EC106'!$A$1:$AA$45</definedName>
    <definedName name="_xlnm.Print_Area" localSheetId="8">'EC108'!$A$1:$AA$45</definedName>
    <definedName name="_xlnm.Print_Area" localSheetId="9">'EC109'!$A$1:$AA$45</definedName>
    <definedName name="_xlnm.Print_Area" localSheetId="11">'EC121'!$A$1:$AA$45</definedName>
    <definedName name="_xlnm.Print_Area" localSheetId="12">'EC122'!$A$1:$AA$45</definedName>
    <definedName name="_xlnm.Print_Area" localSheetId="13">'EC123'!$A$1:$AA$45</definedName>
    <definedName name="_xlnm.Print_Area" localSheetId="14">'EC124'!$A$1:$AA$45</definedName>
    <definedName name="_xlnm.Print_Area" localSheetId="15">'EC126'!$A$1:$AA$45</definedName>
    <definedName name="_xlnm.Print_Area" localSheetId="16">'EC129'!$A$1:$AA$45</definedName>
    <definedName name="_xlnm.Print_Area" localSheetId="18">'EC131'!$A$1:$AA$45</definedName>
    <definedName name="_xlnm.Print_Area" localSheetId="19">'EC135'!$A$1:$AA$45</definedName>
    <definedName name="_xlnm.Print_Area" localSheetId="20">'EC136'!$A$1:$AA$45</definedName>
    <definedName name="_xlnm.Print_Area" localSheetId="21">'EC137'!$A$1:$AA$45</definedName>
    <definedName name="_xlnm.Print_Area" localSheetId="22">'EC138'!$A$1:$AA$45</definedName>
    <definedName name="_xlnm.Print_Area" localSheetId="23">'EC139'!$A$1:$AA$45</definedName>
    <definedName name="_xlnm.Print_Area" localSheetId="25">'EC141'!$A$1:$AA$45</definedName>
    <definedName name="_xlnm.Print_Area" localSheetId="26">'EC142'!$A$1:$AA$45</definedName>
    <definedName name="_xlnm.Print_Area" localSheetId="27">'EC145'!$A$1:$AA$45</definedName>
    <definedName name="_xlnm.Print_Area" localSheetId="29">'EC153'!$A$1:$AA$45</definedName>
    <definedName name="_xlnm.Print_Area" localSheetId="30">'EC154'!$A$1:$AA$45</definedName>
    <definedName name="_xlnm.Print_Area" localSheetId="31">'EC155'!$A$1:$AA$45</definedName>
    <definedName name="_xlnm.Print_Area" localSheetId="32">'EC156'!$A$1:$AA$45</definedName>
    <definedName name="_xlnm.Print_Area" localSheetId="33">'EC157'!$A$1:$AA$45</definedName>
    <definedName name="_xlnm.Print_Area" localSheetId="35">'EC441'!$A$1:$AA$45</definedName>
    <definedName name="_xlnm.Print_Area" localSheetId="36">'EC442'!$A$1:$AA$45</definedName>
    <definedName name="_xlnm.Print_Area" localSheetId="37">'EC443'!$A$1:$AA$45</definedName>
    <definedName name="_xlnm.Print_Area" localSheetId="38">'EC444'!$A$1:$AA$45</definedName>
    <definedName name="_xlnm.Print_Area" localSheetId="2">'NMA'!$A$1:$AA$45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<sst xmlns="http://schemas.openxmlformats.org/spreadsheetml/2006/main" count="2840" uniqueCount="110">
  <si>
    <t>Eastern Cape: Buffalo City(BUF)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</si>
  <si>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</si>
  <si>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</si>
  <si>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</si>
  <si>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</si>
  <si>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</si>
  <si>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</si>
  <si>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</si>
  <si>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</si>
  <si>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</si>
  <si>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</si>
  <si>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</si>
  <si>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</si>
  <si>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</si>
  <si>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</si>
  <si>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</si>
  <si>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</si>
  <si>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</si>
  <si>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</si>
  <si>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</si>
  <si>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</si>
  <si>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</si>
  <si>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</si>
  <si>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</si>
  <si>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</si>
  <si>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</si>
  <si>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</si>
  <si>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</si>
  <si>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</si>
  <si>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</si>
  <si>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</si>
  <si>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</si>
  <si>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</si>
  <si>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</si>
  <si>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</si>
  <si>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</si>
  <si>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</si>
  <si>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</si>
  <si>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</si>
  <si>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</si>
  <si>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</si>
  <si>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</si>
  <si>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</si>
  <si>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</si>
  <si>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</si>
  <si>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</si>
  <si>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</si>
  <si>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</si>
  <si>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</si>
  <si>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</si>
  <si>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</si>
  <si>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</si>
  <si>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</si>
  <si>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</si>
  <si>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</si>
  <si>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</si>
  <si>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</si>
  <si>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</si>
  <si>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</si>
  <si>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</si>
  <si>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</si>
  <si>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</si>
  <si>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</si>
  <si>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</si>
  <si>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</si>
  <si>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Eastern Cape: Nelson Mandela Bay(NMA) - Table C5 Quarterly Budget Statement - Capital Expenditure by Standard Classification and Funding for 2nd Quarter ended 31 December 2018 (Figures Finalised as at 2019/01/30)</t>
  </si>
  <si>
    <t>Eastern Cape: Dr Beyers Naude(EC101) - Table C5 Quarterly Budget Statement - Capital Expenditure by Standard Classification and Funding for 2nd Quarter ended 31 December 2018 (Figures Finalised as at 2019/01/30)</t>
  </si>
  <si>
    <t>Eastern Cape: Blue Crane Route(EC102) - Table C5 Quarterly Budget Statement - Capital Expenditure by Standard Classification and Funding for 2nd Quarter ended 31 December 2018 (Figures Finalised as at 2019/01/30)</t>
  </si>
  <si>
    <t>Eastern Cape: Makana(EC104) - Table C5 Quarterly Budget Statement - Capital Expenditure by Standard Classification and Funding for 2nd Quarter ended 31 December 2018 (Figures Finalised as at 2019/01/30)</t>
  </si>
  <si>
    <t>Eastern Cape: Ndlambe(EC105) - Table C5 Quarterly Budget Statement - Capital Expenditure by Standard Classification and Funding for 2nd Quarter ended 31 December 2018 (Figures Finalised as at 2019/01/30)</t>
  </si>
  <si>
    <t>Eastern Cape: Sundays River Valley(EC106) - Table C5 Quarterly Budget Statement - Capital Expenditure by Standard Classification and Funding for 2nd Quarter ended 31 December 2018 (Figures Finalised as at 2019/01/30)</t>
  </si>
  <si>
    <t>Eastern Cape: Kouga(EC108) - Table C5 Quarterly Budget Statement - Capital Expenditure by Standard Classification and Funding for 2nd Quarter ended 31 December 2018 (Figures Finalised as at 2019/01/30)</t>
  </si>
  <si>
    <t>Eastern Cape: Kou-Kamma(EC109) - Table C5 Quarterly Budget Statement - Capital Expenditure by Standard Classification and Funding for 2nd Quarter ended 31 December 2018 (Figures Finalised as at 2019/01/30)</t>
  </si>
  <si>
    <t>Eastern Cape: Sarah Baartman(DC10) - Table C5 Quarterly Budget Statement - Capital Expenditure by Standard Classification and Funding for 2nd Quarter ended 31 December 2018 (Figures Finalised as at 2019/01/30)</t>
  </si>
  <si>
    <t>Eastern Cape: Mbhashe(EC121) - Table C5 Quarterly Budget Statement - Capital Expenditure by Standard Classification and Funding for 2nd Quarter ended 31 December 2018 (Figures Finalised as at 2019/01/30)</t>
  </si>
  <si>
    <t>Eastern Cape: Mnquma(EC122) - Table C5 Quarterly Budget Statement - Capital Expenditure by Standard Classification and Funding for 2nd Quarter ended 31 December 2018 (Figures Finalised as at 2019/01/30)</t>
  </si>
  <si>
    <t>Eastern Cape: Great Kei(EC123) - Table C5 Quarterly Budget Statement - Capital Expenditure by Standard Classification and Funding for 2nd Quarter ended 31 December 2018 (Figures Finalised as at 2019/01/30)</t>
  </si>
  <si>
    <t>Eastern Cape: Amahlathi(EC124) - Table C5 Quarterly Budget Statement - Capital Expenditure by Standard Classification and Funding for 2nd Quarter ended 31 December 2018 (Figures Finalised as at 2019/01/30)</t>
  </si>
  <si>
    <t>Eastern Cape: Ngqushwa(EC126) - Table C5 Quarterly Budget Statement - Capital Expenditure by Standard Classification and Funding for 2nd Quarter ended 31 December 2018 (Figures Finalised as at 2019/01/30)</t>
  </si>
  <si>
    <t>Eastern Cape: Raymond Mhlaba(EC129) - Table C5 Quarterly Budget Statement - Capital Expenditure by Standard Classification and Funding for 2nd Quarter ended 31 December 2018 (Figures Finalised as at 2019/01/30)</t>
  </si>
  <si>
    <t>Eastern Cape: Amathole(DC12) - Table C5 Quarterly Budget Statement - Capital Expenditure by Standard Classification and Funding for 2nd Quarter ended 31 December 2018 (Figures Finalised as at 2019/01/30)</t>
  </si>
  <si>
    <t>Eastern Cape: Inxuba Yethemba(EC131) - Table C5 Quarterly Budget Statement - Capital Expenditure by Standard Classification and Funding for 2nd Quarter ended 31 December 2018 (Figures Finalised as at 2019/01/30)</t>
  </si>
  <si>
    <t>Eastern Cape: Intsika Yethu(EC135) - Table C5 Quarterly Budget Statement - Capital Expenditure by Standard Classification and Funding for 2nd Quarter ended 31 December 2018 (Figures Finalised as at 2019/01/30)</t>
  </si>
  <si>
    <t>Eastern Cape: Emalahleni (EC)(EC136) - Table C5 Quarterly Budget Statement - Capital Expenditure by Standard Classification and Funding for 2nd Quarter ended 31 December 2018 (Figures Finalised as at 2019/01/30)</t>
  </si>
  <si>
    <t>Eastern Cape: Engcobo(EC137) - Table C5 Quarterly Budget Statement - Capital Expenditure by Standard Classification and Funding for 2nd Quarter ended 31 December 2018 (Figures Finalised as at 2019/01/30)</t>
  </si>
  <si>
    <t>Eastern Cape: Sakhisizwe(EC138) - Table C5 Quarterly Budget Statement - Capital Expenditure by Standard Classification and Funding for 2nd Quarter ended 31 December 2018 (Figures Finalised as at 2019/01/30)</t>
  </si>
  <si>
    <t>Eastern Cape: Enoch Mgijima(EC139) - Table C5 Quarterly Budget Statement - Capital Expenditure by Standard Classification and Funding for 2nd Quarter ended 31 December 2018 (Figures Finalised as at 2019/01/30)</t>
  </si>
  <si>
    <t>Eastern Cape: Chris Hani(DC13) - Table C5 Quarterly Budget Statement - Capital Expenditure by Standard Classification and Funding for 2nd Quarter ended 31 December 2018 (Figures Finalised as at 2019/01/30)</t>
  </si>
  <si>
    <t>Eastern Cape: Elundini(EC141) - Table C5 Quarterly Budget Statement - Capital Expenditure by Standard Classification and Funding for 2nd Quarter ended 31 December 2018 (Figures Finalised as at 2019/01/30)</t>
  </si>
  <si>
    <t>Eastern Cape: Senqu(EC142) - Table C5 Quarterly Budget Statement - Capital Expenditure by Standard Classification and Funding for 2nd Quarter ended 31 December 2018 (Figures Finalised as at 2019/01/30)</t>
  </si>
  <si>
    <t>Eastern Cape: Walter Sisulu(EC145) - Table C5 Quarterly Budget Statement - Capital Expenditure by Standard Classification and Funding for 2nd Quarter ended 31 December 2018 (Figures Finalised as at 2019/01/30)</t>
  </si>
  <si>
    <t>Eastern Cape: Joe Gqabi(DC14) - Table C5 Quarterly Budget Statement - Capital Expenditure by Standard Classification and Funding for 2nd Quarter ended 31 December 2018 (Figures Finalised as at 2019/01/30)</t>
  </si>
  <si>
    <t>Eastern Cape: Ngquza Hills(EC153) - Table C5 Quarterly Budget Statement - Capital Expenditure by Standard Classification and Funding for 2nd Quarter ended 31 December 2018 (Figures Finalised as at 2019/01/30)</t>
  </si>
  <si>
    <t>Eastern Cape: Port St Johns(EC154) - Table C5 Quarterly Budget Statement - Capital Expenditure by Standard Classification and Funding for 2nd Quarter ended 31 December 2018 (Figures Finalised as at 2019/01/30)</t>
  </si>
  <si>
    <t>Eastern Cape: Nyandeni(EC155) - Table C5 Quarterly Budget Statement - Capital Expenditure by Standard Classification and Funding for 2nd Quarter ended 31 December 2018 (Figures Finalised as at 2019/01/30)</t>
  </si>
  <si>
    <t>Eastern Cape: Mhlontlo(EC156) - Table C5 Quarterly Budget Statement - Capital Expenditure by Standard Classification and Funding for 2nd Quarter ended 31 December 2018 (Figures Finalised as at 2019/01/30)</t>
  </si>
  <si>
    <t>Eastern Cape: King Sabata Dalindyebo(EC157) - Table C5 Quarterly Budget Statement - Capital Expenditure by Standard Classification and Funding for 2nd Quarter ended 31 December 2018 (Figures Finalised as at 2019/01/30)</t>
  </si>
  <si>
    <t>Eastern Cape: O R Tambo(DC15) - Table C5 Quarterly Budget Statement - Capital Expenditure by Standard Classification and Funding for 2nd Quarter ended 31 December 2018 (Figures Finalised as at 2019/01/30)</t>
  </si>
  <si>
    <t>Eastern Cape: Matatiele(EC441) - Table C5 Quarterly Budget Statement - Capital Expenditure by Standard Classification and Funding for 2nd Quarter ended 31 December 2018 (Figures Finalised as at 2019/01/30)</t>
  </si>
  <si>
    <t>Eastern Cape: Umzimvubu(EC442) - Table C5 Quarterly Budget Statement - Capital Expenditure by Standard Classification and Funding for 2nd Quarter ended 31 December 2018 (Figures Finalised as at 2019/01/30)</t>
  </si>
  <si>
    <t>Eastern Cape: Mbizana(EC443) - Table C5 Quarterly Budget Statement - Capital Expenditure by Standard Classification and Funding for 2nd Quarter ended 31 December 2018 (Figures Finalised as at 2019/01/30)</t>
  </si>
  <si>
    <t>Eastern Cape: Ntabankulu(EC444) - Table C5 Quarterly Budget Statement - Capital Expenditure by Standard Classification and Funding for 2nd Quarter ended 31 December 2018 (Figures Finalised as at 2019/01/30)</t>
  </si>
  <si>
    <t>Eastern Cape: Alfred Nzo(DC44)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</si>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</sst>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104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515032878</v>
      </c>
      <c r="D5" s="16">
        <f>SUM(D6:D8)</f>
        <v>0</v>
      </c>
      <c r="E5" s="17">
        <f t="shared" si="0"/>
        <v>1368262868</v>
      </c>
      <c r="F5" s="18">
        <f t="shared" si="0"/>
        <v>1431827531</v>
      </c>
      <c r="G5" s="18">
        <f t="shared" si="0"/>
        <v>19879756</v>
      </c>
      <c r="H5" s="18">
        <f t="shared" si="0"/>
        <v>24644240</v>
      </c>
      <c r="I5" s="18">
        <f t="shared" si="0"/>
        <v>64184750</v>
      </c>
      <c r="J5" s="18">
        <f t="shared" si="0"/>
        <v>108708746</v>
      </c>
      <c r="K5" s="18">
        <f t="shared" si="0"/>
        <v>88273024</v>
      </c>
      <c r="L5" s="18">
        <f t="shared" si="0"/>
        <v>31164751</v>
      </c>
      <c r="M5" s="18">
        <f t="shared" si="0"/>
        <v>68029222</v>
      </c>
      <c r="N5" s="18">
        <f t="shared" si="0"/>
        <v>187466997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296175743</v>
      </c>
      <c r="X5" s="18">
        <f t="shared" si="0"/>
        <v>601975097</v>
      </c>
      <c r="Y5" s="18">
        <f t="shared" si="0"/>
        <v>-305799354</v>
      </c>
      <c r="Z5" s="4">
        <f>+IF(X5&lt;&gt;0,+(Y5/X5)*100,0)</f>
        <v>-50.79933630543524</v>
      </c>
      <c r="AA5" s="16">
        <f>SUM(AA6:AA8)</f>
        <v>1431827531</v>
      </c>
    </row>
    <row r="6" spans="1:27" ht="12.75">
      <c r="A6" s="5" t="s">
        <v>32</v>
      </c>
      <c r="B6" s="3"/>
      <c r="C6" s="19">
        <v>117066327</v>
      </c>
      <c r="D6" s="19"/>
      <c r="E6" s="20">
        <v>679690960</v>
      </c>
      <c r="F6" s="21">
        <v>679690960</v>
      </c>
      <c r="G6" s="21">
        <v>7696526</v>
      </c>
      <c r="H6" s="21">
        <v>18999721</v>
      </c>
      <c r="I6" s="21">
        <v>55790953</v>
      </c>
      <c r="J6" s="21">
        <v>82487200</v>
      </c>
      <c r="K6" s="21">
        <v>72924521</v>
      </c>
      <c r="L6" s="21">
        <v>18203252</v>
      </c>
      <c r="M6" s="21">
        <v>54907760</v>
      </c>
      <c r="N6" s="21">
        <v>146035533</v>
      </c>
      <c r="O6" s="21"/>
      <c r="P6" s="21"/>
      <c r="Q6" s="21"/>
      <c r="R6" s="21"/>
      <c r="S6" s="21"/>
      <c r="T6" s="21"/>
      <c r="U6" s="21"/>
      <c r="V6" s="21"/>
      <c r="W6" s="21">
        <v>228522733</v>
      </c>
      <c r="X6" s="21">
        <v>333377586</v>
      </c>
      <c r="Y6" s="21">
        <v>-104854853</v>
      </c>
      <c r="Z6" s="6">
        <v>-31.45</v>
      </c>
      <c r="AA6" s="28">
        <v>679690960</v>
      </c>
    </row>
    <row r="7" spans="1:27" ht="12.75">
      <c r="A7" s="5" t="s">
        <v>33</v>
      </c>
      <c r="B7" s="3"/>
      <c r="C7" s="22">
        <v>344592429</v>
      </c>
      <c r="D7" s="22"/>
      <c r="E7" s="23">
        <v>600608483</v>
      </c>
      <c r="F7" s="24">
        <v>652391146</v>
      </c>
      <c r="G7" s="24">
        <v>11170982</v>
      </c>
      <c r="H7" s="24">
        <v>-1271005</v>
      </c>
      <c r="I7" s="24">
        <v>6807814</v>
      </c>
      <c r="J7" s="24">
        <v>16707791</v>
      </c>
      <c r="K7" s="24">
        <v>15062392</v>
      </c>
      <c r="L7" s="24">
        <v>8455697</v>
      </c>
      <c r="M7" s="24">
        <v>11248680</v>
      </c>
      <c r="N7" s="24">
        <v>34766769</v>
      </c>
      <c r="O7" s="24"/>
      <c r="P7" s="24"/>
      <c r="Q7" s="24"/>
      <c r="R7" s="24"/>
      <c r="S7" s="24"/>
      <c r="T7" s="24"/>
      <c r="U7" s="24"/>
      <c r="V7" s="24"/>
      <c r="W7" s="24">
        <v>51474560</v>
      </c>
      <c r="X7" s="24">
        <v>247276784</v>
      </c>
      <c r="Y7" s="24">
        <v>-195802224</v>
      </c>
      <c r="Z7" s="7">
        <v>-79.18</v>
      </c>
      <c r="AA7" s="29">
        <v>652391146</v>
      </c>
    </row>
    <row r="8" spans="1:27" ht="12.75">
      <c r="A8" s="5" t="s">
        <v>34</v>
      </c>
      <c r="B8" s="3"/>
      <c r="C8" s="19">
        <v>53374122</v>
      </c>
      <c r="D8" s="19"/>
      <c r="E8" s="20">
        <v>87963425</v>
      </c>
      <c r="F8" s="21">
        <v>99745425</v>
      </c>
      <c r="G8" s="21">
        <v>1012248</v>
      </c>
      <c r="H8" s="21">
        <v>6915524</v>
      </c>
      <c r="I8" s="21">
        <v>1585983</v>
      </c>
      <c r="J8" s="21">
        <v>9513755</v>
      </c>
      <c r="K8" s="21">
        <v>286111</v>
      </c>
      <c r="L8" s="21">
        <v>4505802</v>
      </c>
      <c r="M8" s="21">
        <v>1872782</v>
      </c>
      <c r="N8" s="21">
        <v>6664695</v>
      </c>
      <c r="O8" s="21"/>
      <c r="P8" s="21"/>
      <c r="Q8" s="21"/>
      <c r="R8" s="21"/>
      <c r="S8" s="21"/>
      <c r="T8" s="21"/>
      <c r="U8" s="21"/>
      <c r="V8" s="21"/>
      <c r="W8" s="21">
        <v>16178450</v>
      </c>
      <c r="X8" s="21">
        <v>21320727</v>
      </c>
      <c r="Y8" s="21">
        <v>-5142277</v>
      </c>
      <c r="Z8" s="6">
        <v>-24.12</v>
      </c>
      <c r="AA8" s="28">
        <v>99745425</v>
      </c>
    </row>
    <row r="9" spans="1:27" ht="12.75">
      <c r="A9" s="2" t="s">
        <v>35</v>
      </c>
      <c r="B9" s="3"/>
      <c r="C9" s="16">
        <f aca="true" t="shared" si="1" ref="C9:Y9">SUM(C10:C14)</f>
        <v>626961801</v>
      </c>
      <c r="D9" s="16">
        <f>SUM(D10:D14)</f>
        <v>0</v>
      </c>
      <c r="E9" s="17">
        <f t="shared" si="1"/>
        <v>750401035</v>
      </c>
      <c r="F9" s="18">
        <f t="shared" si="1"/>
        <v>783065810</v>
      </c>
      <c r="G9" s="18">
        <f t="shared" si="1"/>
        <v>14828123</v>
      </c>
      <c r="H9" s="18">
        <f t="shared" si="1"/>
        <v>5786112</v>
      </c>
      <c r="I9" s="18">
        <f t="shared" si="1"/>
        <v>13250664</v>
      </c>
      <c r="J9" s="18">
        <f t="shared" si="1"/>
        <v>33864899</v>
      </c>
      <c r="K9" s="18">
        <f t="shared" si="1"/>
        <v>40611907</v>
      </c>
      <c r="L9" s="18">
        <f t="shared" si="1"/>
        <v>22040938</v>
      </c>
      <c r="M9" s="18">
        <f t="shared" si="1"/>
        <v>38064855</v>
      </c>
      <c r="N9" s="18">
        <f t="shared" si="1"/>
        <v>100717700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134582599</v>
      </c>
      <c r="X9" s="18">
        <f t="shared" si="1"/>
        <v>375637022</v>
      </c>
      <c r="Y9" s="18">
        <f t="shared" si="1"/>
        <v>-241054423</v>
      </c>
      <c r="Z9" s="4">
        <f>+IF(X9&lt;&gt;0,+(Y9/X9)*100,0)</f>
        <v>-64.17216857820792</v>
      </c>
      <c r="AA9" s="30">
        <f>SUM(AA10:AA14)</f>
        <v>783065810</v>
      </c>
    </row>
    <row r="10" spans="1:27" ht="12.75">
      <c r="A10" s="5" t="s">
        <v>36</v>
      </c>
      <c r="B10" s="3"/>
      <c r="C10" s="19">
        <v>93928083</v>
      </c>
      <c r="D10" s="19"/>
      <c r="E10" s="20">
        <v>162516088</v>
      </c>
      <c r="F10" s="21">
        <v>180368318</v>
      </c>
      <c r="G10" s="21">
        <v>1022836</v>
      </c>
      <c r="H10" s="21">
        <v>3322592</v>
      </c>
      <c r="I10" s="21">
        <v>4345486</v>
      </c>
      <c r="J10" s="21">
        <v>8690914</v>
      </c>
      <c r="K10" s="21">
        <v>8645022</v>
      </c>
      <c r="L10" s="21">
        <v>5388787</v>
      </c>
      <c r="M10" s="21">
        <v>8566855</v>
      </c>
      <c r="N10" s="21">
        <v>22600664</v>
      </c>
      <c r="O10" s="21"/>
      <c r="P10" s="21"/>
      <c r="Q10" s="21"/>
      <c r="R10" s="21"/>
      <c r="S10" s="21"/>
      <c r="T10" s="21"/>
      <c r="U10" s="21"/>
      <c r="V10" s="21"/>
      <c r="W10" s="21">
        <v>31291578</v>
      </c>
      <c r="X10" s="21">
        <v>68540229</v>
      </c>
      <c r="Y10" s="21">
        <v>-37248651</v>
      </c>
      <c r="Z10" s="6">
        <v>-54.35</v>
      </c>
      <c r="AA10" s="28">
        <v>180368318</v>
      </c>
    </row>
    <row r="11" spans="1:27" ht="12.75">
      <c r="A11" s="5" t="s">
        <v>37</v>
      </c>
      <c r="B11" s="3"/>
      <c r="C11" s="19">
        <v>99025567</v>
      </c>
      <c r="D11" s="19"/>
      <c r="E11" s="20">
        <v>194603555</v>
      </c>
      <c r="F11" s="21">
        <v>209416100</v>
      </c>
      <c r="G11" s="21">
        <v>11286508</v>
      </c>
      <c r="H11" s="21">
        <v>4350459</v>
      </c>
      <c r="I11" s="21">
        <v>6574373</v>
      </c>
      <c r="J11" s="21">
        <v>22211340</v>
      </c>
      <c r="K11" s="21">
        <v>9284937</v>
      </c>
      <c r="L11" s="21">
        <v>12536313</v>
      </c>
      <c r="M11" s="21">
        <v>16982675</v>
      </c>
      <c r="N11" s="21">
        <v>38803925</v>
      </c>
      <c r="O11" s="21"/>
      <c r="P11" s="21"/>
      <c r="Q11" s="21"/>
      <c r="R11" s="21"/>
      <c r="S11" s="21"/>
      <c r="T11" s="21"/>
      <c r="U11" s="21"/>
      <c r="V11" s="21"/>
      <c r="W11" s="21">
        <v>61015265</v>
      </c>
      <c r="X11" s="21">
        <v>83340281</v>
      </c>
      <c r="Y11" s="21">
        <v>-22325016</v>
      </c>
      <c r="Z11" s="6">
        <v>-26.79</v>
      </c>
      <c r="AA11" s="28">
        <v>209416100</v>
      </c>
    </row>
    <row r="12" spans="1:27" ht="12.75">
      <c r="A12" s="5" t="s">
        <v>38</v>
      </c>
      <c r="B12" s="3"/>
      <c r="C12" s="19">
        <v>24929271</v>
      </c>
      <c r="D12" s="19"/>
      <c r="E12" s="20">
        <v>51100515</v>
      </c>
      <c r="F12" s="21">
        <v>51100515</v>
      </c>
      <c r="G12" s="21">
        <v>2285273</v>
      </c>
      <c r="H12" s="21">
        <v>-1610063</v>
      </c>
      <c r="I12" s="21">
        <v>1292712</v>
      </c>
      <c r="J12" s="21">
        <v>1967922</v>
      </c>
      <c r="K12" s="21">
        <v>3360769</v>
      </c>
      <c r="L12" s="21">
        <v>2761038</v>
      </c>
      <c r="M12" s="21">
        <v>3722949</v>
      </c>
      <c r="N12" s="21">
        <v>9844756</v>
      </c>
      <c r="O12" s="21"/>
      <c r="P12" s="21"/>
      <c r="Q12" s="21"/>
      <c r="R12" s="21"/>
      <c r="S12" s="21"/>
      <c r="T12" s="21"/>
      <c r="U12" s="21"/>
      <c r="V12" s="21"/>
      <c r="W12" s="21">
        <v>11812678</v>
      </c>
      <c r="X12" s="21">
        <v>27668402</v>
      </c>
      <c r="Y12" s="21">
        <v>-15855724</v>
      </c>
      <c r="Z12" s="6">
        <v>-57.31</v>
      </c>
      <c r="AA12" s="28">
        <v>51100515</v>
      </c>
    </row>
    <row r="13" spans="1:27" ht="12.75">
      <c r="A13" s="5" t="s">
        <v>39</v>
      </c>
      <c r="B13" s="3"/>
      <c r="C13" s="19">
        <v>407924878</v>
      </c>
      <c r="D13" s="19"/>
      <c r="E13" s="20">
        <v>339325877</v>
      </c>
      <c r="F13" s="21">
        <v>339325877</v>
      </c>
      <c r="G13" s="21">
        <v>233506</v>
      </c>
      <c r="H13" s="21">
        <v>-16006</v>
      </c>
      <c r="I13" s="21">
        <v>175851</v>
      </c>
      <c r="J13" s="21">
        <v>393351</v>
      </c>
      <c r="K13" s="21">
        <v>19321179</v>
      </c>
      <c r="L13" s="21">
        <v>1331360</v>
      </c>
      <c r="M13" s="21">
        <v>8792376</v>
      </c>
      <c r="N13" s="21">
        <v>29444915</v>
      </c>
      <c r="O13" s="21"/>
      <c r="P13" s="21"/>
      <c r="Q13" s="21"/>
      <c r="R13" s="21"/>
      <c r="S13" s="21"/>
      <c r="T13" s="21"/>
      <c r="U13" s="21"/>
      <c r="V13" s="21"/>
      <c r="W13" s="21">
        <v>29838266</v>
      </c>
      <c r="X13" s="21">
        <v>194233106</v>
      </c>
      <c r="Y13" s="21">
        <v>-164394840</v>
      </c>
      <c r="Z13" s="6">
        <v>-84.64</v>
      </c>
      <c r="AA13" s="28">
        <v>339325877</v>
      </c>
    </row>
    <row r="14" spans="1:27" ht="12.75">
      <c r="A14" s="5" t="s">
        <v>40</v>
      </c>
      <c r="B14" s="3"/>
      <c r="C14" s="22">
        <v>1154002</v>
      </c>
      <c r="D14" s="22"/>
      <c r="E14" s="23">
        <v>2855000</v>
      </c>
      <c r="F14" s="24">
        <v>2855000</v>
      </c>
      <c r="G14" s="24"/>
      <c r="H14" s="24">
        <v>-260870</v>
      </c>
      <c r="I14" s="24">
        <v>862242</v>
      </c>
      <c r="J14" s="24">
        <v>601372</v>
      </c>
      <c r="K14" s="24"/>
      <c r="L14" s="24">
        <v>23440</v>
      </c>
      <c r="M14" s="24"/>
      <c r="N14" s="24">
        <v>23440</v>
      </c>
      <c r="O14" s="24"/>
      <c r="P14" s="24"/>
      <c r="Q14" s="24"/>
      <c r="R14" s="24"/>
      <c r="S14" s="24"/>
      <c r="T14" s="24"/>
      <c r="U14" s="24"/>
      <c r="V14" s="24"/>
      <c r="W14" s="24">
        <v>624812</v>
      </c>
      <c r="X14" s="24">
        <v>1855004</v>
      </c>
      <c r="Y14" s="24">
        <v>-1230192</v>
      </c>
      <c r="Z14" s="7">
        <v>-66.32</v>
      </c>
      <c r="AA14" s="29">
        <v>2855000</v>
      </c>
    </row>
    <row r="15" spans="1:27" ht="12.75">
      <c r="A15" s="2" t="s">
        <v>41</v>
      </c>
      <c r="B15" s="8"/>
      <c r="C15" s="16">
        <f aca="true" t="shared" si="2" ref="C15:Y15">SUM(C16:C18)</f>
        <v>2807161927</v>
      </c>
      <c r="D15" s="16">
        <f>SUM(D16:D18)</f>
        <v>0</v>
      </c>
      <c r="E15" s="17">
        <f t="shared" si="2"/>
        <v>2402400557</v>
      </c>
      <c r="F15" s="18">
        <f t="shared" si="2"/>
        <v>2487738535</v>
      </c>
      <c r="G15" s="18">
        <f t="shared" si="2"/>
        <v>109733741</v>
      </c>
      <c r="H15" s="18">
        <f t="shared" si="2"/>
        <v>73757020</v>
      </c>
      <c r="I15" s="18">
        <f t="shared" si="2"/>
        <v>115625505</v>
      </c>
      <c r="J15" s="18">
        <f t="shared" si="2"/>
        <v>299116266</v>
      </c>
      <c r="K15" s="18">
        <f t="shared" si="2"/>
        <v>141224690</v>
      </c>
      <c r="L15" s="18">
        <f t="shared" si="2"/>
        <v>157350162</v>
      </c>
      <c r="M15" s="18">
        <f t="shared" si="2"/>
        <v>233923309</v>
      </c>
      <c r="N15" s="18">
        <f t="shared" si="2"/>
        <v>532498161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831614427</v>
      </c>
      <c r="X15" s="18">
        <f t="shared" si="2"/>
        <v>1124931936</v>
      </c>
      <c r="Y15" s="18">
        <f t="shared" si="2"/>
        <v>-293317509</v>
      </c>
      <c r="Z15" s="4">
        <f>+IF(X15&lt;&gt;0,+(Y15/X15)*100,0)</f>
        <v>-26.07424499325442</v>
      </c>
      <c r="AA15" s="30">
        <f>SUM(AA16:AA18)</f>
        <v>2487738535</v>
      </c>
    </row>
    <row r="16" spans="1:27" ht="12.75">
      <c r="A16" s="5" t="s">
        <v>42</v>
      </c>
      <c r="B16" s="3"/>
      <c r="C16" s="19">
        <v>188301405</v>
      </c>
      <c r="D16" s="19"/>
      <c r="E16" s="20">
        <v>483423734</v>
      </c>
      <c r="F16" s="21">
        <v>492459846</v>
      </c>
      <c r="G16" s="21">
        <v>5410452</v>
      </c>
      <c r="H16" s="21">
        <v>18290657</v>
      </c>
      <c r="I16" s="21">
        <v>12367121</v>
      </c>
      <c r="J16" s="21">
        <v>36068230</v>
      </c>
      <c r="K16" s="21">
        <v>28484870</v>
      </c>
      <c r="L16" s="21">
        <v>26977905</v>
      </c>
      <c r="M16" s="21">
        <v>32723406</v>
      </c>
      <c r="N16" s="21">
        <v>88186181</v>
      </c>
      <c r="O16" s="21"/>
      <c r="P16" s="21"/>
      <c r="Q16" s="21"/>
      <c r="R16" s="21"/>
      <c r="S16" s="21"/>
      <c r="T16" s="21"/>
      <c r="U16" s="21"/>
      <c r="V16" s="21"/>
      <c r="W16" s="21">
        <v>124254411</v>
      </c>
      <c r="X16" s="21">
        <v>313466393</v>
      </c>
      <c r="Y16" s="21">
        <v>-189211982</v>
      </c>
      <c r="Z16" s="6">
        <v>-60.36</v>
      </c>
      <c r="AA16" s="28">
        <v>492459846</v>
      </c>
    </row>
    <row r="17" spans="1:27" ht="12.75">
      <c r="A17" s="5" t="s">
        <v>43</v>
      </c>
      <c r="B17" s="3"/>
      <c r="C17" s="19">
        <v>2548396088</v>
      </c>
      <c r="D17" s="19"/>
      <c r="E17" s="20">
        <v>1907638006</v>
      </c>
      <c r="F17" s="21">
        <v>1982721345</v>
      </c>
      <c r="G17" s="21">
        <v>103606841</v>
      </c>
      <c r="H17" s="21">
        <v>56113210</v>
      </c>
      <c r="I17" s="21">
        <v>101792124</v>
      </c>
      <c r="J17" s="21">
        <v>261512175</v>
      </c>
      <c r="K17" s="21">
        <v>112739820</v>
      </c>
      <c r="L17" s="21">
        <v>130321417</v>
      </c>
      <c r="M17" s="21">
        <v>201199903</v>
      </c>
      <c r="N17" s="21">
        <v>444261140</v>
      </c>
      <c r="O17" s="21"/>
      <c r="P17" s="21"/>
      <c r="Q17" s="21"/>
      <c r="R17" s="21"/>
      <c r="S17" s="21"/>
      <c r="T17" s="21"/>
      <c r="U17" s="21"/>
      <c r="V17" s="21"/>
      <c r="W17" s="21">
        <v>705773315</v>
      </c>
      <c r="X17" s="21">
        <v>805458657</v>
      </c>
      <c r="Y17" s="21">
        <v>-99685342</v>
      </c>
      <c r="Z17" s="6">
        <v>-12.38</v>
      </c>
      <c r="AA17" s="28">
        <v>1982721345</v>
      </c>
    </row>
    <row r="18" spans="1:27" ht="12.75">
      <c r="A18" s="5" t="s">
        <v>44</v>
      </c>
      <c r="B18" s="3"/>
      <c r="C18" s="19">
        <v>70464434</v>
      </c>
      <c r="D18" s="19"/>
      <c r="E18" s="20">
        <v>11338817</v>
      </c>
      <c r="F18" s="21">
        <v>12557344</v>
      </c>
      <c r="G18" s="21">
        <v>716448</v>
      </c>
      <c r="H18" s="21">
        <v>-646847</v>
      </c>
      <c r="I18" s="21">
        <v>1466260</v>
      </c>
      <c r="J18" s="21">
        <v>1535861</v>
      </c>
      <c r="K18" s="21"/>
      <c r="L18" s="21">
        <v>50840</v>
      </c>
      <c r="M18" s="21"/>
      <c r="N18" s="21">
        <v>50840</v>
      </c>
      <c r="O18" s="21"/>
      <c r="P18" s="21"/>
      <c r="Q18" s="21"/>
      <c r="R18" s="21"/>
      <c r="S18" s="21"/>
      <c r="T18" s="21"/>
      <c r="U18" s="21"/>
      <c r="V18" s="21"/>
      <c r="W18" s="21">
        <v>1586701</v>
      </c>
      <c r="X18" s="21">
        <v>6006886</v>
      </c>
      <c r="Y18" s="21">
        <v>-4420185</v>
      </c>
      <c r="Z18" s="6">
        <v>-73.59</v>
      </c>
      <c r="AA18" s="28">
        <v>12557344</v>
      </c>
    </row>
    <row r="19" spans="1:27" ht="12.75">
      <c r="A19" s="2" t="s">
        <v>45</v>
      </c>
      <c r="B19" s="8"/>
      <c r="C19" s="16">
        <f aca="true" t="shared" si="3" ref="C19:Y19">SUM(C20:C23)</f>
        <v>3378607861</v>
      </c>
      <c r="D19" s="16">
        <f>SUM(D20:D23)</f>
        <v>0</v>
      </c>
      <c r="E19" s="17">
        <f t="shared" si="3"/>
        <v>4490628145</v>
      </c>
      <c r="F19" s="18">
        <f t="shared" si="3"/>
        <v>4649874068</v>
      </c>
      <c r="G19" s="18">
        <f t="shared" si="3"/>
        <v>45456741</v>
      </c>
      <c r="H19" s="18">
        <f t="shared" si="3"/>
        <v>205456532</v>
      </c>
      <c r="I19" s="18">
        <f t="shared" si="3"/>
        <v>206267246</v>
      </c>
      <c r="J19" s="18">
        <f t="shared" si="3"/>
        <v>457180519</v>
      </c>
      <c r="K19" s="18">
        <f t="shared" si="3"/>
        <v>243812743</v>
      </c>
      <c r="L19" s="18">
        <f t="shared" si="3"/>
        <v>337549654</v>
      </c>
      <c r="M19" s="18">
        <f t="shared" si="3"/>
        <v>282309534</v>
      </c>
      <c r="N19" s="18">
        <f t="shared" si="3"/>
        <v>863671931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1320852450</v>
      </c>
      <c r="X19" s="18">
        <f t="shared" si="3"/>
        <v>1955841587</v>
      </c>
      <c r="Y19" s="18">
        <f t="shared" si="3"/>
        <v>-634989137</v>
      </c>
      <c r="Z19" s="4">
        <f>+IF(X19&lt;&gt;0,+(Y19/X19)*100,0)</f>
        <v>-32.46628669829997</v>
      </c>
      <c r="AA19" s="30">
        <f>SUM(AA20:AA23)</f>
        <v>4649874068</v>
      </c>
    </row>
    <row r="20" spans="1:27" ht="12.75">
      <c r="A20" s="5" t="s">
        <v>46</v>
      </c>
      <c r="B20" s="3"/>
      <c r="C20" s="19">
        <v>534174485</v>
      </c>
      <c r="D20" s="19"/>
      <c r="E20" s="20">
        <v>748993077</v>
      </c>
      <c r="F20" s="21">
        <v>813192748</v>
      </c>
      <c r="G20" s="21">
        <v>7003964</v>
      </c>
      <c r="H20" s="21">
        <v>56018806</v>
      </c>
      <c r="I20" s="21">
        <v>17944522</v>
      </c>
      <c r="J20" s="21">
        <v>80967292</v>
      </c>
      <c r="K20" s="21">
        <v>46780378</v>
      </c>
      <c r="L20" s="21">
        <v>63761380</v>
      </c>
      <c r="M20" s="21">
        <v>39391442</v>
      </c>
      <c r="N20" s="21">
        <v>149933200</v>
      </c>
      <c r="O20" s="21"/>
      <c r="P20" s="21"/>
      <c r="Q20" s="21"/>
      <c r="R20" s="21"/>
      <c r="S20" s="21"/>
      <c r="T20" s="21"/>
      <c r="U20" s="21"/>
      <c r="V20" s="21"/>
      <c r="W20" s="21">
        <v>230900492</v>
      </c>
      <c r="X20" s="21">
        <v>287752002</v>
      </c>
      <c r="Y20" s="21">
        <v>-56851510</v>
      </c>
      <c r="Z20" s="6">
        <v>-19.76</v>
      </c>
      <c r="AA20" s="28">
        <v>813192748</v>
      </c>
    </row>
    <row r="21" spans="1:27" ht="12.75">
      <c r="A21" s="5" t="s">
        <v>47</v>
      </c>
      <c r="B21" s="3"/>
      <c r="C21" s="19">
        <v>2190971578</v>
      </c>
      <c r="D21" s="19"/>
      <c r="E21" s="20">
        <v>2803600868</v>
      </c>
      <c r="F21" s="21">
        <v>2892939994</v>
      </c>
      <c r="G21" s="21">
        <v>29291725</v>
      </c>
      <c r="H21" s="21">
        <v>123308976</v>
      </c>
      <c r="I21" s="21">
        <v>157698335</v>
      </c>
      <c r="J21" s="21">
        <v>310299036</v>
      </c>
      <c r="K21" s="21">
        <v>154022576</v>
      </c>
      <c r="L21" s="21">
        <v>231846777</v>
      </c>
      <c r="M21" s="21">
        <v>192742157</v>
      </c>
      <c r="N21" s="21">
        <v>578611510</v>
      </c>
      <c r="O21" s="21"/>
      <c r="P21" s="21"/>
      <c r="Q21" s="21"/>
      <c r="R21" s="21"/>
      <c r="S21" s="21"/>
      <c r="T21" s="21"/>
      <c r="U21" s="21"/>
      <c r="V21" s="21"/>
      <c r="W21" s="21">
        <v>888910546</v>
      </c>
      <c r="X21" s="21">
        <v>1205476502</v>
      </c>
      <c r="Y21" s="21">
        <v>-316565956</v>
      </c>
      <c r="Z21" s="6">
        <v>-26.26</v>
      </c>
      <c r="AA21" s="28">
        <v>2892939994</v>
      </c>
    </row>
    <row r="22" spans="1:27" ht="12.75">
      <c r="A22" s="5" t="s">
        <v>48</v>
      </c>
      <c r="B22" s="3"/>
      <c r="C22" s="22">
        <v>567649624</v>
      </c>
      <c r="D22" s="22"/>
      <c r="E22" s="23">
        <v>775265224</v>
      </c>
      <c r="F22" s="24">
        <v>780972350</v>
      </c>
      <c r="G22" s="24">
        <v>8790576</v>
      </c>
      <c r="H22" s="24">
        <v>24010518</v>
      </c>
      <c r="I22" s="24">
        <v>28995328</v>
      </c>
      <c r="J22" s="24">
        <v>61796422</v>
      </c>
      <c r="K22" s="24">
        <v>21436836</v>
      </c>
      <c r="L22" s="24">
        <v>36770028</v>
      </c>
      <c r="M22" s="24">
        <v>46264437</v>
      </c>
      <c r="N22" s="24">
        <v>104471301</v>
      </c>
      <c r="O22" s="24"/>
      <c r="P22" s="24"/>
      <c r="Q22" s="24"/>
      <c r="R22" s="24"/>
      <c r="S22" s="24"/>
      <c r="T22" s="24"/>
      <c r="U22" s="24"/>
      <c r="V22" s="24"/>
      <c r="W22" s="24">
        <v>166267723</v>
      </c>
      <c r="X22" s="24">
        <v>396587348</v>
      </c>
      <c r="Y22" s="24">
        <v>-230319625</v>
      </c>
      <c r="Z22" s="7">
        <v>-58.08</v>
      </c>
      <c r="AA22" s="29">
        <v>780972350</v>
      </c>
    </row>
    <row r="23" spans="1:27" ht="12.75">
      <c r="A23" s="5" t="s">
        <v>49</v>
      </c>
      <c r="B23" s="3"/>
      <c r="C23" s="19">
        <v>85812174</v>
      </c>
      <c r="D23" s="19"/>
      <c r="E23" s="20">
        <v>162768976</v>
      </c>
      <c r="F23" s="21">
        <v>162768976</v>
      </c>
      <c r="G23" s="21">
        <v>370476</v>
      </c>
      <c r="H23" s="21">
        <v>2118232</v>
      </c>
      <c r="I23" s="21">
        <v>1629061</v>
      </c>
      <c r="J23" s="21">
        <v>4117769</v>
      </c>
      <c r="K23" s="21">
        <v>21572953</v>
      </c>
      <c r="L23" s="21">
        <v>5171469</v>
      </c>
      <c r="M23" s="21">
        <v>3911498</v>
      </c>
      <c r="N23" s="21">
        <v>30655920</v>
      </c>
      <c r="O23" s="21"/>
      <c r="P23" s="21"/>
      <c r="Q23" s="21"/>
      <c r="R23" s="21"/>
      <c r="S23" s="21"/>
      <c r="T23" s="21"/>
      <c r="U23" s="21"/>
      <c r="V23" s="21"/>
      <c r="W23" s="21">
        <v>34773689</v>
      </c>
      <c r="X23" s="21">
        <v>66025735</v>
      </c>
      <c r="Y23" s="21">
        <v>-31252046</v>
      </c>
      <c r="Z23" s="6">
        <v>-47.33</v>
      </c>
      <c r="AA23" s="28">
        <v>162768976</v>
      </c>
    </row>
    <row r="24" spans="1:27" ht="12.75">
      <c r="A24" s="2" t="s">
        <v>50</v>
      </c>
      <c r="B24" s="8"/>
      <c r="C24" s="16">
        <v>53244857</v>
      </c>
      <c r="D24" s="16"/>
      <c r="E24" s="17">
        <v>85938500</v>
      </c>
      <c r="F24" s="18">
        <v>85938500</v>
      </c>
      <c r="G24" s="18">
        <v>94433</v>
      </c>
      <c r="H24" s="18">
        <v>-51027</v>
      </c>
      <c r="I24" s="18">
        <v>294607</v>
      </c>
      <c r="J24" s="18">
        <v>338013</v>
      </c>
      <c r="K24" s="18">
        <v>706998</v>
      </c>
      <c r="L24" s="18">
        <v>1086158</v>
      </c>
      <c r="M24" s="18">
        <v>3444783</v>
      </c>
      <c r="N24" s="18">
        <v>5237939</v>
      </c>
      <c r="O24" s="18"/>
      <c r="P24" s="18"/>
      <c r="Q24" s="18"/>
      <c r="R24" s="18"/>
      <c r="S24" s="18"/>
      <c r="T24" s="18"/>
      <c r="U24" s="18"/>
      <c r="V24" s="18"/>
      <c r="W24" s="18">
        <v>5575952</v>
      </c>
      <c r="X24" s="18">
        <v>3288502</v>
      </c>
      <c r="Y24" s="18">
        <v>2287450</v>
      </c>
      <c r="Z24" s="4">
        <v>69.56</v>
      </c>
      <c r="AA24" s="30">
        <v>85938500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7381009324</v>
      </c>
      <c r="D25" s="50">
        <f>+D5+D9+D15+D19+D24</f>
        <v>0</v>
      </c>
      <c r="E25" s="51">
        <f t="shared" si="4"/>
        <v>9097631105</v>
      </c>
      <c r="F25" s="52">
        <f t="shared" si="4"/>
        <v>9438444444</v>
      </c>
      <c r="G25" s="52">
        <f t="shared" si="4"/>
        <v>189992794</v>
      </c>
      <c r="H25" s="52">
        <f t="shared" si="4"/>
        <v>309592877</v>
      </c>
      <c r="I25" s="52">
        <f t="shared" si="4"/>
        <v>399622772</v>
      </c>
      <c r="J25" s="52">
        <f t="shared" si="4"/>
        <v>899208443</v>
      </c>
      <c r="K25" s="52">
        <f t="shared" si="4"/>
        <v>514629362</v>
      </c>
      <c r="L25" s="52">
        <f t="shared" si="4"/>
        <v>549191663</v>
      </c>
      <c r="M25" s="52">
        <f t="shared" si="4"/>
        <v>625771703</v>
      </c>
      <c r="N25" s="52">
        <f t="shared" si="4"/>
        <v>1689592728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2588801171</v>
      </c>
      <c r="X25" s="52">
        <f t="shared" si="4"/>
        <v>4061674144</v>
      </c>
      <c r="Y25" s="52">
        <f t="shared" si="4"/>
        <v>-1472872973</v>
      </c>
      <c r="Z25" s="53">
        <f>+IF(X25&lt;&gt;0,+(Y25/X25)*100,0)</f>
        <v>-36.262706479685534</v>
      </c>
      <c r="AA25" s="54">
        <f>+AA5+AA9+AA15+AA19+AA24</f>
        <v>9438444444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5717467615</v>
      </c>
      <c r="D28" s="19"/>
      <c r="E28" s="20">
        <v>6190814703</v>
      </c>
      <c r="F28" s="21">
        <v>6285902330</v>
      </c>
      <c r="G28" s="21">
        <v>101620506</v>
      </c>
      <c r="H28" s="21">
        <v>270946911</v>
      </c>
      <c r="I28" s="21">
        <v>328512141</v>
      </c>
      <c r="J28" s="21">
        <v>701079558</v>
      </c>
      <c r="K28" s="21">
        <v>387141046</v>
      </c>
      <c r="L28" s="21">
        <v>434134122</v>
      </c>
      <c r="M28" s="21">
        <v>489367000</v>
      </c>
      <c r="N28" s="21">
        <v>1310642168</v>
      </c>
      <c r="O28" s="21"/>
      <c r="P28" s="21"/>
      <c r="Q28" s="21"/>
      <c r="R28" s="21"/>
      <c r="S28" s="21"/>
      <c r="T28" s="21"/>
      <c r="U28" s="21"/>
      <c r="V28" s="21"/>
      <c r="W28" s="21">
        <v>2011721726</v>
      </c>
      <c r="X28" s="21">
        <v>2586180171</v>
      </c>
      <c r="Y28" s="21">
        <v>-574458445</v>
      </c>
      <c r="Z28" s="6">
        <v>-22.21</v>
      </c>
      <c r="AA28" s="19">
        <v>6285902330</v>
      </c>
    </row>
    <row r="29" spans="1:27" ht="12.75">
      <c r="A29" s="56" t="s">
        <v>55</v>
      </c>
      <c r="B29" s="3"/>
      <c r="C29" s="19">
        <v>206149449</v>
      </c>
      <c r="D29" s="19"/>
      <c r="E29" s="20">
        <v>401835636</v>
      </c>
      <c r="F29" s="21">
        <v>401835249</v>
      </c>
      <c r="G29" s="21">
        <v>1729292</v>
      </c>
      <c r="H29" s="21">
        <v>693874</v>
      </c>
      <c r="I29" s="21">
        <v>158514</v>
      </c>
      <c r="J29" s="21">
        <v>2581680</v>
      </c>
      <c r="K29" s="21">
        <v>12017847</v>
      </c>
      <c r="L29" s="21">
        <v>7187113</v>
      </c>
      <c r="M29" s="21">
        <v>10862190</v>
      </c>
      <c r="N29" s="21">
        <v>30067150</v>
      </c>
      <c r="O29" s="21"/>
      <c r="P29" s="21"/>
      <c r="Q29" s="21"/>
      <c r="R29" s="21"/>
      <c r="S29" s="21"/>
      <c r="T29" s="21"/>
      <c r="U29" s="21"/>
      <c r="V29" s="21"/>
      <c r="W29" s="21">
        <v>32648830</v>
      </c>
      <c r="X29" s="21">
        <v>181996353</v>
      </c>
      <c r="Y29" s="21">
        <v>-149347523</v>
      </c>
      <c r="Z29" s="6">
        <v>-82.06</v>
      </c>
      <c r="AA29" s="28">
        <v>401835249</v>
      </c>
    </row>
    <row r="30" spans="1:27" ht="12.75">
      <c r="A30" s="56" t="s">
        <v>56</v>
      </c>
      <c r="B30" s="3"/>
      <c r="C30" s="22">
        <v>49915813</v>
      </c>
      <c r="D30" s="22"/>
      <c r="E30" s="23">
        <v>4000000</v>
      </c>
      <c r="F30" s="24">
        <v>4000000</v>
      </c>
      <c r="G30" s="24">
        <v>295211</v>
      </c>
      <c r="H30" s="24"/>
      <c r="I30" s="24">
        <v>138487</v>
      </c>
      <c r="J30" s="24">
        <v>433698</v>
      </c>
      <c r="K30" s="24"/>
      <c r="L30" s="24"/>
      <c r="M30" s="24">
        <v>309547</v>
      </c>
      <c r="N30" s="24">
        <v>309547</v>
      </c>
      <c r="O30" s="24"/>
      <c r="P30" s="24"/>
      <c r="Q30" s="24"/>
      <c r="R30" s="24"/>
      <c r="S30" s="24"/>
      <c r="T30" s="24"/>
      <c r="U30" s="24"/>
      <c r="V30" s="24"/>
      <c r="W30" s="24">
        <v>743245</v>
      </c>
      <c r="X30" s="24">
        <v>3560000</v>
      </c>
      <c r="Y30" s="24">
        <v>-2816755</v>
      </c>
      <c r="Z30" s="7">
        <v>-79.12</v>
      </c>
      <c r="AA30" s="29">
        <v>4000000</v>
      </c>
    </row>
    <row r="31" spans="1:27" ht="12.75">
      <c r="A31" s="57" t="s">
        <v>57</v>
      </c>
      <c r="B31" s="3"/>
      <c r="C31" s="19">
        <v>273135157</v>
      </c>
      <c r="D31" s="19"/>
      <c r="E31" s="20">
        <v>159940324</v>
      </c>
      <c r="F31" s="21">
        <v>159940324</v>
      </c>
      <c r="G31" s="21">
        <v>1194985</v>
      </c>
      <c r="H31" s="21">
        <v>1766131</v>
      </c>
      <c r="I31" s="21">
        <v>696690</v>
      </c>
      <c r="J31" s="21">
        <v>3657806</v>
      </c>
      <c r="K31" s="21">
        <v>2892863</v>
      </c>
      <c r="L31" s="21">
        <v>10740180</v>
      </c>
      <c r="M31" s="21">
        <v>1166073</v>
      </c>
      <c r="N31" s="21">
        <v>14799116</v>
      </c>
      <c r="O31" s="21"/>
      <c r="P31" s="21"/>
      <c r="Q31" s="21"/>
      <c r="R31" s="21"/>
      <c r="S31" s="21"/>
      <c r="T31" s="21"/>
      <c r="U31" s="21"/>
      <c r="V31" s="21"/>
      <c r="W31" s="21">
        <v>18456922</v>
      </c>
      <c r="X31" s="21">
        <v>22143863</v>
      </c>
      <c r="Y31" s="21">
        <v>-3686941</v>
      </c>
      <c r="Z31" s="6">
        <v>-16.65</v>
      </c>
      <c r="AA31" s="28">
        <v>159940324</v>
      </c>
    </row>
    <row r="32" spans="1:27" ht="12.75">
      <c r="A32" s="58" t="s">
        <v>58</v>
      </c>
      <c r="B32" s="3"/>
      <c r="C32" s="25">
        <f aca="true" t="shared" si="5" ref="C32:Y32">SUM(C28:C31)</f>
        <v>6246668034</v>
      </c>
      <c r="D32" s="25">
        <f>SUM(D28:D31)</f>
        <v>0</v>
      </c>
      <c r="E32" s="26">
        <f t="shared" si="5"/>
        <v>6756590663</v>
      </c>
      <c r="F32" s="27">
        <f t="shared" si="5"/>
        <v>6851677903</v>
      </c>
      <c r="G32" s="27">
        <f t="shared" si="5"/>
        <v>104839994</v>
      </c>
      <c r="H32" s="27">
        <f t="shared" si="5"/>
        <v>273406916</v>
      </c>
      <c r="I32" s="27">
        <f t="shared" si="5"/>
        <v>329505832</v>
      </c>
      <c r="J32" s="27">
        <f t="shared" si="5"/>
        <v>707752742</v>
      </c>
      <c r="K32" s="27">
        <f t="shared" si="5"/>
        <v>402051756</v>
      </c>
      <c r="L32" s="27">
        <f t="shared" si="5"/>
        <v>452061415</v>
      </c>
      <c r="M32" s="27">
        <f t="shared" si="5"/>
        <v>501704810</v>
      </c>
      <c r="N32" s="27">
        <f t="shared" si="5"/>
        <v>1355817981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2063570723</v>
      </c>
      <c r="X32" s="27">
        <f t="shared" si="5"/>
        <v>2793880387</v>
      </c>
      <c r="Y32" s="27">
        <f t="shared" si="5"/>
        <v>-730309664</v>
      </c>
      <c r="Z32" s="13">
        <f>+IF(X32&lt;&gt;0,+(Y32/X32)*100,0)</f>
        <v>-26.139618123887846</v>
      </c>
      <c r="AA32" s="31">
        <f>SUM(AA28:AA31)</f>
        <v>6851677903</v>
      </c>
    </row>
    <row r="33" spans="1:27" ht="12.75">
      <c r="A33" s="59" t="s">
        <v>59</v>
      </c>
      <c r="B33" s="3" t="s">
        <v>60</v>
      </c>
      <c r="C33" s="19">
        <v>58848289</v>
      </c>
      <c r="D33" s="19"/>
      <c r="E33" s="20">
        <v>453</v>
      </c>
      <c r="F33" s="21">
        <v>32000453</v>
      </c>
      <c r="G33" s="21">
        <v>6158689</v>
      </c>
      <c r="H33" s="21">
        <v>2859261</v>
      </c>
      <c r="I33" s="21">
        <v>4948387</v>
      </c>
      <c r="J33" s="21">
        <v>13966337</v>
      </c>
      <c r="K33" s="21">
        <v>6265468</v>
      </c>
      <c r="L33" s="21">
        <v>8677160</v>
      </c>
      <c r="M33" s="21">
        <v>6076802</v>
      </c>
      <c r="N33" s="21">
        <v>21019430</v>
      </c>
      <c r="O33" s="21"/>
      <c r="P33" s="21"/>
      <c r="Q33" s="21"/>
      <c r="R33" s="21"/>
      <c r="S33" s="21"/>
      <c r="T33" s="21"/>
      <c r="U33" s="21"/>
      <c r="V33" s="21"/>
      <c r="W33" s="21">
        <v>34985767</v>
      </c>
      <c r="X33" s="21"/>
      <c r="Y33" s="21">
        <v>34985767</v>
      </c>
      <c r="Z33" s="6"/>
      <c r="AA33" s="28">
        <v>32000453</v>
      </c>
    </row>
    <row r="34" spans="1:27" ht="12.75">
      <c r="A34" s="59" t="s">
        <v>61</v>
      </c>
      <c r="B34" s="3" t="s">
        <v>62</v>
      </c>
      <c r="C34" s="19"/>
      <c r="D34" s="19"/>
      <c r="E34" s="20">
        <v>369652067</v>
      </c>
      <c r="F34" s="21">
        <v>369652067</v>
      </c>
      <c r="G34" s="21">
        <v>2616271</v>
      </c>
      <c r="H34" s="21">
        <v>-1658408</v>
      </c>
      <c r="I34" s="21">
        <v>15345319</v>
      </c>
      <c r="J34" s="21">
        <v>16303182</v>
      </c>
      <c r="K34" s="21">
        <v>7742857</v>
      </c>
      <c r="L34" s="21">
        <v>21671433</v>
      </c>
      <c r="M34" s="21">
        <v>10440478</v>
      </c>
      <c r="N34" s="21">
        <v>39854768</v>
      </c>
      <c r="O34" s="21"/>
      <c r="P34" s="21"/>
      <c r="Q34" s="21"/>
      <c r="R34" s="21"/>
      <c r="S34" s="21"/>
      <c r="T34" s="21"/>
      <c r="U34" s="21"/>
      <c r="V34" s="21"/>
      <c r="W34" s="21">
        <v>56157950</v>
      </c>
      <c r="X34" s="21">
        <v>106796887</v>
      </c>
      <c r="Y34" s="21">
        <v>-50638937</v>
      </c>
      <c r="Z34" s="6">
        <v>-47.42</v>
      </c>
      <c r="AA34" s="28">
        <v>369652067</v>
      </c>
    </row>
    <row r="35" spans="1:27" ht="12.75">
      <c r="A35" s="59" t="s">
        <v>63</v>
      </c>
      <c r="B35" s="3"/>
      <c r="C35" s="19">
        <v>1075492998</v>
      </c>
      <c r="D35" s="19"/>
      <c r="E35" s="20">
        <v>1971387921</v>
      </c>
      <c r="F35" s="21">
        <v>2185114020</v>
      </c>
      <c r="G35" s="21">
        <v>76377840</v>
      </c>
      <c r="H35" s="21">
        <v>34985118</v>
      </c>
      <c r="I35" s="21">
        <v>49823234</v>
      </c>
      <c r="J35" s="21">
        <v>161186192</v>
      </c>
      <c r="K35" s="21">
        <v>98569280</v>
      </c>
      <c r="L35" s="21">
        <v>66781656</v>
      </c>
      <c r="M35" s="21">
        <v>107549615</v>
      </c>
      <c r="N35" s="21">
        <v>272900551</v>
      </c>
      <c r="O35" s="21"/>
      <c r="P35" s="21"/>
      <c r="Q35" s="21"/>
      <c r="R35" s="21"/>
      <c r="S35" s="21"/>
      <c r="T35" s="21"/>
      <c r="U35" s="21"/>
      <c r="V35" s="21"/>
      <c r="W35" s="21">
        <v>434086743</v>
      </c>
      <c r="X35" s="21">
        <v>825671750</v>
      </c>
      <c r="Y35" s="21">
        <v>-391585007</v>
      </c>
      <c r="Z35" s="6">
        <v>-47.43</v>
      </c>
      <c r="AA35" s="28">
        <v>2185114020</v>
      </c>
    </row>
    <row r="36" spans="1:27" ht="12.75">
      <c r="A36" s="60" t="s">
        <v>64</v>
      </c>
      <c r="B36" s="10"/>
      <c r="C36" s="61">
        <f aca="true" t="shared" si="6" ref="C36:Y36">SUM(C32:C35)</f>
        <v>7381009321</v>
      </c>
      <c r="D36" s="61">
        <f>SUM(D32:D35)</f>
        <v>0</v>
      </c>
      <c r="E36" s="62">
        <f t="shared" si="6"/>
        <v>9097631104</v>
      </c>
      <c r="F36" s="63">
        <f t="shared" si="6"/>
        <v>9438444443</v>
      </c>
      <c r="G36" s="63">
        <f t="shared" si="6"/>
        <v>189992794</v>
      </c>
      <c r="H36" s="63">
        <f t="shared" si="6"/>
        <v>309592887</v>
      </c>
      <c r="I36" s="63">
        <f t="shared" si="6"/>
        <v>399622772</v>
      </c>
      <c r="J36" s="63">
        <f t="shared" si="6"/>
        <v>899208453</v>
      </c>
      <c r="K36" s="63">
        <f t="shared" si="6"/>
        <v>514629361</v>
      </c>
      <c r="L36" s="63">
        <f t="shared" si="6"/>
        <v>549191664</v>
      </c>
      <c r="M36" s="63">
        <f t="shared" si="6"/>
        <v>625771705</v>
      </c>
      <c r="N36" s="63">
        <f t="shared" si="6"/>
        <v>1689592730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2588801183</v>
      </c>
      <c r="X36" s="63">
        <f t="shared" si="6"/>
        <v>3726349024</v>
      </c>
      <c r="Y36" s="63">
        <f t="shared" si="6"/>
        <v>-1137547841</v>
      </c>
      <c r="Z36" s="64">
        <f>+IF(X36&lt;&gt;0,+(Y36/X36)*100,0)</f>
        <v>-30.52714154453826</v>
      </c>
      <c r="AA36" s="65">
        <f>SUM(AA32:AA35)</f>
        <v>9438444443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1683923</v>
      </c>
      <c r="F5" s="18">
        <f t="shared" si="0"/>
        <v>2032000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958</v>
      </c>
      <c r="L5" s="18">
        <f t="shared" si="0"/>
        <v>0</v>
      </c>
      <c r="M5" s="18">
        <f t="shared" si="0"/>
        <v>0</v>
      </c>
      <c r="N5" s="18">
        <f t="shared" si="0"/>
        <v>958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958</v>
      </c>
      <c r="X5" s="18">
        <f t="shared" si="0"/>
        <v>950000</v>
      </c>
      <c r="Y5" s="18">
        <f t="shared" si="0"/>
        <v>-949042</v>
      </c>
      <c r="Z5" s="4">
        <f>+IF(X5&lt;&gt;0,+(Y5/X5)*100,0)</f>
        <v>-99.89915789473685</v>
      </c>
      <c r="AA5" s="16">
        <f>SUM(AA6:AA8)</f>
        <v>2032000</v>
      </c>
    </row>
    <row r="6" spans="1:27" ht="12.7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250000</v>
      </c>
    </row>
    <row r="7" spans="1:27" ht="12.75">
      <c r="A7" s="5" t="s">
        <v>33</v>
      </c>
      <c r="B7" s="3"/>
      <c r="C7" s="22"/>
      <c r="D7" s="22"/>
      <c r="E7" s="23">
        <v>1433923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950000</v>
      </c>
      <c r="Y7" s="24">
        <v>-950000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/>
      <c r="F8" s="21">
        <v>1782000</v>
      </c>
      <c r="G8" s="21"/>
      <c r="H8" s="21"/>
      <c r="I8" s="21"/>
      <c r="J8" s="21"/>
      <c r="K8" s="21">
        <v>958</v>
      </c>
      <c r="L8" s="21"/>
      <c r="M8" s="21"/>
      <c r="N8" s="21">
        <v>958</v>
      </c>
      <c r="O8" s="21"/>
      <c r="P8" s="21"/>
      <c r="Q8" s="21"/>
      <c r="R8" s="21"/>
      <c r="S8" s="21"/>
      <c r="T8" s="21"/>
      <c r="U8" s="21"/>
      <c r="V8" s="21"/>
      <c r="W8" s="21">
        <v>958</v>
      </c>
      <c r="X8" s="21"/>
      <c r="Y8" s="21">
        <v>958</v>
      </c>
      <c r="Z8" s="6"/>
      <c r="AA8" s="28">
        <v>1782000</v>
      </c>
    </row>
    <row r="9" spans="1:27" ht="12.75">
      <c r="A9" s="2" t="s">
        <v>35</v>
      </c>
      <c r="B9" s="3"/>
      <c r="C9" s="16">
        <f aca="true" t="shared" si="1" ref="C9:Y9">SUM(C10:C14)</f>
        <v>428720</v>
      </c>
      <c r="D9" s="16">
        <f>SUM(D10:D14)</f>
        <v>0</v>
      </c>
      <c r="E9" s="17">
        <f t="shared" si="1"/>
        <v>8399349</v>
      </c>
      <c r="F9" s="18">
        <f t="shared" si="1"/>
        <v>3662953</v>
      </c>
      <c r="G9" s="18">
        <f t="shared" si="1"/>
        <v>0</v>
      </c>
      <c r="H9" s="18">
        <f t="shared" si="1"/>
        <v>0</v>
      </c>
      <c r="I9" s="18">
        <f t="shared" si="1"/>
        <v>1193</v>
      </c>
      <c r="J9" s="18">
        <f t="shared" si="1"/>
        <v>1193</v>
      </c>
      <c r="K9" s="18">
        <f t="shared" si="1"/>
        <v>1895</v>
      </c>
      <c r="L9" s="18">
        <f t="shared" si="1"/>
        <v>12960</v>
      </c>
      <c r="M9" s="18">
        <f t="shared" si="1"/>
        <v>0</v>
      </c>
      <c r="N9" s="18">
        <f t="shared" si="1"/>
        <v>14855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16048</v>
      </c>
      <c r="X9" s="18">
        <f t="shared" si="1"/>
        <v>4199676</v>
      </c>
      <c r="Y9" s="18">
        <f t="shared" si="1"/>
        <v>-4183628</v>
      </c>
      <c r="Z9" s="4">
        <f>+IF(X9&lt;&gt;0,+(Y9/X9)*100,0)</f>
        <v>-99.61787528371237</v>
      </c>
      <c r="AA9" s="30">
        <f>SUM(AA10:AA14)</f>
        <v>3662953</v>
      </c>
    </row>
    <row r="10" spans="1:27" ht="12.75">
      <c r="A10" s="5" t="s">
        <v>36</v>
      </c>
      <c r="B10" s="3"/>
      <c r="C10" s="19">
        <v>426857</v>
      </c>
      <c r="D10" s="19"/>
      <c r="E10" s="20">
        <v>8399349</v>
      </c>
      <c r="F10" s="21">
        <v>3662953</v>
      </c>
      <c r="G10" s="21"/>
      <c r="H10" s="21"/>
      <c r="I10" s="21">
        <v>1193</v>
      </c>
      <c r="J10" s="21">
        <v>1193</v>
      </c>
      <c r="K10" s="21">
        <v>1895</v>
      </c>
      <c r="L10" s="21">
        <v>12960</v>
      </c>
      <c r="M10" s="21"/>
      <c r="N10" s="21">
        <v>14855</v>
      </c>
      <c r="O10" s="21"/>
      <c r="P10" s="21"/>
      <c r="Q10" s="21"/>
      <c r="R10" s="21"/>
      <c r="S10" s="21"/>
      <c r="T10" s="21"/>
      <c r="U10" s="21"/>
      <c r="V10" s="21"/>
      <c r="W10" s="21">
        <v>16048</v>
      </c>
      <c r="X10" s="21">
        <v>4199676</v>
      </c>
      <c r="Y10" s="21">
        <v>-4183628</v>
      </c>
      <c r="Z10" s="6">
        <v>-99.62</v>
      </c>
      <c r="AA10" s="28">
        <v>3662953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1863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5329491</v>
      </c>
      <c r="D15" s="16">
        <f>SUM(D16:D18)</f>
        <v>0</v>
      </c>
      <c r="E15" s="17">
        <f t="shared" si="2"/>
        <v>7056731</v>
      </c>
      <c r="F15" s="18">
        <f t="shared" si="2"/>
        <v>5703584</v>
      </c>
      <c r="G15" s="18">
        <f t="shared" si="2"/>
        <v>138000</v>
      </c>
      <c r="H15" s="18">
        <f t="shared" si="2"/>
        <v>237137</v>
      </c>
      <c r="I15" s="18">
        <f t="shared" si="2"/>
        <v>614501</v>
      </c>
      <c r="J15" s="18">
        <f t="shared" si="2"/>
        <v>989638</v>
      </c>
      <c r="K15" s="18">
        <f t="shared" si="2"/>
        <v>592843</v>
      </c>
      <c r="L15" s="18">
        <f t="shared" si="2"/>
        <v>0</v>
      </c>
      <c r="M15" s="18">
        <f t="shared" si="2"/>
        <v>1660227</v>
      </c>
      <c r="N15" s="18">
        <f t="shared" si="2"/>
        <v>2253070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3242708</v>
      </c>
      <c r="X15" s="18">
        <f t="shared" si="2"/>
        <v>3528366</v>
      </c>
      <c r="Y15" s="18">
        <f t="shared" si="2"/>
        <v>-285658</v>
      </c>
      <c r="Z15" s="4">
        <f>+IF(X15&lt;&gt;0,+(Y15/X15)*100,0)</f>
        <v>-8.096042190634419</v>
      </c>
      <c r="AA15" s="30">
        <f>SUM(AA16:AA18)</f>
        <v>5703584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138000</v>
      </c>
      <c r="H16" s="21"/>
      <c r="I16" s="21"/>
      <c r="J16" s="21">
        <v>138000</v>
      </c>
      <c r="K16" s="21">
        <v>7559</v>
      </c>
      <c r="L16" s="21"/>
      <c r="M16" s="21"/>
      <c r="N16" s="21">
        <v>7559</v>
      </c>
      <c r="O16" s="21"/>
      <c r="P16" s="21"/>
      <c r="Q16" s="21"/>
      <c r="R16" s="21"/>
      <c r="S16" s="21"/>
      <c r="T16" s="21"/>
      <c r="U16" s="21"/>
      <c r="V16" s="21"/>
      <c r="W16" s="21">
        <v>145559</v>
      </c>
      <c r="X16" s="21"/>
      <c r="Y16" s="21">
        <v>145559</v>
      </c>
      <c r="Z16" s="6"/>
      <c r="AA16" s="28"/>
    </row>
    <row r="17" spans="1:27" ht="12.75">
      <c r="A17" s="5" t="s">
        <v>43</v>
      </c>
      <c r="B17" s="3"/>
      <c r="C17" s="19">
        <v>5329491</v>
      </c>
      <c r="D17" s="19"/>
      <c r="E17" s="20">
        <v>7056731</v>
      </c>
      <c r="F17" s="21">
        <v>5703584</v>
      </c>
      <c r="G17" s="21"/>
      <c r="H17" s="21">
        <v>237137</v>
      </c>
      <c r="I17" s="21">
        <v>614501</v>
      </c>
      <c r="J17" s="21">
        <v>851638</v>
      </c>
      <c r="K17" s="21">
        <v>585284</v>
      </c>
      <c r="L17" s="21"/>
      <c r="M17" s="21">
        <v>1660227</v>
      </c>
      <c r="N17" s="21">
        <v>2245511</v>
      </c>
      <c r="O17" s="21"/>
      <c r="P17" s="21"/>
      <c r="Q17" s="21"/>
      <c r="R17" s="21"/>
      <c r="S17" s="21"/>
      <c r="T17" s="21"/>
      <c r="U17" s="21"/>
      <c r="V17" s="21"/>
      <c r="W17" s="21">
        <v>3097149</v>
      </c>
      <c r="X17" s="21">
        <v>3528366</v>
      </c>
      <c r="Y17" s="21">
        <v>-431217</v>
      </c>
      <c r="Z17" s="6">
        <v>-12.22</v>
      </c>
      <c r="AA17" s="28">
        <v>5703584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10686141</v>
      </c>
      <c r="D19" s="16">
        <f>SUM(D20:D23)</f>
        <v>0</v>
      </c>
      <c r="E19" s="17">
        <f t="shared" si="3"/>
        <v>2566807</v>
      </c>
      <c r="F19" s="18">
        <f t="shared" si="3"/>
        <v>31927849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330660</v>
      </c>
      <c r="L19" s="18">
        <f t="shared" si="3"/>
        <v>20500</v>
      </c>
      <c r="M19" s="18">
        <f t="shared" si="3"/>
        <v>1491742</v>
      </c>
      <c r="N19" s="18">
        <f t="shared" si="3"/>
        <v>1842902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1842902</v>
      </c>
      <c r="X19" s="18">
        <f t="shared" si="3"/>
        <v>1283406</v>
      </c>
      <c r="Y19" s="18">
        <f t="shared" si="3"/>
        <v>559496</v>
      </c>
      <c r="Z19" s="4">
        <f>+IF(X19&lt;&gt;0,+(Y19/X19)*100,0)</f>
        <v>43.59462243436605</v>
      </c>
      <c r="AA19" s="30">
        <f>SUM(AA20:AA23)</f>
        <v>31927849</v>
      </c>
    </row>
    <row r="20" spans="1:27" ht="12.75">
      <c r="A20" s="5" t="s">
        <v>46</v>
      </c>
      <c r="B20" s="3"/>
      <c r="C20" s="19">
        <v>2213096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8473045</v>
      </c>
      <c r="D21" s="19"/>
      <c r="E21" s="20">
        <v>716807</v>
      </c>
      <c r="F21" s="21">
        <v>24370723</v>
      </c>
      <c r="G21" s="21"/>
      <c r="H21" s="21"/>
      <c r="I21" s="21"/>
      <c r="J21" s="21"/>
      <c r="K21" s="21">
        <v>330660</v>
      </c>
      <c r="L21" s="21"/>
      <c r="M21" s="21">
        <v>1491742</v>
      </c>
      <c r="N21" s="21">
        <v>1822402</v>
      </c>
      <c r="O21" s="21"/>
      <c r="P21" s="21"/>
      <c r="Q21" s="21"/>
      <c r="R21" s="21"/>
      <c r="S21" s="21"/>
      <c r="T21" s="21"/>
      <c r="U21" s="21"/>
      <c r="V21" s="21"/>
      <c r="W21" s="21">
        <v>1822402</v>
      </c>
      <c r="X21" s="21">
        <v>358404</v>
      </c>
      <c r="Y21" s="21">
        <v>1463998</v>
      </c>
      <c r="Z21" s="6">
        <v>408.48</v>
      </c>
      <c r="AA21" s="28">
        <v>24370723</v>
      </c>
    </row>
    <row r="22" spans="1:27" ht="12.75">
      <c r="A22" s="5" t="s">
        <v>48</v>
      </c>
      <c r="B22" s="3"/>
      <c r="C22" s="22"/>
      <c r="D22" s="22"/>
      <c r="E22" s="23"/>
      <c r="F22" s="24">
        <v>5707126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5707126</v>
      </c>
    </row>
    <row r="23" spans="1:27" ht="12.75">
      <c r="A23" s="5" t="s">
        <v>49</v>
      </c>
      <c r="B23" s="3"/>
      <c r="C23" s="19"/>
      <c r="D23" s="19"/>
      <c r="E23" s="20">
        <v>1850000</v>
      </c>
      <c r="F23" s="21">
        <v>1850000</v>
      </c>
      <c r="G23" s="21"/>
      <c r="H23" s="21"/>
      <c r="I23" s="21"/>
      <c r="J23" s="21"/>
      <c r="K23" s="21"/>
      <c r="L23" s="21">
        <v>20500</v>
      </c>
      <c r="M23" s="21"/>
      <c r="N23" s="21">
        <v>20500</v>
      </c>
      <c r="O23" s="21"/>
      <c r="P23" s="21"/>
      <c r="Q23" s="21"/>
      <c r="R23" s="21"/>
      <c r="S23" s="21"/>
      <c r="T23" s="21"/>
      <c r="U23" s="21"/>
      <c r="V23" s="21"/>
      <c r="W23" s="21">
        <v>20500</v>
      </c>
      <c r="X23" s="21">
        <v>925002</v>
      </c>
      <c r="Y23" s="21">
        <v>-904502</v>
      </c>
      <c r="Z23" s="6">
        <v>-97.78</v>
      </c>
      <c r="AA23" s="28">
        <v>1850000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16444352</v>
      </c>
      <c r="D25" s="50">
        <f>+D5+D9+D15+D19+D24</f>
        <v>0</v>
      </c>
      <c r="E25" s="51">
        <f t="shared" si="4"/>
        <v>19706810</v>
      </c>
      <c r="F25" s="52">
        <f t="shared" si="4"/>
        <v>43326386</v>
      </c>
      <c r="G25" s="52">
        <f t="shared" si="4"/>
        <v>138000</v>
      </c>
      <c r="H25" s="52">
        <f t="shared" si="4"/>
        <v>237137</v>
      </c>
      <c r="I25" s="52">
        <f t="shared" si="4"/>
        <v>615694</v>
      </c>
      <c r="J25" s="52">
        <f t="shared" si="4"/>
        <v>990831</v>
      </c>
      <c r="K25" s="52">
        <f t="shared" si="4"/>
        <v>926356</v>
      </c>
      <c r="L25" s="52">
        <f t="shared" si="4"/>
        <v>33460</v>
      </c>
      <c r="M25" s="52">
        <f t="shared" si="4"/>
        <v>3151969</v>
      </c>
      <c r="N25" s="52">
        <f t="shared" si="4"/>
        <v>4111785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5102616</v>
      </c>
      <c r="X25" s="52">
        <f t="shared" si="4"/>
        <v>9961448</v>
      </c>
      <c r="Y25" s="52">
        <f t="shared" si="4"/>
        <v>-4858832</v>
      </c>
      <c r="Z25" s="53">
        <f>+IF(X25&lt;&gt;0,+(Y25/X25)*100,0)</f>
        <v>-48.7763626332236</v>
      </c>
      <c r="AA25" s="54">
        <f>+AA5+AA9+AA15+AA19+AA24</f>
        <v>43326386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16167180</v>
      </c>
      <c r="D28" s="19"/>
      <c r="E28" s="20">
        <v>14411500</v>
      </c>
      <c r="F28" s="21">
        <v>38031386</v>
      </c>
      <c r="G28" s="21"/>
      <c r="H28" s="21">
        <v>237137</v>
      </c>
      <c r="I28" s="21">
        <v>614501</v>
      </c>
      <c r="J28" s="21">
        <v>851638</v>
      </c>
      <c r="K28" s="21">
        <v>915944</v>
      </c>
      <c r="L28" s="21"/>
      <c r="M28" s="21">
        <v>3151969</v>
      </c>
      <c r="N28" s="21">
        <v>4067913</v>
      </c>
      <c r="O28" s="21"/>
      <c r="P28" s="21"/>
      <c r="Q28" s="21"/>
      <c r="R28" s="21"/>
      <c r="S28" s="21"/>
      <c r="T28" s="21"/>
      <c r="U28" s="21"/>
      <c r="V28" s="21"/>
      <c r="W28" s="21">
        <v>4919551</v>
      </c>
      <c r="X28" s="21">
        <v>7205748</v>
      </c>
      <c r="Y28" s="21">
        <v>-2286197</v>
      </c>
      <c r="Z28" s="6">
        <v>-31.73</v>
      </c>
      <c r="AA28" s="19">
        <v>38031386</v>
      </c>
    </row>
    <row r="29" spans="1:27" ht="12.75">
      <c r="A29" s="56" t="s">
        <v>55</v>
      </c>
      <c r="B29" s="3"/>
      <c r="C29" s="19">
        <v>275309</v>
      </c>
      <c r="D29" s="19"/>
      <c r="E29" s="20">
        <v>133387</v>
      </c>
      <c r="F29" s="21">
        <v>133000</v>
      </c>
      <c r="G29" s="21">
        <v>138000</v>
      </c>
      <c r="H29" s="21"/>
      <c r="I29" s="21">
        <v>1193</v>
      </c>
      <c r="J29" s="21">
        <v>139193</v>
      </c>
      <c r="K29" s="21">
        <v>9454</v>
      </c>
      <c r="L29" s="21"/>
      <c r="M29" s="21"/>
      <c r="N29" s="21">
        <v>9454</v>
      </c>
      <c r="O29" s="21"/>
      <c r="P29" s="21"/>
      <c r="Q29" s="21"/>
      <c r="R29" s="21"/>
      <c r="S29" s="21"/>
      <c r="T29" s="21"/>
      <c r="U29" s="21"/>
      <c r="V29" s="21"/>
      <c r="W29" s="21">
        <v>148647</v>
      </c>
      <c r="X29" s="21">
        <v>66696</v>
      </c>
      <c r="Y29" s="21">
        <v>81951</v>
      </c>
      <c r="Z29" s="6">
        <v>122.87</v>
      </c>
      <c r="AA29" s="28">
        <v>133000</v>
      </c>
    </row>
    <row r="30" spans="1:27" ht="12.75">
      <c r="A30" s="56" t="s">
        <v>56</v>
      </c>
      <c r="B30" s="3"/>
      <c r="C30" s="22">
        <v>1863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16444352</v>
      </c>
      <c r="D32" s="25">
        <f>SUM(D28:D31)</f>
        <v>0</v>
      </c>
      <c r="E32" s="26">
        <f t="shared" si="5"/>
        <v>14544887</v>
      </c>
      <c r="F32" s="27">
        <f t="shared" si="5"/>
        <v>38164386</v>
      </c>
      <c r="G32" s="27">
        <f t="shared" si="5"/>
        <v>138000</v>
      </c>
      <c r="H32" s="27">
        <f t="shared" si="5"/>
        <v>237137</v>
      </c>
      <c r="I32" s="27">
        <f t="shared" si="5"/>
        <v>615694</v>
      </c>
      <c r="J32" s="27">
        <f t="shared" si="5"/>
        <v>990831</v>
      </c>
      <c r="K32" s="27">
        <f t="shared" si="5"/>
        <v>925398</v>
      </c>
      <c r="L32" s="27">
        <f t="shared" si="5"/>
        <v>0</v>
      </c>
      <c r="M32" s="27">
        <f t="shared" si="5"/>
        <v>3151969</v>
      </c>
      <c r="N32" s="27">
        <f t="shared" si="5"/>
        <v>4077367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5068198</v>
      </c>
      <c r="X32" s="27">
        <f t="shared" si="5"/>
        <v>7272444</v>
      </c>
      <c r="Y32" s="27">
        <f t="shared" si="5"/>
        <v>-2204246</v>
      </c>
      <c r="Z32" s="13">
        <f>+IF(X32&lt;&gt;0,+(Y32/X32)*100,0)</f>
        <v>-30.309563057481085</v>
      </c>
      <c r="AA32" s="31">
        <f>SUM(AA28:AA31)</f>
        <v>38164386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5161923</v>
      </c>
      <c r="F35" s="21">
        <v>5162000</v>
      </c>
      <c r="G35" s="21"/>
      <c r="H35" s="21"/>
      <c r="I35" s="21"/>
      <c r="J35" s="21"/>
      <c r="K35" s="21">
        <v>958</v>
      </c>
      <c r="L35" s="21">
        <v>33460</v>
      </c>
      <c r="M35" s="21"/>
      <c r="N35" s="21">
        <v>34418</v>
      </c>
      <c r="O35" s="21"/>
      <c r="P35" s="21"/>
      <c r="Q35" s="21"/>
      <c r="R35" s="21"/>
      <c r="S35" s="21"/>
      <c r="T35" s="21"/>
      <c r="U35" s="21"/>
      <c r="V35" s="21"/>
      <c r="W35" s="21">
        <v>34418</v>
      </c>
      <c r="X35" s="21">
        <v>2813960</v>
      </c>
      <c r="Y35" s="21">
        <v>-2779542</v>
      </c>
      <c r="Z35" s="6">
        <v>-98.78</v>
      </c>
      <c r="AA35" s="28">
        <v>5162000</v>
      </c>
    </row>
    <row r="36" spans="1:27" ht="12.75">
      <c r="A36" s="60" t="s">
        <v>64</v>
      </c>
      <c r="B36" s="10"/>
      <c r="C36" s="61">
        <f aca="true" t="shared" si="6" ref="C36:Y36">SUM(C32:C35)</f>
        <v>16444352</v>
      </c>
      <c r="D36" s="61">
        <f>SUM(D32:D35)</f>
        <v>0</v>
      </c>
      <c r="E36" s="62">
        <f t="shared" si="6"/>
        <v>19706810</v>
      </c>
      <c r="F36" s="63">
        <f t="shared" si="6"/>
        <v>43326386</v>
      </c>
      <c r="G36" s="63">
        <f t="shared" si="6"/>
        <v>138000</v>
      </c>
      <c r="H36" s="63">
        <f t="shared" si="6"/>
        <v>237137</v>
      </c>
      <c r="I36" s="63">
        <f t="shared" si="6"/>
        <v>615694</v>
      </c>
      <c r="J36" s="63">
        <f t="shared" si="6"/>
        <v>990831</v>
      </c>
      <c r="K36" s="63">
        <f t="shared" si="6"/>
        <v>926356</v>
      </c>
      <c r="L36" s="63">
        <f t="shared" si="6"/>
        <v>33460</v>
      </c>
      <c r="M36" s="63">
        <f t="shared" si="6"/>
        <v>3151969</v>
      </c>
      <c r="N36" s="63">
        <f t="shared" si="6"/>
        <v>4111785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5102616</v>
      </c>
      <c r="X36" s="63">
        <f t="shared" si="6"/>
        <v>10086404</v>
      </c>
      <c r="Y36" s="63">
        <f t="shared" si="6"/>
        <v>-4983788</v>
      </c>
      <c r="Z36" s="64">
        <f>+IF(X36&lt;&gt;0,+(Y36/X36)*100,0)</f>
        <v>-49.410949630809945</v>
      </c>
      <c r="AA36" s="65">
        <f>SUM(AA32:AA35)</f>
        <v>43326386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3106027</v>
      </c>
      <c r="D5" s="16">
        <f>SUM(D6:D8)</f>
        <v>0</v>
      </c>
      <c r="E5" s="17">
        <f t="shared" si="0"/>
        <v>1690000</v>
      </c>
      <c r="F5" s="18">
        <f t="shared" si="0"/>
        <v>1690000</v>
      </c>
      <c r="G5" s="18">
        <f t="shared" si="0"/>
        <v>0</v>
      </c>
      <c r="H5" s="18">
        <f t="shared" si="0"/>
        <v>8283</v>
      </c>
      <c r="I5" s="18">
        <f t="shared" si="0"/>
        <v>0</v>
      </c>
      <c r="J5" s="18">
        <f t="shared" si="0"/>
        <v>8283</v>
      </c>
      <c r="K5" s="18">
        <f t="shared" si="0"/>
        <v>14644</v>
      </c>
      <c r="L5" s="18">
        <f t="shared" si="0"/>
        <v>0</v>
      </c>
      <c r="M5" s="18">
        <f t="shared" si="0"/>
        <v>24550</v>
      </c>
      <c r="N5" s="18">
        <f t="shared" si="0"/>
        <v>39194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47477</v>
      </c>
      <c r="X5" s="18">
        <f t="shared" si="0"/>
        <v>1190000</v>
      </c>
      <c r="Y5" s="18">
        <f t="shared" si="0"/>
        <v>-1142523</v>
      </c>
      <c r="Z5" s="4">
        <f>+IF(X5&lt;&gt;0,+(Y5/X5)*100,0)</f>
        <v>-96.01033613445378</v>
      </c>
      <c r="AA5" s="16">
        <f>SUM(AA6:AA8)</f>
        <v>1690000</v>
      </c>
    </row>
    <row r="6" spans="1:27" ht="12.75">
      <c r="A6" s="5" t="s">
        <v>32</v>
      </c>
      <c r="B6" s="3"/>
      <c r="C6" s="19"/>
      <c r="D6" s="19"/>
      <c r="E6" s="20">
        <v>75000</v>
      </c>
      <c r="F6" s="21">
        <v>75000</v>
      </c>
      <c r="G6" s="21"/>
      <c r="H6" s="21"/>
      <c r="I6" s="21"/>
      <c r="J6" s="21"/>
      <c r="K6" s="21">
        <v>5340</v>
      </c>
      <c r="L6" s="21"/>
      <c r="M6" s="21"/>
      <c r="N6" s="21">
        <v>5340</v>
      </c>
      <c r="O6" s="21"/>
      <c r="P6" s="21"/>
      <c r="Q6" s="21"/>
      <c r="R6" s="21"/>
      <c r="S6" s="21"/>
      <c r="T6" s="21"/>
      <c r="U6" s="21"/>
      <c r="V6" s="21"/>
      <c r="W6" s="21">
        <v>5340</v>
      </c>
      <c r="X6" s="21">
        <v>75000</v>
      </c>
      <c r="Y6" s="21">
        <v>-69660</v>
      </c>
      <c r="Z6" s="6">
        <v>-92.88</v>
      </c>
      <c r="AA6" s="28">
        <v>75000</v>
      </c>
    </row>
    <row r="7" spans="1:27" ht="12.75">
      <c r="A7" s="5" t="s">
        <v>33</v>
      </c>
      <c r="B7" s="3"/>
      <c r="C7" s="22">
        <v>3106027</v>
      </c>
      <c r="D7" s="22"/>
      <c r="E7" s="23">
        <v>1615000</v>
      </c>
      <c r="F7" s="24">
        <v>1615000</v>
      </c>
      <c r="G7" s="24"/>
      <c r="H7" s="24"/>
      <c r="I7" s="24"/>
      <c r="J7" s="24"/>
      <c r="K7" s="24">
        <v>9304</v>
      </c>
      <c r="L7" s="24"/>
      <c r="M7" s="24"/>
      <c r="N7" s="24">
        <v>9304</v>
      </c>
      <c r="O7" s="24"/>
      <c r="P7" s="24"/>
      <c r="Q7" s="24"/>
      <c r="R7" s="24"/>
      <c r="S7" s="24"/>
      <c r="T7" s="24"/>
      <c r="U7" s="24"/>
      <c r="V7" s="24"/>
      <c r="W7" s="24">
        <v>9304</v>
      </c>
      <c r="X7" s="24">
        <v>1115000</v>
      </c>
      <c r="Y7" s="24">
        <v>-1105696</v>
      </c>
      <c r="Z7" s="7">
        <v>-99.17</v>
      </c>
      <c r="AA7" s="29">
        <v>1615000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8283</v>
      </c>
      <c r="I8" s="21"/>
      <c r="J8" s="21">
        <v>8283</v>
      </c>
      <c r="K8" s="21"/>
      <c r="L8" s="21"/>
      <c r="M8" s="21">
        <v>24550</v>
      </c>
      <c r="N8" s="21">
        <v>24550</v>
      </c>
      <c r="O8" s="21"/>
      <c r="P8" s="21"/>
      <c r="Q8" s="21"/>
      <c r="R8" s="21"/>
      <c r="S8" s="21"/>
      <c r="T8" s="21"/>
      <c r="U8" s="21"/>
      <c r="V8" s="21"/>
      <c r="W8" s="21">
        <v>32833</v>
      </c>
      <c r="X8" s="21"/>
      <c r="Y8" s="21">
        <v>32833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681544</v>
      </c>
      <c r="L9" s="18">
        <f t="shared" si="1"/>
        <v>0</v>
      </c>
      <c r="M9" s="18">
        <f t="shared" si="1"/>
        <v>0</v>
      </c>
      <c r="N9" s="18">
        <f t="shared" si="1"/>
        <v>681544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681544</v>
      </c>
      <c r="X9" s="18">
        <f t="shared" si="1"/>
        <v>0</v>
      </c>
      <c r="Y9" s="18">
        <f t="shared" si="1"/>
        <v>681544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>
        <v>681544</v>
      </c>
      <c r="L12" s="21"/>
      <c r="M12" s="21"/>
      <c r="N12" s="21">
        <v>681544</v>
      </c>
      <c r="O12" s="21"/>
      <c r="P12" s="21"/>
      <c r="Q12" s="21"/>
      <c r="R12" s="21"/>
      <c r="S12" s="21"/>
      <c r="T12" s="21"/>
      <c r="U12" s="21"/>
      <c r="V12" s="21"/>
      <c r="W12" s="21">
        <v>681544</v>
      </c>
      <c r="X12" s="21"/>
      <c r="Y12" s="21">
        <v>681544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18500</v>
      </c>
      <c r="F15" s="18">
        <f t="shared" si="2"/>
        <v>18500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18500</v>
      </c>
      <c r="Y15" s="18">
        <f t="shared" si="2"/>
        <v>-18500</v>
      </c>
      <c r="Z15" s="4">
        <f>+IF(X15&lt;&gt;0,+(Y15/X15)*100,0)</f>
        <v>-100</v>
      </c>
      <c r="AA15" s="30">
        <f>SUM(AA16:AA18)</f>
        <v>18500</v>
      </c>
    </row>
    <row r="16" spans="1:27" ht="12.75">
      <c r="A16" s="5" t="s">
        <v>42</v>
      </c>
      <c r="B16" s="3"/>
      <c r="C16" s="19"/>
      <c r="D16" s="19"/>
      <c r="E16" s="20">
        <v>18500</v>
      </c>
      <c r="F16" s="21">
        <v>18500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18500</v>
      </c>
      <c r="Y16" s="21">
        <v>-18500</v>
      </c>
      <c r="Z16" s="6">
        <v>-100</v>
      </c>
      <c r="AA16" s="28">
        <v>18500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38500</v>
      </c>
      <c r="F24" s="18">
        <v>38500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38500</v>
      </c>
      <c r="Y24" s="18">
        <v>-38500</v>
      </c>
      <c r="Z24" s="4">
        <v>-100</v>
      </c>
      <c r="AA24" s="30">
        <v>38500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3106027</v>
      </c>
      <c r="D25" s="50">
        <f>+D5+D9+D15+D19+D24</f>
        <v>0</v>
      </c>
      <c r="E25" s="51">
        <f t="shared" si="4"/>
        <v>1747000</v>
      </c>
      <c r="F25" s="52">
        <f t="shared" si="4"/>
        <v>1747000</v>
      </c>
      <c r="G25" s="52">
        <f t="shared" si="4"/>
        <v>0</v>
      </c>
      <c r="H25" s="52">
        <f t="shared" si="4"/>
        <v>8283</v>
      </c>
      <c r="I25" s="52">
        <f t="shared" si="4"/>
        <v>0</v>
      </c>
      <c r="J25" s="52">
        <f t="shared" si="4"/>
        <v>8283</v>
      </c>
      <c r="K25" s="52">
        <f t="shared" si="4"/>
        <v>696188</v>
      </c>
      <c r="L25" s="52">
        <f t="shared" si="4"/>
        <v>0</v>
      </c>
      <c r="M25" s="52">
        <f t="shared" si="4"/>
        <v>24550</v>
      </c>
      <c r="N25" s="52">
        <f t="shared" si="4"/>
        <v>720738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729021</v>
      </c>
      <c r="X25" s="52">
        <f t="shared" si="4"/>
        <v>1247000</v>
      </c>
      <c r="Y25" s="52">
        <f t="shared" si="4"/>
        <v>-517979</v>
      </c>
      <c r="Z25" s="53">
        <f>+IF(X25&lt;&gt;0,+(Y25/X25)*100,0)</f>
        <v>-41.53801122694467</v>
      </c>
      <c r="AA25" s="54">
        <f>+AA5+AA9+AA15+AA19+AA24</f>
        <v>1747000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3106027</v>
      </c>
      <c r="D35" s="19"/>
      <c r="E35" s="20">
        <v>1747000</v>
      </c>
      <c r="F35" s="21">
        <v>1747000</v>
      </c>
      <c r="G35" s="21"/>
      <c r="H35" s="21">
        <v>8283</v>
      </c>
      <c r="I35" s="21"/>
      <c r="J35" s="21">
        <v>8283</v>
      </c>
      <c r="K35" s="21">
        <v>696188</v>
      </c>
      <c r="L35" s="21"/>
      <c r="M35" s="21">
        <v>24550</v>
      </c>
      <c r="N35" s="21">
        <v>720738</v>
      </c>
      <c r="O35" s="21"/>
      <c r="P35" s="21"/>
      <c r="Q35" s="21"/>
      <c r="R35" s="21"/>
      <c r="S35" s="21"/>
      <c r="T35" s="21"/>
      <c r="U35" s="21"/>
      <c r="V35" s="21"/>
      <c r="W35" s="21">
        <v>729021</v>
      </c>
      <c r="X35" s="21"/>
      <c r="Y35" s="21">
        <v>729021</v>
      </c>
      <c r="Z35" s="6"/>
      <c r="AA35" s="28">
        <v>1747000</v>
      </c>
    </row>
    <row r="36" spans="1:27" ht="12.75">
      <c r="A36" s="60" t="s">
        <v>64</v>
      </c>
      <c r="B36" s="10"/>
      <c r="C36" s="61">
        <f aca="true" t="shared" si="6" ref="C36:Y36">SUM(C32:C35)</f>
        <v>3106027</v>
      </c>
      <c r="D36" s="61">
        <f>SUM(D32:D35)</f>
        <v>0</v>
      </c>
      <c r="E36" s="62">
        <f t="shared" si="6"/>
        <v>1747000</v>
      </c>
      <c r="F36" s="63">
        <f t="shared" si="6"/>
        <v>1747000</v>
      </c>
      <c r="G36" s="63">
        <f t="shared" si="6"/>
        <v>0</v>
      </c>
      <c r="H36" s="63">
        <f t="shared" si="6"/>
        <v>8283</v>
      </c>
      <c r="I36" s="63">
        <f t="shared" si="6"/>
        <v>0</v>
      </c>
      <c r="J36" s="63">
        <f t="shared" si="6"/>
        <v>8283</v>
      </c>
      <c r="K36" s="63">
        <f t="shared" si="6"/>
        <v>696188</v>
      </c>
      <c r="L36" s="63">
        <f t="shared" si="6"/>
        <v>0</v>
      </c>
      <c r="M36" s="63">
        <f t="shared" si="6"/>
        <v>24550</v>
      </c>
      <c r="N36" s="63">
        <f t="shared" si="6"/>
        <v>720738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729021</v>
      </c>
      <c r="X36" s="63">
        <f t="shared" si="6"/>
        <v>0</v>
      </c>
      <c r="Y36" s="63">
        <f t="shared" si="6"/>
        <v>729021</v>
      </c>
      <c r="Z36" s="64">
        <f>+IF(X36&lt;&gt;0,+(Y36/X36)*100,0)</f>
        <v>0</v>
      </c>
      <c r="AA36" s="65">
        <f>SUM(AA32:AA35)</f>
        <v>1747000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1680897</v>
      </c>
      <c r="D5" s="16">
        <f>SUM(D6:D8)</f>
        <v>0</v>
      </c>
      <c r="E5" s="17">
        <f t="shared" si="0"/>
        <v>1340000</v>
      </c>
      <c r="F5" s="18">
        <f t="shared" si="0"/>
        <v>1340000</v>
      </c>
      <c r="G5" s="18">
        <f t="shared" si="0"/>
        <v>0</v>
      </c>
      <c r="H5" s="18">
        <f t="shared" si="0"/>
        <v>0</v>
      </c>
      <c r="I5" s="18">
        <f t="shared" si="0"/>
        <v>29400</v>
      </c>
      <c r="J5" s="18">
        <f t="shared" si="0"/>
        <v>29400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29400</v>
      </c>
      <c r="X5" s="18">
        <f t="shared" si="0"/>
        <v>2923248</v>
      </c>
      <c r="Y5" s="18">
        <f t="shared" si="0"/>
        <v>-2893848</v>
      </c>
      <c r="Z5" s="4">
        <f>+IF(X5&lt;&gt;0,+(Y5/X5)*100,0)</f>
        <v>-98.99426938802318</v>
      </c>
      <c r="AA5" s="16">
        <f>SUM(AA6:AA8)</f>
        <v>1340000</v>
      </c>
    </row>
    <row r="6" spans="1:27" ht="12.75">
      <c r="A6" s="5" t="s">
        <v>32</v>
      </c>
      <c r="B6" s="3"/>
      <c r="C6" s="19">
        <v>60574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432000</v>
      </c>
      <c r="Y6" s="21">
        <v>-432000</v>
      </c>
      <c r="Z6" s="6">
        <v>-100</v>
      </c>
      <c r="AA6" s="28"/>
    </row>
    <row r="7" spans="1:27" ht="12.75">
      <c r="A7" s="5" t="s">
        <v>33</v>
      </c>
      <c r="B7" s="3"/>
      <c r="C7" s="22">
        <v>730861</v>
      </c>
      <c r="D7" s="22"/>
      <c r="E7" s="23">
        <v>1340000</v>
      </c>
      <c r="F7" s="24">
        <v>1340000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2491248</v>
      </c>
      <c r="Y7" s="24">
        <v>-2491248</v>
      </c>
      <c r="Z7" s="7">
        <v>-100</v>
      </c>
      <c r="AA7" s="29">
        <v>1340000</v>
      </c>
    </row>
    <row r="8" spans="1:27" ht="12.75">
      <c r="A8" s="5" t="s">
        <v>34</v>
      </c>
      <c r="B8" s="3"/>
      <c r="C8" s="19">
        <v>889462</v>
      </c>
      <c r="D8" s="19"/>
      <c r="E8" s="20"/>
      <c r="F8" s="21"/>
      <c r="G8" s="21"/>
      <c r="H8" s="21"/>
      <c r="I8" s="21">
        <v>29400</v>
      </c>
      <c r="J8" s="21">
        <v>29400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29400</v>
      </c>
      <c r="X8" s="21"/>
      <c r="Y8" s="21">
        <v>29400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8286933</v>
      </c>
      <c r="D9" s="16">
        <f>SUM(D10:D14)</f>
        <v>0</v>
      </c>
      <c r="E9" s="17">
        <f t="shared" si="1"/>
        <v>22142523</v>
      </c>
      <c r="F9" s="18">
        <f t="shared" si="1"/>
        <v>22142523</v>
      </c>
      <c r="G9" s="18">
        <f t="shared" si="1"/>
        <v>2417444</v>
      </c>
      <c r="H9" s="18">
        <f t="shared" si="1"/>
        <v>611976</v>
      </c>
      <c r="I9" s="18">
        <f t="shared" si="1"/>
        <v>179394</v>
      </c>
      <c r="J9" s="18">
        <f t="shared" si="1"/>
        <v>3208814</v>
      </c>
      <c r="K9" s="18">
        <f t="shared" si="1"/>
        <v>2702898</v>
      </c>
      <c r="L9" s="18">
        <f t="shared" si="1"/>
        <v>1519116</v>
      </c>
      <c r="M9" s="18">
        <f t="shared" si="1"/>
        <v>6131174</v>
      </c>
      <c r="N9" s="18">
        <f t="shared" si="1"/>
        <v>10353188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13562002</v>
      </c>
      <c r="X9" s="18">
        <f t="shared" si="1"/>
        <v>1766502</v>
      </c>
      <c r="Y9" s="18">
        <f t="shared" si="1"/>
        <v>11795500</v>
      </c>
      <c r="Z9" s="4">
        <f>+IF(X9&lt;&gt;0,+(Y9/X9)*100,0)</f>
        <v>667.7320489872076</v>
      </c>
      <c r="AA9" s="30">
        <f>SUM(AA10:AA14)</f>
        <v>22142523</v>
      </c>
    </row>
    <row r="10" spans="1:27" ht="12.75">
      <c r="A10" s="5" t="s">
        <v>36</v>
      </c>
      <c r="B10" s="3"/>
      <c r="C10" s="19">
        <v>7826685</v>
      </c>
      <c r="D10" s="19"/>
      <c r="E10" s="20">
        <v>5809070</v>
      </c>
      <c r="F10" s="21">
        <v>5809070</v>
      </c>
      <c r="G10" s="21">
        <v>425459</v>
      </c>
      <c r="H10" s="21">
        <v>495783</v>
      </c>
      <c r="I10" s="21">
        <v>179394</v>
      </c>
      <c r="J10" s="21">
        <v>1100636</v>
      </c>
      <c r="K10" s="21">
        <v>134733</v>
      </c>
      <c r="L10" s="21"/>
      <c r="M10" s="21">
        <v>537986</v>
      </c>
      <c r="N10" s="21">
        <v>672719</v>
      </c>
      <c r="O10" s="21"/>
      <c r="P10" s="21"/>
      <c r="Q10" s="21"/>
      <c r="R10" s="21"/>
      <c r="S10" s="21"/>
      <c r="T10" s="21"/>
      <c r="U10" s="21"/>
      <c r="V10" s="21"/>
      <c r="W10" s="21">
        <v>1773355</v>
      </c>
      <c r="X10" s="21">
        <v>754002</v>
      </c>
      <c r="Y10" s="21">
        <v>1019353</v>
      </c>
      <c r="Z10" s="6">
        <v>135.19</v>
      </c>
      <c r="AA10" s="28">
        <v>5809070</v>
      </c>
    </row>
    <row r="11" spans="1:27" ht="12.75">
      <c r="A11" s="5" t="s">
        <v>37</v>
      </c>
      <c r="B11" s="3"/>
      <c r="C11" s="19"/>
      <c r="D11" s="19"/>
      <c r="E11" s="20">
        <v>16333453</v>
      </c>
      <c r="F11" s="21">
        <v>16333453</v>
      </c>
      <c r="G11" s="21">
        <v>1991985</v>
      </c>
      <c r="H11" s="21">
        <v>14835</v>
      </c>
      <c r="I11" s="21"/>
      <c r="J11" s="21">
        <v>2006820</v>
      </c>
      <c r="K11" s="21">
        <v>1881659</v>
      </c>
      <c r="L11" s="21">
        <v>1519116</v>
      </c>
      <c r="M11" s="21">
        <v>3695290</v>
      </c>
      <c r="N11" s="21">
        <v>7096065</v>
      </c>
      <c r="O11" s="21"/>
      <c r="P11" s="21"/>
      <c r="Q11" s="21"/>
      <c r="R11" s="21"/>
      <c r="S11" s="21"/>
      <c r="T11" s="21"/>
      <c r="U11" s="21"/>
      <c r="V11" s="21"/>
      <c r="W11" s="21">
        <v>9102885</v>
      </c>
      <c r="X11" s="21"/>
      <c r="Y11" s="21">
        <v>9102885</v>
      </c>
      <c r="Z11" s="6"/>
      <c r="AA11" s="28">
        <v>16333453</v>
      </c>
    </row>
    <row r="12" spans="1:27" ht="12.75">
      <c r="A12" s="5" t="s">
        <v>38</v>
      </c>
      <c r="B12" s="3"/>
      <c r="C12" s="19">
        <v>460248</v>
      </c>
      <c r="D12" s="19"/>
      <c r="E12" s="20"/>
      <c r="F12" s="21"/>
      <c r="G12" s="21"/>
      <c r="H12" s="21">
        <v>101358</v>
      </c>
      <c r="I12" s="21"/>
      <c r="J12" s="21">
        <v>101358</v>
      </c>
      <c r="K12" s="21">
        <v>686506</v>
      </c>
      <c r="L12" s="21"/>
      <c r="M12" s="21">
        <v>1897898</v>
      </c>
      <c r="N12" s="21">
        <v>2584404</v>
      </c>
      <c r="O12" s="21"/>
      <c r="P12" s="21"/>
      <c r="Q12" s="21"/>
      <c r="R12" s="21"/>
      <c r="S12" s="21"/>
      <c r="T12" s="21"/>
      <c r="U12" s="21"/>
      <c r="V12" s="21"/>
      <c r="W12" s="21">
        <v>2685762</v>
      </c>
      <c r="X12" s="21">
        <v>1012500</v>
      </c>
      <c r="Y12" s="21">
        <v>1673262</v>
      </c>
      <c r="Z12" s="6">
        <v>165.26</v>
      </c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42984442</v>
      </c>
      <c r="D15" s="16">
        <f>SUM(D16:D18)</f>
        <v>0</v>
      </c>
      <c r="E15" s="17">
        <f t="shared" si="2"/>
        <v>26149323</v>
      </c>
      <c r="F15" s="18">
        <f t="shared" si="2"/>
        <v>26149323</v>
      </c>
      <c r="G15" s="18">
        <f t="shared" si="2"/>
        <v>3720607</v>
      </c>
      <c r="H15" s="18">
        <f t="shared" si="2"/>
        <v>2065242</v>
      </c>
      <c r="I15" s="18">
        <f t="shared" si="2"/>
        <v>1254493</v>
      </c>
      <c r="J15" s="18">
        <f t="shared" si="2"/>
        <v>7040342</v>
      </c>
      <c r="K15" s="18">
        <f t="shared" si="2"/>
        <v>1721657</v>
      </c>
      <c r="L15" s="18">
        <f t="shared" si="2"/>
        <v>2045006</v>
      </c>
      <c r="M15" s="18">
        <f t="shared" si="2"/>
        <v>2191069</v>
      </c>
      <c r="N15" s="18">
        <f t="shared" si="2"/>
        <v>5957732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12998074</v>
      </c>
      <c r="X15" s="18">
        <f t="shared" si="2"/>
        <v>34243818</v>
      </c>
      <c r="Y15" s="18">
        <f t="shared" si="2"/>
        <v>-21245744</v>
      </c>
      <c r="Z15" s="4">
        <f>+IF(X15&lt;&gt;0,+(Y15/X15)*100,0)</f>
        <v>-62.042567800120885</v>
      </c>
      <c r="AA15" s="30">
        <f>SUM(AA16:AA18)</f>
        <v>26149323</v>
      </c>
    </row>
    <row r="16" spans="1:27" ht="12.75">
      <c r="A16" s="5" t="s">
        <v>42</v>
      </c>
      <c r="B16" s="3"/>
      <c r="C16" s="19">
        <v>197390</v>
      </c>
      <c r="D16" s="19"/>
      <c r="E16" s="20">
        <v>90000</v>
      </c>
      <c r="F16" s="21">
        <v>90000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90000</v>
      </c>
    </row>
    <row r="17" spans="1:27" ht="12.75">
      <c r="A17" s="5" t="s">
        <v>43</v>
      </c>
      <c r="B17" s="3"/>
      <c r="C17" s="19">
        <v>42787052</v>
      </c>
      <c r="D17" s="19"/>
      <c r="E17" s="20">
        <v>26059323</v>
      </c>
      <c r="F17" s="21">
        <v>26059323</v>
      </c>
      <c r="G17" s="21">
        <v>3720607</v>
      </c>
      <c r="H17" s="21">
        <v>2065242</v>
      </c>
      <c r="I17" s="21">
        <v>1254493</v>
      </c>
      <c r="J17" s="21">
        <v>7040342</v>
      </c>
      <c r="K17" s="21">
        <v>1721657</v>
      </c>
      <c r="L17" s="21">
        <v>2045006</v>
      </c>
      <c r="M17" s="21">
        <v>2191069</v>
      </c>
      <c r="N17" s="21">
        <v>5957732</v>
      </c>
      <c r="O17" s="21"/>
      <c r="P17" s="21"/>
      <c r="Q17" s="21"/>
      <c r="R17" s="21"/>
      <c r="S17" s="21"/>
      <c r="T17" s="21"/>
      <c r="U17" s="21"/>
      <c r="V17" s="21"/>
      <c r="W17" s="21">
        <v>12998074</v>
      </c>
      <c r="X17" s="21">
        <v>34243818</v>
      </c>
      <c r="Y17" s="21">
        <v>-21245744</v>
      </c>
      <c r="Z17" s="6">
        <v>-62.04</v>
      </c>
      <c r="AA17" s="28">
        <v>26059323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13246000</v>
      </c>
      <c r="F19" s="18">
        <f t="shared" si="3"/>
        <v>13246000</v>
      </c>
      <c r="G19" s="18">
        <f t="shared" si="3"/>
        <v>0</v>
      </c>
      <c r="H19" s="18">
        <f t="shared" si="3"/>
        <v>3858954</v>
      </c>
      <c r="I19" s="18">
        <f t="shared" si="3"/>
        <v>0</v>
      </c>
      <c r="J19" s="18">
        <f t="shared" si="3"/>
        <v>3858954</v>
      </c>
      <c r="K19" s="18">
        <f t="shared" si="3"/>
        <v>1776410</v>
      </c>
      <c r="L19" s="18">
        <f t="shared" si="3"/>
        <v>0</v>
      </c>
      <c r="M19" s="18">
        <f t="shared" si="3"/>
        <v>0</v>
      </c>
      <c r="N19" s="18">
        <f t="shared" si="3"/>
        <v>1776410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5635364</v>
      </c>
      <c r="X19" s="18">
        <f t="shared" si="3"/>
        <v>0</v>
      </c>
      <c r="Y19" s="18">
        <f t="shared" si="3"/>
        <v>5635364</v>
      </c>
      <c r="Z19" s="4">
        <f>+IF(X19&lt;&gt;0,+(Y19/X19)*100,0)</f>
        <v>0</v>
      </c>
      <c r="AA19" s="30">
        <f>SUM(AA20:AA23)</f>
        <v>13246000</v>
      </c>
    </row>
    <row r="20" spans="1:27" ht="12.75">
      <c r="A20" s="5" t="s">
        <v>46</v>
      </c>
      <c r="B20" s="3"/>
      <c r="C20" s="19"/>
      <c r="D20" s="19"/>
      <c r="E20" s="20">
        <v>13246000</v>
      </c>
      <c r="F20" s="21">
        <v>13246000</v>
      </c>
      <c r="G20" s="21"/>
      <c r="H20" s="21">
        <v>3858954</v>
      </c>
      <c r="I20" s="21"/>
      <c r="J20" s="21">
        <v>3858954</v>
      </c>
      <c r="K20" s="21">
        <v>1776410</v>
      </c>
      <c r="L20" s="21"/>
      <c r="M20" s="21"/>
      <c r="N20" s="21">
        <v>1776410</v>
      </c>
      <c r="O20" s="21"/>
      <c r="P20" s="21"/>
      <c r="Q20" s="21"/>
      <c r="R20" s="21"/>
      <c r="S20" s="21"/>
      <c r="T20" s="21"/>
      <c r="U20" s="21"/>
      <c r="V20" s="21"/>
      <c r="W20" s="21">
        <v>5635364</v>
      </c>
      <c r="X20" s="21"/>
      <c r="Y20" s="21">
        <v>5635364</v>
      </c>
      <c r="Z20" s="6"/>
      <c r="AA20" s="28">
        <v>13246000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52952272</v>
      </c>
      <c r="D25" s="50">
        <f>+D5+D9+D15+D19+D24</f>
        <v>0</v>
      </c>
      <c r="E25" s="51">
        <f t="shared" si="4"/>
        <v>62877846</v>
      </c>
      <c r="F25" s="52">
        <f t="shared" si="4"/>
        <v>62877846</v>
      </c>
      <c r="G25" s="52">
        <f t="shared" si="4"/>
        <v>6138051</v>
      </c>
      <c r="H25" s="52">
        <f t="shared" si="4"/>
        <v>6536172</v>
      </c>
      <c r="I25" s="52">
        <f t="shared" si="4"/>
        <v>1463287</v>
      </c>
      <c r="J25" s="52">
        <f t="shared" si="4"/>
        <v>14137510</v>
      </c>
      <c r="K25" s="52">
        <f t="shared" si="4"/>
        <v>6200965</v>
      </c>
      <c r="L25" s="52">
        <f t="shared" si="4"/>
        <v>3564122</v>
      </c>
      <c r="M25" s="52">
        <f t="shared" si="4"/>
        <v>8322243</v>
      </c>
      <c r="N25" s="52">
        <f t="shared" si="4"/>
        <v>18087330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32224840</v>
      </c>
      <c r="X25" s="52">
        <f t="shared" si="4"/>
        <v>38933568</v>
      </c>
      <c r="Y25" s="52">
        <f t="shared" si="4"/>
        <v>-6708728</v>
      </c>
      <c r="Z25" s="53">
        <f>+IF(X25&lt;&gt;0,+(Y25/X25)*100,0)</f>
        <v>-17.231218058411702</v>
      </c>
      <c r="AA25" s="54">
        <f>+AA5+AA9+AA15+AA19+AA24</f>
        <v>62877846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52952272</v>
      </c>
      <c r="D28" s="19"/>
      <c r="E28" s="20">
        <v>62877846</v>
      </c>
      <c r="F28" s="21">
        <v>62877846</v>
      </c>
      <c r="G28" s="21">
        <v>6138051</v>
      </c>
      <c r="H28" s="21">
        <v>6536172</v>
      </c>
      <c r="I28" s="21">
        <v>1463287</v>
      </c>
      <c r="J28" s="21">
        <v>14137510</v>
      </c>
      <c r="K28" s="21">
        <v>6200965</v>
      </c>
      <c r="L28" s="21">
        <v>3564122</v>
      </c>
      <c r="M28" s="21">
        <v>8322243</v>
      </c>
      <c r="N28" s="21">
        <v>18087330</v>
      </c>
      <c r="O28" s="21"/>
      <c r="P28" s="21"/>
      <c r="Q28" s="21"/>
      <c r="R28" s="21"/>
      <c r="S28" s="21"/>
      <c r="T28" s="21"/>
      <c r="U28" s="21"/>
      <c r="V28" s="21"/>
      <c r="W28" s="21">
        <v>32224840</v>
      </c>
      <c r="X28" s="21">
        <v>38933568</v>
      </c>
      <c r="Y28" s="21">
        <v>-6708728</v>
      </c>
      <c r="Z28" s="6">
        <v>-17.23</v>
      </c>
      <c r="AA28" s="19">
        <v>62877846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52952272</v>
      </c>
      <c r="D32" s="25">
        <f>SUM(D28:D31)</f>
        <v>0</v>
      </c>
      <c r="E32" s="26">
        <f t="shared" si="5"/>
        <v>62877846</v>
      </c>
      <c r="F32" s="27">
        <f t="shared" si="5"/>
        <v>62877846</v>
      </c>
      <c r="G32" s="27">
        <f t="shared" si="5"/>
        <v>6138051</v>
      </c>
      <c r="H32" s="27">
        <f t="shared" si="5"/>
        <v>6536172</v>
      </c>
      <c r="I32" s="27">
        <f t="shared" si="5"/>
        <v>1463287</v>
      </c>
      <c r="J32" s="27">
        <f t="shared" si="5"/>
        <v>14137510</v>
      </c>
      <c r="K32" s="27">
        <f t="shared" si="5"/>
        <v>6200965</v>
      </c>
      <c r="L32" s="27">
        <f t="shared" si="5"/>
        <v>3564122</v>
      </c>
      <c r="M32" s="27">
        <f t="shared" si="5"/>
        <v>8322243</v>
      </c>
      <c r="N32" s="27">
        <f t="shared" si="5"/>
        <v>18087330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32224840</v>
      </c>
      <c r="X32" s="27">
        <f t="shared" si="5"/>
        <v>38933568</v>
      </c>
      <c r="Y32" s="27">
        <f t="shared" si="5"/>
        <v>-6708728</v>
      </c>
      <c r="Z32" s="13">
        <f>+IF(X32&lt;&gt;0,+(Y32/X32)*100,0)</f>
        <v>-17.231218058411702</v>
      </c>
      <c r="AA32" s="31">
        <f>SUM(AA28:AA31)</f>
        <v>62877846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52952272</v>
      </c>
      <c r="D36" s="61">
        <f>SUM(D32:D35)</f>
        <v>0</v>
      </c>
      <c r="E36" s="62">
        <f t="shared" si="6"/>
        <v>62877846</v>
      </c>
      <c r="F36" s="63">
        <f t="shared" si="6"/>
        <v>62877846</v>
      </c>
      <c r="G36" s="63">
        <f t="shared" si="6"/>
        <v>6138051</v>
      </c>
      <c r="H36" s="63">
        <f t="shared" si="6"/>
        <v>6536172</v>
      </c>
      <c r="I36" s="63">
        <f t="shared" si="6"/>
        <v>1463287</v>
      </c>
      <c r="J36" s="63">
        <f t="shared" si="6"/>
        <v>14137510</v>
      </c>
      <c r="K36" s="63">
        <f t="shared" si="6"/>
        <v>6200965</v>
      </c>
      <c r="L36" s="63">
        <f t="shared" si="6"/>
        <v>3564122</v>
      </c>
      <c r="M36" s="63">
        <f t="shared" si="6"/>
        <v>8322243</v>
      </c>
      <c r="N36" s="63">
        <f t="shared" si="6"/>
        <v>18087330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32224840</v>
      </c>
      <c r="X36" s="63">
        <f t="shared" si="6"/>
        <v>38933568</v>
      </c>
      <c r="Y36" s="63">
        <f t="shared" si="6"/>
        <v>-6708728</v>
      </c>
      <c r="Z36" s="64">
        <f>+IF(X36&lt;&gt;0,+(Y36/X36)*100,0)</f>
        <v>-17.231218058411702</v>
      </c>
      <c r="AA36" s="65">
        <f>SUM(AA32:AA35)</f>
        <v>62877846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180621</v>
      </c>
      <c r="D5" s="16">
        <f>SUM(D6:D8)</f>
        <v>0</v>
      </c>
      <c r="E5" s="17">
        <f t="shared" si="0"/>
        <v>2160000</v>
      </c>
      <c r="F5" s="18">
        <f t="shared" si="0"/>
        <v>2160000</v>
      </c>
      <c r="G5" s="18">
        <f t="shared" si="0"/>
        <v>40517</v>
      </c>
      <c r="H5" s="18">
        <f t="shared" si="0"/>
        <v>0</v>
      </c>
      <c r="I5" s="18">
        <f t="shared" si="0"/>
        <v>0</v>
      </c>
      <c r="J5" s="18">
        <f t="shared" si="0"/>
        <v>40517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40517</v>
      </c>
      <c r="X5" s="18">
        <f t="shared" si="0"/>
        <v>0</v>
      </c>
      <c r="Y5" s="18">
        <f t="shared" si="0"/>
        <v>40517</v>
      </c>
      <c r="Z5" s="4">
        <f>+IF(X5&lt;&gt;0,+(Y5/X5)*100,0)</f>
        <v>0</v>
      </c>
      <c r="AA5" s="16">
        <f>SUM(AA6:AA8)</f>
        <v>2160000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180621</v>
      </c>
      <c r="D7" s="22"/>
      <c r="E7" s="23">
        <v>2160000</v>
      </c>
      <c r="F7" s="24">
        <v>2160000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2160000</v>
      </c>
    </row>
    <row r="8" spans="1:27" ht="12.75">
      <c r="A8" s="5" t="s">
        <v>34</v>
      </c>
      <c r="B8" s="3"/>
      <c r="C8" s="19"/>
      <c r="D8" s="19"/>
      <c r="E8" s="20"/>
      <c r="F8" s="21"/>
      <c r="G8" s="21">
        <v>40517</v>
      </c>
      <c r="H8" s="21"/>
      <c r="I8" s="21"/>
      <c r="J8" s="21">
        <v>40517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40517</v>
      </c>
      <c r="X8" s="21"/>
      <c r="Y8" s="21">
        <v>40517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695233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695233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17299511</v>
      </c>
      <c r="D15" s="16">
        <f>SUM(D16:D18)</f>
        <v>0</v>
      </c>
      <c r="E15" s="17">
        <f t="shared" si="2"/>
        <v>58284400</v>
      </c>
      <c r="F15" s="18">
        <f t="shared" si="2"/>
        <v>58284400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29142198</v>
      </c>
      <c r="Y15" s="18">
        <f t="shared" si="2"/>
        <v>-29142198</v>
      </c>
      <c r="Z15" s="4">
        <f>+IF(X15&lt;&gt;0,+(Y15/X15)*100,0)</f>
        <v>-100</v>
      </c>
      <c r="AA15" s="30">
        <f>SUM(AA16:AA18)</f>
        <v>58284400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17299511</v>
      </c>
      <c r="D17" s="19"/>
      <c r="E17" s="20">
        <v>58284400</v>
      </c>
      <c r="F17" s="21">
        <v>58284400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29142198</v>
      </c>
      <c r="Y17" s="21">
        <v>-29142198</v>
      </c>
      <c r="Z17" s="6">
        <v>-100</v>
      </c>
      <c r="AA17" s="28">
        <v>58284400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11140000</v>
      </c>
      <c r="F19" s="18">
        <f t="shared" si="3"/>
        <v>11140000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11140000</v>
      </c>
    </row>
    <row r="20" spans="1:27" ht="12.75">
      <c r="A20" s="5" t="s">
        <v>46</v>
      </c>
      <c r="B20" s="3"/>
      <c r="C20" s="19"/>
      <c r="D20" s="19"/>
      <c r="E20" s="20">
        <v>11140000</v>
      </c>
      <c r="F20" s="21">
        <v>11140000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11140000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>
        <v>183410</v>
      </c>
      <c r="M24" s="18"/>
      <c r="N24" s="18">
        <v>183410</v>
      </c>
      <c r="O24" s="18"/>
      <c r="P24" s="18"/>
      <c r="Q24" s="18"/>
      <c r="R24" s="18"/>
      <c r="S24" s="18"/>
      <c r="T24" s="18"/>
      <c r="U24" s="18"/>
      <c r="V24" s="18"/>
      <c r="W24" s="18">
        <v>183410</v>
      </c>
      <c r="X24" s="18"/>
      <c r="Y24" s="18">
        <v>183410</v>
      </c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18175365</v>
      </c>
      <c r="D25" s="50">
        <f>+D5+D9+D15+D19+D24</f>
        <v>0</v>
      </c>
      <c r="E25" s="51">
        <f t="shared" si="4"/>
        <v>71584400</v>
      </c>
      <c r="F25" s="52">
        <f t="shared" si="4"/>
        <v>71584400</v>
      </c>
      <c r="G25" s="52">
        <f t="shared" si="4"/>
        <v>40517</v>
      </c>
      <c r="H25" s="52">
        <f t="shared" si="4"/>
        <v>0</v>
      </c>
      <c r="I25" s="52">
        <f t="shared" si="4"/>
        <v>0</v>
      </c>
      <c r="J25" s="52">
        <f t="shared" si="4"/>
        <v>40517</v>
      </c>
      <c r="K25" s="52">
        <f t="shared" si="4"/>
        <v>0</v>
      </c>
      <c r="L25" s="52">
        <f t="shared" si="4"/>
        <v>183410</v>
      </c>
      <c r="M25" s="52">
        <f t="shared" si="4"/>
        <v>0</v>
      </c>
      <c r="N25" s="52">
        <f t="shared" si="4"/>
        <v>183410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223927</v>
      </c>
      <c r="X25" s="52">
        <f t="shared" si="4"/>
        <v>29142198</v>
      </c>
      <c r="Y25" s="52">
        <f t="shared" si="4"/>
        <v>-28918271</v>
      </c>
      <c r="Z25" s="53">
        <f>+IF(X25&lt;&gt;0,+(Y25/X25)*100,0)</f>
        <v>-99.2316056599437</v>
      </c>
      <c r="AA25" s="54">
        <f>+AA5+AA9+AA15+AA19+AA24</f>
        <v>71584400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18175365</v>
      </c>
      <c r="D28" s="19"/>
      <c r="E28" s="20">
        <v>71584400</v>
      </c>
      <c r="F28" s="21">
        <v>71584400</v>
      </c>
      <c r="G28" s="21">
        <v>40517</v>
      </c>
      <c r="H28" s="21"/>
      <c r="I28" s="21"/>
      <c r="J28" s="21">
        <v>40517</v>
      </c>
      <c r="K28" s="21"/>
      <c r="L28" s="21">
        <v>183410</v>
      </c>
      <c r="M28" s="21"/>
      <c r="N28" s="21">
        <v>183410</v>
      </c>
      <c r="O28" s="21"/>
      <c r="P28" s="21"/>
      <c r="Q28" s="21"/>
      <c r="R28" s="21"/>
      <c r="S28" s="21"/>
      <c r="T28" s="21"/>
      <c r="U28" s="21"/>
      <c r="V28" s="21"/>
      <c r="W28" s="21">
        <v>223927</v>
      </c>
      <c r="X28" s="21"/>
      <c r="Y28" s="21">
        <v>223927</v>
      </c>
      <c r="Z28" s="6"/>
      <c r="AA28" s="19">
        <v>71584400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18175365</v>
      </c>
      <c r="D32" s="25">
        <f>SUM(D28:D31)</f>
        <v>0</v>
      </c>
      <c r="E32" s="26">
        <f t="shared" si="5"/>
        <v>71584400</v>
      </c>
      <c r="F32" s="27">
        <f t="shared" si="5"/>
        <v>71584400</v>
      </c>
      <c r="G32" s="27">
        <f t="shared" si="5"/>
        <v>40517</v>
      </c>
      <c r="H32" s="27">
        <f t="shared" si="5"/>
        <v>0</v>
      </c>
      <c r="I32" s="27">
        <f t="shared" si="5"/>
        <v>0</v>
      </c>
      <c r="J32" s="27">
        <f t="shared" si="5"/>
        <v>40517</v>
      </c>
      <c r="K32" s="27">
        <f t="shared" si="5"/>
        <v>0</v>
      </c>
      <c r="L32" s="27">
        <f t="shared" si="5"/>
        <v>183410</v>
      </c>
      <c r="M32" s="27">
        <f t="shared" si="5"/>
        <v>0</v>
      </c>
      <c r="N32" s="27">
        <f t="shared" si="5"/>
        <v>183410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223927</v>
      </c>
      <c r="X32" s="27">
        <f t="shared" si="5"/>
        <v>0</v>
      </c>
      <c r="Y32" s="27">
        <f t="shared" si="5"/>
        <v>223927</v>
      </c>
      <c r="Z32" s="13">
        <f>+IF(X32&lt;&gt;0,+(Y32/X32)*100,0)</f>
        <v>0</v>
      </c>
      <c r="AA32" s="31">
        <f>SUM(AA28:AA31)</f>
        <v>71584400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18175365</v>
      </c>
      <c r="D36" s="61">
        <f>SUM(D32:D35)</f>
        <v>0</v>
      </c>
      <c r="E36" s="62">
        <f t="shared" si="6"/>
        <v>71584400</v>
      </c>
      <c r="F36" s="63">
        <f t="shared" si="6"/>
        <v>71584400</v>
      </c>
      <c r="G36" s="63">
        <f t="shared" si="6"/>
        <v>40517</v>
      </c>
      <c r="H36" s="63">
        <f t="shared" si="6"/>
        <v>0</v>
      </c>
      <c r="I36" s="63">
        <f t="shared" si="6"/>
        <v>0</v>
      </c>
      <c r="J36" s="63">
        <f t="shared" si="6"/>
        <v>40517</v>
      </c>
      <c r="K36" s="63">
        <f t="shared" si="6"/>
        <v>0</v>
      </c>
      <c r="L36" s="63">
        <f t="shared" si="6"/>
        <v>183410</v>
      </c>
      <c r="M36" s="63">
        <f t="shared" si="6"/>
        <v>0</v>
      </c>
      <c r="N36" s="63">
        <f t="shared" si="6"/>
        <v>183410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223927</v>
      </c>
      <c r="X36" s="63">
        <f t="shared" si="6"/>
        <v>0</v>
      </c>
      <c r="Y36" s="63">
        <f t="shared" si="6"/>
        <v>223927</v>
      </c>
      <c r="Z36" s="64">
        <f>+IF(X36&lt;&gt;0,+(Y36/X36)*100,0)</f>
        <v>0</v>
      </c>
      <c r="AA36" s="65">
        <f>SUM(AA32:AA35)</f>
        <v>71584400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7771742</v>
      </c>
      <c r="D5" s="16">
        <f>SUM(D6:D8)</f>
        <v>0</v>
      </c>
      <c r="E5" s="17">
        <f t="shared" si="0"/>
        <v>300000</v>
      </c>
      <c r="F5" s="18">
        <f t="shared" si="0"/>
        <v>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170000</v>
      </c>
      <c r="Y5" s="18">
        <f t="shared" si="0"/>
        <v>-170000</v>
      </c>
      <c r="Z5" s="4">
        <f>+IF(X5&lt;&gt;0,+(Y5/X5)*100,0)</f>
        <v>-100</v>
      </c>
      <c r="AA5" s="16">
        <f>SUM(AA6:AA8)</f>
        <v>300000</v>
      </c>
    </row>
    <row r="6" spans="1:27" ht="12.75">
      <c r="A6" s="5" t="s">
        <v>32</v>
      </c>
      <c r="B6" s="3"/>
      <c r="C6" s="19"/>
      <c r="D6" s="19"/>
      <c r="E6" s="20">
        <v>40000</v>
      </c>
      <c r="F6" s="21">
        <v>40000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40000</v>
      </c>
      <c r="Y6" s="21">
        <v>-40000</v>
      </c>
      <c r="Z6" s="6">
        <v>-100</v>
      </c>
      <c r="AA6" s="28">
        <v>40000</v>
      </c>
    </row>
    <row r="7" spans="1:27" ht="12.75">
      <c r="A7" s="5" t="s">
        <v>33</v>
      </c>
      <c r="B7" s="3"/>
      <c r="C7" s="22">
        <v>7771742</v>
      </c>
      <c r="D7" s="22"/>
      <c r="E7" s="23">
        <v>260000</v>
      </c>
      <c r="F7" s="24">
        <v>260000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130000</v>
      </c>
      <c r="Y7" s="24">
        <v>-130000</v>
      </c>
      <c r="Z7" s="7">
        <v>-100</v>
      </c>
      <c r="AA7" s="29">
        <v>260000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</v>
      </c>
      <c r="F9" s="18">
        <f t="shared" si="1"/>
        <v>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</v>
      </c>
      <c r="Y9" s="18">
        <f t="shared" si="1"/>
        <v>-50000</v>
      </c>
      <c r="Z9" s="4">
        <f>+IF(X9&lt;&gt;0,+(Y9/X9)*100,0)</f>
        <v>-100</v>
      </c>
      <c r="AA9" s="30">
        <f>SUM(AA10:AA14)</f>
        <v>50000</v>
      </c>
    </row>
    <row r="10" spans="1:27" ht="12.75">
      <c r="A10" s="5" t="s">
        <v>36</v>
      </c>
      <c r="B10" s="3"/>
      <c r="C10" s="19"/>
      <c r="D10" s="19"/>
      <c r="E10" s="20">
        <v>50000</v>
      </c>
      <c r="F10" s="21">
        <v>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</v>
      </c>
      <c r="Y10" s="21">
        <v>-50000</v>
      </c>
      <c r="Z10" s="6">
        <v>-100</v>
      </c>
      <c r="AA10" s="28">
        <v>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13504766</v>
      </c>
      <c r="D15" s="16">
        <f>SUM(D16:D18)</f>
        <v>0</v>
      </c>
      <c r="E15" s="17">
        <f t="shared" si="2"/>
        <v>11246750</v>
      </c>
      <c r="F15" s="18">
        <f t="shared" si="2"/>
        <v>11246750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5588376</v>
      </c>
      <c r="Y15" s="18">
        <f t="shared" si="2"/>
        <v>-5588376</v>
      </c>
      <c r="Z15" s="4">
        <f>+IF(X15&lt;&gt;0,+(Y15/X15)*100,0)</f>
        <v>-100</v>
      </c>
      <c r="AA15" s="30">
        <f>SUM(AA16:AA18)</f>
        <v>11246750</v>
      </c>
    </row>
    <row r="16" spans="1:27" ht="12.75">
      <c r="A16" s="5" t="s">
        <v>42</v>
      </c>
      <c r="B16" s="3"/>
      <c r="C16" s="19"/>
      <c r="D16" s="19"/>
      <c r="E16" s="20">
        <v>70000</v>
      </c>
      <c r="F16" s="21">
        <v>70000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70000</v>
      </c>
    </row>
    <row r="17" spans="1:27" ht="12.75">
      <c r="A17" s="5" t="s">
        <v>43</v>
      </c>
      <c r="B17" s="3"/>
      <c r="C17" s="19">
        <v>13504766</v>
      </c>
      <c r="D17" s="19"/>
      <c r="E17" s="20">
        <v>11176750</v>
      </c>
      <c r="F17" s="21">
        <v>11176750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5588376</v>
      </c>
      <c r="Y17" s="21">
        <v>-5588376</v>
      </c>
      <c r="Z17" s="6">
        <v>-100</v>
      </c>
      <c r="AA17" s="28">
        <v>11176750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6030000</v>
      </c>
      <c r="F19" s="18">
        <f t="shared" si="3"/>
        <v>6030000</v>
      </c>
      <c r="G19" s="18">
        <f t="shared" si="3"/>
        <v>32562</v>
      </c>
      <c r="H19" s="18">
        <f t="shared" si="3"/>
        <v>0</v>
      </c>
      <c r="I19" s="18">
        <f t="shared" si="3"/>
        <v>0</v>
      </c>
      <c r="J19" s="18">
        <f t="shared" si="3"/>
        <v>32562</v>
      </c>
      <c r="K19" s="18">
        <f t="shared" si="3"/>
        <v>1383922</v>
      </c>
      <c r="L19" s="18">
        <f t="shared" si="3"/>
        <v>180391</v>
      </c>
      <c r="M19" s="18">
        <f t="shared" si="3"/>
        <v>0</v>
      </c>
      <c r="N19" s="18">
        <f t="shared" si="3"/>
        <v>1564313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1596875</v>
      </c>
      <c r="X19" s="18">
        <f t="shared" si="3"/>
        <v>3015000</v>
      </c>
      <c r="Y19" s="18">
        <f t="shared" si="3"/>
        <v>-1418125</v>
      </c>
      <c r="Z19" s="4">
        <f>+IF(X19&lt;&gt;0,+(Y19/X19)*100,0)</f>
        <v>-47.03565505804312</v>
      </c>
      <c r="AA19" s="30">
        <f>SUM(AA20:AA23)</f>
        <v>6030000</v>
      </c>
    </row>
    <row r="20" spans="1:27" ht="12.75">
      <c r="A20" s="5" t="s">
        <v>46</v>
      </c>
      <c r="B20" s="3"/>
      <c r="C20" s="19"/>
      <c r="D20" s="19"/>
      <c r="E20" s="20">
        <v>6030000</v>
      </c>
      <c r="F20" s="21">
        <v>6030000</v>
      </c>
      <c r="G20" s="21">
        <v>32562</v>
      </c>
      <c r="H20" s="21"/>
      <c r="I20" s="21"/>
      <c r="J20" s="21">
        <v>32562</v>
      </c>
      <c r="K20" s="21">
        <v>1383922</v>
      </c>
      <c r="L20" s="21">
        <v>180391</v>
      </c>
      <c r="M20" s="21"/>
      <c r="N20" s="21">
        <v>1564313</v>
      </c>
      <c r="O20" s="21"/>
      <c r="P20" s="21"/>
      <c r="Q20" s="21"/>
      <c r="R20" s="21"/>
      <c r="S20" s="21"/>
      <c r="T20" s="21"/>
      <c r="U20" s="21"/>
      <c r="V20" s="21"/>
      <c r="W20" s="21">
        <v>1596875</v>
      </c>
      <c r="X20" s="21">
        <v>3015000</v>
      </c>
      <c r="Y20" s="21">
        <v>-1418125</v>
      </c>
      <c r="Z20" s="6">
        <v>-47.04</v>
      </c>
      <c r="AA20" s="28">
        <v>6030000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21276508</v>
      </c>
      <c r="D25" s="50">
        <f>+D5+D9+D15+D19+D24</f>
        <v>0</v>
      </c>
      <c r="E25" s="51">
        <f t="shared" si="4"/>
        <v>17626750</v>
      </c>
      <c r="F25" s="52">
        <f t="shared" si="4"/>
        <v>17626750</v>
      </c>
      <c r="G25" s="52">
        <f t="shared" si="4"/>
        <v>32562</v>
      </c>
      <c r="H25" s="52">
        <f t="shared" si="4"/>
        <v>0</v>
      </c>
      <c r="I25" s="52">
        <f t="shared" si="4"/>
        <v>0</v>
      </c>
      <c r="J25" s="52">
        <f t="shared" si="4"/>
        <v>32562</v>
      </c>
      <c r="K25" s="52">
        <f t="shared" si="4"/>
        <v>1383922</v>
      </c>
      <c r="L25" s="52">
        <f t="shared" si="4"/>
        <v>180391</v>
      </c>
      <c r="M25" s="52">
        <f t="shared" si="4"/>
        <v>0</v>
      </c>
      <c r="N25" s="52">
        <f t="shared" si="4"/>
        <v>1564313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1596875</v>
      </c>
      <c r="X25" s="52">
        <f t="shared" si="4"/>
        <v>8823376</v>
      </c>
      <c r="Y25" s="52">
        <f t="shared" si="4"/>
        <v>-7226501</v>
      </c>
      <c r="Z25" s="53">
        <f>+IF(X25&lt;&gt;0,+(Y25/X25)*100,0)</f>
        <v>-81.90176866541786</v>
      </c>
      <c r="AA25" s="54">
        <f>+AA5+AA9+AA15+AA19+AA24</f>
        <v>17626750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13504766</v>
      </c>
      <c r="D28" s="19"/>
      <c r="E28" s="20">
        <v>17206750</v>
      </c>
      <c r="F28" s="21">
        <v>17206750</v>
      </c>
      <c r="G28" s="21"/>
      <c r="H28" s="21"/>
      <c r="I28" s="21"/>
      <c r="J28" s="21"/>
      <c r="K28" s="21">
        <v>1383922</v>
      </c>
      <c r="L28" s="21">
        <v>180391</v>
      </c>
      <c r="M28" s="21"/>
      <c r="N28" s="21">
        <v>1564313</v>
      </c>
      <c r="O28" s="21"/>
      <c r="P28" s="21"/>
      <c r="Q28" s="21"/>
      <c r="R28" s="21"/>
      <c r="S28" s="21"/>
      <c r="T28" s="21"/>
      <c r="U28" s="21"/>
      <c r="V28" s="21"/>
      <c r="W28" s="21">
        <v>1564313</v>
      </c>
      <c r="X28" s="21">
        <v>13821401</v>
      </c>
      <c r="Y28" s="21">
        <v>-12257088</v>
      </c>
      <c r="Z28" s="6">
        <v>-88.68</v>
      </c>
      <c r="AA28" s="19">
        <v>17206750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13504766</v>
      </c>
      <c r="D32" s="25">
        <f>SUM(D28:D31)</f>
        <v>0</v>
      </c>
      <c r="E32" s="26">
        <f t="shared" si="5"/>
        <v>17206750</v>
      </c>
      <c r="F32" s="27">
        <f t="shared" si="5"/>
        <v>17206750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1383922</v>
      </c>
      <c r="L32" s="27">
        <f t="shared" si="5"/>
        <v>180391</v>
      </c>
      <c r="M32" s="27">
        <f t="shared" si="5"/>
        <v>0</v>
      </c>
      <c r="N32" s="27">
        <f t="shared" si="5"/>
        <v>1564313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1564313</v>
      </c>
      <c r="X32" s="27">
        <f t="shared" si="5"/>
        <v>13821401</v>
      </c>
      <c r="Y32" s="27">
        <f t="shared" si="5"/>
        <v>-12257088</v>
      </c>
      <c r="Z32" s="13">
        <f>+IF(X32&lt;&gt;0,+(Y32/X32)*100,0)</f>
        <v>-88.6819505490073</v>
      </c>
      <c r="AA32" s="31">
        <f>SUM(AA28:AA31)</f>
        <v>17206750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7771742</v>
      </c>
      <c r="D35" s="19"/>
      <c r="E35" s="20">
        <v>420000</v>
      </c>
      <c r="F35" s="21">
        <v>420000</v>
      </c>
      <c r="G35" s="21">
        <v>32562</v>
      </c>
      <c r="H35" s="21"/>
      <c r="I35" s="21"/>
      <c r="J35" s="21">
        <v>32562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32562</v>
      </c>
      <c r="X35" s="21">
        <v>280000</v>
      </c>
      <c r="Y35" s="21">
        <v>-247438</v>
      </c>
      <c r="Z35" s="6">
        <v>-88.37</v>
      </c>
      <c r="AA35" s="28">
        <v>420000</v>
      </c>
    </row>
    <row r="36" spans="1:27" ht="12.75">
      <c r="A36" s="60" t="s">
        <v>64</v>
      </c>
      <c r="B36" s="10"/>
      <c r="C36" s="61">
        <f aca="true" t="shared" si="6" ref="C36:Y36">SUM(C32:C35)</f>
        <v>21276508</v>
      </c>
      <c r="D36" s="61">
        <f>SUM(D32:D35)</f>
        <v>0</v>
      </c>
      <c r="E36" s="62">
        <f t="shared" si="6"/>
        <v>17626750</v>
      </c>
      <c r="F36" s="63">
        <f t="shared" si="6"/>
        <v>17626750</v>
      </c>
      <c r="G36" s="63">
        <f t="shared" si="6"/>
        <v>32562</v>
      </c>
      <c r="H36" s="63">
        <f t="shared" si="6"/>
        <v>0</v>
      </c>
      <c r="I36" s="63">
        <f t="shared" si="6"/>
        <v>0</v>
      </c>
      <c r="J36" s="63">
        <f t="shared" si="6"/>
        <v>32562</v>
      </c>
      <c r="K36" s="63">
        <f t="shared" si="6"/>
        <v>1383922</v>
      </c>
      <c r="L36" s="63">
        <f t="shared" si="6"/>
        <v>180391</v>
      </c>
      <c r="M36" s="63">
        <f t="shared" si="6"/>
        <v>0</v>
      </c>
      <c r="N36" s="63">
        <f t="shared" si="6"/>
        <v>1564313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1596875</v>
      </c>
      <c r="X36" s="63">
        <f t="shared" si="6"/>
        <v>14101401</v>
      </c>
      <c r="Y36" s="63">
        <f t="shared" si="6"/>
        <v>-12504526</v>
      </c>
      <c r="Z36" s="64">
        <f>+IF(X36&lt;&gt;0,+(Y36/X36)*100,0)</f>
        <v>-88.6757705847809</v>
      </c>
      <c r="AA36" s="65">
        <f>SUM(AA32:AA35)</f>
        <v>17626750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301018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0</v>
      </c>
      <c r="H5" s="18">
        <f t="shared" si="0"/>
        <v>728924</v>
      </c>
      <c r="I5" s="18">
        <f t="shared" si="0"/>
        <v>0</v>
      </c>
      <c r="J5" s="18">
        <f t="shared" si="0"/>
        <v>728924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728924</v>
      </c>
      <c r="X5" s="18">
        <f t="shared" si="0"/>
        <v>0</v>
      </c>
      <c r="Y5" s="18">
        <f t="shared" si="0"/>
        <v>728924</v>
      </c>
      <c r="Z5" s="4">
        <f>+IF(X5&lt;&gt;0,+(Y5/X5)*100,0)</f>
        <v>0</v>
      </c>
      <c r="AA5" s="16">
        <f>SUM(AA6:AA8)</f>
        <v>1200000</v>
      </c>
    </row>
    <row r="6" spans="1:27" ht="12.75">
      <c r="A6" s="5" t="s">
        <v>32</v>
      </c>
      <c r="B6" s="3"/>
      <c r="C6" s="19">
        <v>76750</v>
      </c>
      <c r="D6" s="19"/>
      <c r="E6" s="20">
        <v>1000000</v>
      </c>
      <c r="F6" s="21">
        <v>1000000</v>
      </c>
      <c r="G6" s="21"/>
      <c r="H6" s="21">
        <v>728924</v>
      </c>
      <c r="I6" s="21"/>
      <c r="J6" s="21">
        <v>728924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728924</v>
      </c>
      <c r="X6" s="21"/>
      <c r="Y6" s="21">
        <v>728924</v>
      </c>
      <c r="Z6" s="6"/>
      <c r="AA6" s="28">
        <v>1000000</v>
      </c>
    </row>
    <row r="7" spans="1:27" ht="12.75">
      <c r="A7" s="5" t="s">
        <v>33</v>
      </c>
      <c r="B7" s="3"/>
      <c r="C7" s="22">
        <v>73859</v>
      </c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200000</v>
      </c>
    </row>
    <row r="8" spans="1:27" ht="12.75">
      <c r="A8" s="5" t="s">
        <v>34</v>
      </c>
      <c r="B8" s="3"/>
      <c r="C8" s="19">
        <v>150409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24571430</v>
      </c>
      <c r="D15" s="16">
        <f>SUM(D16:D18)</f>
        <v>0</v>
      </c>
      <c r="E15" s="17">
        <f t="shared" si="2"/>
        <v>26252300</v>
      </c>
      <c r="F15" s="18">
        <f t="shared" si="2"/>
        <v>26252300</v>
      </c>
      <c r="G15" s="18">
        <f t="shared" si="2"/>
        <v>911341</v>
      </c>
      <c r="H15" s="18">
        <f t="shared" si="2"/>
        <v>469304</v>
      </c>
      <c r="I15" s="18">
        <f t="shared" si="2"/>
        <v>533021</v>
      </c>
      <c r="J15" s="18">
        <f t="shared" si="2"/>
        <v>1913666</v>
      </c>
      <c r="K15" s="18">
        <f t="shared" si="2"/>
        <v>370283</v>
      </c>
      <c r="L15" s="18">
        <f t="shared" si="2"/>
        <v>0</v>
      </c>
      <c r="M15" s="18">
        <f t="shared" si="2"/>
        <v>0</v>
      </c>
      <c r="N15" s="18">
        <f t="shared" si="2"/>
        <v>370283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2283949</v>
      </c>
      <c r="X15" s="18">
        <f t="shared" si="2"/>
        <v>12000000</v>
      </c>
      <c r="Y15" s="18">
        <f t="shared" si="2"/>
        <v>-9716051</v>
      </c>
      <c r="Z15" s="4">
        <f>+IF(X15&lt;&gt;0,+(Y15/X15)*100,0)</f>
        <v>-80.96709166666668</v>
      </c>
      <c r="AA15" s="30">
        <f>SUM(AA16:AA18)</f>
        <v>26252300</v>
      </c>
    </row>
    <row r="16" spans="1:27" ht="12.75">
      <c r="A16" s="5" t="s">
        <v>42</v>
      </c>
      <c r="B16" s="3"/>
      <c r="C16" s="19">
        <v>24503072</v>
      </c>
      <c r="D16" s="19"/>
      <c r="E16" s="20">
        <v>26252300</v>
      </c>
      <c r="F16" s="21">
        <v>26252300</v>
      </c>
      <c r="G16" s="21">
        <v>911341</v>
      </c>
      <c r="H16" s="21">
        <v>469304</v>
      </c>
      <c r="I16" s="21">
        <v>533021</v>
      </c>
      <c r="J16" s="21">
        <v>1913666</v>
      </c>
      <c r="K16" s="21">
        <v>370283</v>
      </c>
      <c r="L16" s="21"/>
      <c r="M16" s="21"/>
      <c r="N16" s="21">
        <v>370283</v>
      </c>
      <c r="O16" s="21"/>
      <c r="P16" s="21"/>
      <c r="Q16" s="21"/>
      <c r="R16" s="21"/>
      <c r="S16" s="21"/>
      <c r="T16" s="21"/>
      <c r="U16" s="21"/>
      <c r="V16" s="21"/>
      <c r="W16" s="21">
        <v>2283949</v>
      </c>
      <c r="X16" s="21">
        <v>12000000</v>
      </c>
      <c r="Y16" s="21">
        <v>-9716051</v>
      </c>
      <c r="Z16" s="6">
        <v>-80.97</v>
      </c>
      <c r="AA16" s="28">
        <v>26252300</v>
      </c>
    </row>
    <row r="17" spans="1:27" ht="12.75">
      <c r="A17" s="5" t="s">
        <v>43</v>
      </c>
      <c r="B17" s="3"/>
      <c r="C17" s="19">
        <v>68358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4454767</v>
      </c>
      <c r="D19" s="16">
        <f>SUM(D20:D23)</f>
        <v>0</v>
      </c>
      <c r="E19" s="17">
        <f t="shared" si="3"/>
        <v>5120000</v>
      </c>
      <c r="F19" s="18">
        <f t="shared" si="3"/>
        <v>5120000</v>
      </c>
      <c r="G19" s="18">
        <f t="shared" si="3"/>
        <v>0</v>
      </c>
      <c r="H19" s="18">
        <f t="shared" si="3"/>
        <v>1919</v>
      </c>
      <c r="I19" s="18">
        <f t="shared" si="3"/>
        <v>0</v>
      </c>
      <c r="J19" s="18">
        <f t="shared" si="3"/>
        <v>1919</v>
      </c>
      <c r="K19" s="18">
        <f t="shared" si="3"/>
        <v>368891</v>
      </c>
      <c r="L19" s="18">
        <f t="shared" si="3"/>
        <v>0</v>
      </c>
      <c r="M19" s="18">
        <f t="shared" si="3"/>
        <v>0</v>
      </c>
      <c r="N19" s="18">
        <f t="shared" si="3"/>
        <v>368891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370810</v>
      </c>
      <c r="X19" s="18">
        <f t="shared" si="3"/>
        <v>2400000</v>
      </c>
      <c r="Y19" s="18">
        <f t="shared" si="3"/>
        <v>-2029190</v>
      </c>
      <c r="Z19" s="4">
        <f>+IF(X19&lt;&gt;0,+(Y19/X19)*100,0)</f>
        <v>-84.54958333333333</v>
      </c>
      <c r="AA19" s="30">
        <f>SUM(AA20:AA23)</f>
        <v>5120000</v>
      </c>
    </row>
    <row r="20" spans="1:27" ht="12.75">
      <c r="A20" s="5" t="s">
        <v>46</v>
      </c>
      <c r="B20" s="3"/>
      <c r="C20" s="19">
        <v>4454767</v>
      </c>
      <c r="D20" s="19"/>
      <c r="E20" s="20">
        <v>5000000</v>
      </c>
      <c r="F20" s="21">
        <v>5000000</v>
      </c>
      <c r="G20" s="21"/>
      <c r="H20" s="21">
        <v>1919</v>
      </c>
      <c r="I20" s="21"/>
      <c r="J20" s="21">
        <v>1919</v>
      </c>
      <c r="K20" s="21">
        <v>368891</v>
      </c>
      <c r="L20" s="21"/>
      <c r="M20" s="21"/>
      <c r="N20" s="21">
        <v>368891</v>
      </c>
      <c r="O20" s="21"/>
      <c r="P20" s="21"/>
      <c r="Q20" s="21"/>
      <c r="R20" s="21"/>
      <c r="S20" s="21"/>
      <c r="T20" s="21"/>
      <c r="U20" s="21"/>
      <c r="V20" s="21"/>
      <c r="W20" s="21">
        <v>370810</v>
      </c>
      <c r="X20" s="21">
        <v>2400000</v>
      </c>
      <c r="Y20" s="21">
        <v>-2029190</v>
      </c>
      <c r="Z20" s="6">
        <v>-84.55</v>
      </c>
      <c r="AA20" s="28">
        <v>5000000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120000</v>
      </c>
      <c r="F23" s="21">
        <v>120000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120000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29327215</v>
      </c>
      <c r="D25" s="50">
        <f>+D5+D9+D15+D19+D24</f>
        <v>0</v>
      </c>
      <c r="E25" s="51">
        <f t="shared" si="4"/>
        <v>32572300</v>
      </c>
      <c r="F25" s="52">
        <f t="shared" si="4"/>
        <v>32572300</v>
      </c>
      <c r="G25" s="52">
        <f t="shared" si="4"/>
        <v>911341</v>
      </c>
      <c r="H25" s="52">
        <f t="shared" si="4"/>
        <v>1200147</v>
      </c>
      <c r="I25" s="52">
        <f t="shared" si="4"/>
        <v>533021</v>
      </c>
      <c r="J25" s="52">
        <f t="shared" si="4"/>
        <v>2644509</v>
      </c>
      <c r="K25" s="52">
        <f t="shared" si="4"/>
        <v>739174</v>
      </c>
      <c r="L25" s="52">
        <f t="shared" si="4"/>
        <v>0</v>
      </c>
      <c r="M25" s="52">
        <f t="shared" si="4"/>
        <v>0</v>
      </c>
      <c r="N25" s="52">
        <f t="shared" si="4"/>
        <v>739174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3383683</v>
      </c>
      <c r="X25" s="52">
        <f t="shared" si="4"/>
        <v>14400000</v>
      </c>
      <c r="Y25" s="52">
        <f t="shared" si="4"/>
        <v>-11016317</v>
      </c>
      <c r="Z25" s="53">
        <f>+IF(X25&lt;&gt;0,+(Y25/X25)*100,0)</f>
        <v>-76.50220138888889</v>
      </c>
      <c r="AA25" s="54">
        <f>+AA5+AA9+AA15+AA19+AA24</f>
        <v>32572300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28957839</v>
      </c>
      <c r="D28" s="19"/>
      <c r="E28" s="20">
        <v>31252300</v>
      </c>
      <c r="F28" s="21">
        <v>31252300</v>
      </c>
      <c r="G28" s="21">
        <v>911341</v>
      </c>
      <c r="H28" s="21">
        <v>471223</v>
      </c>
      <c r="I28" s="21">
        <v>533021</v>
      </c>
      <c r="J28" s="21">
        <v>1915585</v>
      </c>
      <c r="K28" s="21">
        <v>739174</v>
      </c>
      <c r="L28" s="21"/>
      <c r="M28" s="21"/>
      <c r="N28" s="21">
        <v>739174</v>
      </c>
      <c r="O28" s="21"/>
      <c r="P28" s="21"/>
      <c r="Q28" s="21"/>
      <c r="R28" s="21"/>
      <c r="S28" s="21"/>
      <c r="T28" s="21"/>
      <c r="U28" s="21"/>
      <c r="V28" s="21"/>
      <c r="W28" s="21">
        <v>2654759</v>
      </c>
      <c r="X28" s="21"/>
      <c r="Y28" s="21">
        <v>2654759</v>
      </c>
      <c r="Z28" s="6"/>
      <c r="AA28" s="19">
        <v>31252300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28957839</v>
      </c>
      <c r="D32" s="25">
        <f>SUM(D28:D31)</f>
        <v>0</v>
      </c>
      <c r="E32" s="26">
        <f t="shared" si="5"/>
        <v>31252300</v>
      </c>
      <c r="F32" s="27">
        <f t="shared" si="5"/>
        <v>31252300</v>
      </c>
      <c r="G32" s="27">
        <f t="shared" si="5"/>
        <v>911341</v>
      </c>
      <c r="H32" s="27">
        <f t="shared" si="5"/>
        <v>471223</v>
      </c>
      <c r="I32" s="27">
        <f t="shared" si="5"/>
        <v>533021</v>
      </c>
      <c r="J32" s="27">
        <f t="shared" si="5"/>
        <v>1915585</v>
      </c>
      <c r="K32" s="27">
        <f t="shared" si="5"/>
        <v>739174</v>
      </c>
      <c r="L32" s="27">
        <f t="shared" si="5"/>
        <v>0</v>
      </c>
      <c r="M32" s="27">
        <f t="shared" si="5"/>
        <v>0</v>
      </c>
      <c r="N32" s="27">
        <f t="shared" si="5"/>
        <v>739174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2654759</v>
      </c>
      <c r="X32" s="27">
        <f t="shared" si="5"/>
        <v>0</v>
      </c>
      <c r="Y32" s="27">
        <f t="shared" si="5"/>
        <v>2654759</v>
      </c>
      <c r="Z32" s="13">
        <f>+IF(X32&lt;&gt;0,+(Y32/X32)*100,0)</f>
        <v>0</v>
      </c>
      <c r="AA32" s="31">
        <f>SUM(AA28:AA31)</f>
        <v>31252300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369376</v>
      </c>
      <c r="D35" s="19"/>
      <c r="E35" s="20">
        <v>1320000</v>
      </c>
      <c r="F35" s="21">
        <v>1320000</v>
      </c>
      <c r="G35" s="21"/>
      <c r="H35" s="21">
        <v>728924</v>
      </c>
      <c r="I35" s="21"/>
      <c r="J35" s="21">
        <v>728924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728924</v>
      </c>
      <c r="X35" s="21"/>
      <c r="Y35" s="21">
        <v>728924</v>
      </c>
      <c r="Z35" s="6"/>
      <c r="AA35" s="28">
        <v>1320000</v>
      </c>
    </row>
    <row r="36" spans="1:27" ht="12.75">
      <c r="A36" s="60" t="s">
        <v>64</v>
      </c>
      <c r="B36" s="10"/>
      <c r="C36" s="61">
        <f aca="true" t="shared" si="6" ref="C36:Y36">SUM(C32:C35)</f>
        <v>29327215</v>
      </c>
      <c r="D36" s="61">
        <f>SUM(D32:D35)</f>
        <v>0</v>
      </c>
      <c r="E36" s="62">
        <f t="shared" si="6"/>
        <v>32572300</v>
      </c>
      <c r="F36" s="63">
        <f t="shared" si="6"/>
        <v>32572300</v>
      </c>
      <c r="G36" s="63">
        <f t="shared" si="6"/>
        <v>911341</v>
      </c>
      <c r="H36" s="63">
        <f t="shared" si="6"/>
        <v>1200147</v>
      </c>
      <c r="I36" s="63">
        <f t="shared" si="6"/>
        <v>533021</v>
      </c>
      <c r="J36" s="63">
        <f t="shared" si="6"/>
        <v>2644509</v>
      </c>
      <c r="K36" s="63">
        <f t="shared" si="6"/>
        <v>739174</v>
      </c>
      <c r="L36" s="63">
        <f t="shared" si="6"/>
        <v>0</v>
      </c>
      <c r="M36" s="63">
        <f t="shared" si="6"/>
        <v>0</v>
      </c>
      <c r="N36" s="63">
        <f t="shared" si="6"/>
        <v>739174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3383683</v>
      </c>
      <c r="X36" s="63">
        <f t="shared" si="6"/>
        <v>0</v>
      </c>
      <c r="Y36" s="63">
        <f t="shared" si="6"/>
        <v>3383683</v>
      </c>
      <c r="Z36" s="64">
        <f>+IF(X36&lt;&gt;0,+(Y36/X36)*100,0)</f>
        <v>0</v>
      </c>
      <c r="AA36" s="65">
        <f>SUM(AA32:AA35)</f>
        <v>32572300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59618504</v>
      </c>
      <c r="D5" s="16">
        <f>SUM(D6:D8)</f>
        <v>0</v>
      </c>
      <c r="E5" s="17">
        <f t="shared" si="0"/>
        <v>4317668</v>
      </c>
      <c r="F5" s="18">
        <f t="shared" si="0"/>
        <v>4317668</v>
      </c>
      <c r="G5" s="18">
        <f t="shared" si="0"/>
        <v>0</v>
      </c>
      <c r="H5" s="18">
        <f t="shared" si="0"/>
        <v>93938</v>
      </c>
      <c r="I5" s="18">
        <f t="shared" si="0"/>
        <v>15803</v>
      </c>
      <c r="J5" s="18">
        <f t="shared" si="0"/>
        <v>109741</v>
      </c>
      <c r="K5" s="18">
        <f t="shared" si="0"/>
        <v>0</v>
      </c>
      <c r="L5" s="18">
        <f t="shared" si="0"/>
        <v>269680</v>
      </c>
      <c r="M5" s="18">
        <f t="shared" si="0"/>
        <v>1165515</v>
      </c>
      <c r="N5" s="18">
        <f t="shared" si="0"/>
        <v>1435195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1544936</v>
      </c>
      <c r="X5" s="18">
        <f t="shared" si="0"/>
        <v>4312668</v>
      </c>
      <c r="Y5" s="18">
        <f t="shared" si="0"/>
        <v>-2767732</v>
      </c>
      <c r="Z5" s="4">
        <f>+IF(X5&lt;&gt;0,+(Y5/X5)*100,0)</f>
        <v>-64.17679264900521</v>
      </c>
      <c r="AA5" s="16">
        <f>SUM(AA6:AA8)</f>
        <v>4317668</v>
      </c>
    </row>
    <row r="6" spans="1:27" ht="12.75">
      <c r="A6" s="5" t="s">
        <v>32</v>
      </c>
      <c r="B6" s="3"/>
      <c r="C6" s="19"/>
      <c r="D6" s="19"/>
      <c r="E6" s="20">
        <v>10000</v>
      </c>
      <c r="F6" s="21">
        <v>10000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4998</v>
      </c>
      <c r="Y6" s="21">
        <v>-4998</v>
      </c>
      <c r="Z6" s="6">
        <v>-100</v>
      </c>
      <c r="AA6" s="28">
        <v>10000</v>
      </c>
    </row>
    <row r="7" spans="1:27" ht="12.75">
      <c r="A7" s="5" t="s">
        <v>33</v>
      </c>
      <c r="B7" s="3"/>
      <c r="C7" s="22">
        <v>59125428</v>
      </c>
      <c r="D7" s="22"/>
      <c r="E7" s="23">
        <v>4307668</v>
      </c>
      <c r="F7" s="24">
        <v>4307668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4307670</v>
      </c>
      <c r="Y7" s="24">
        <v>-4307670</v>
      </c>
      <c r="Z7" s="7">
        <v>-100</v>
      </c>
      <c r="AA7" s="29">
        <v>4307668</v>
      </c>
    </row>
    <row r="8" spans="1:27" ht="12.75">
      <c r="A8" s="5" t="s">
        <v>34</v>
      </c>
      <c r="B8" s="3"/>
      <c r="C8" s="19">
        <v>493076</v>
      </c>
      <c r="D8" s="19"/>
      <c r="E8" s="20"/>
      <c r="F8" s="21"/>
      <c r="G8" s="21"/>
      <c r="H8" s="21">
        <v>93938</v>
      </c>
      <c r="I8" s="21">
        <v>15803</v>
      </c>
      <c r="J8" s="21">
        <v>109741</v>
      </c>
      <c r="K8" s="21"/>
      <c r="L8" s="21">
        <v>269680</v>
      </c>
      <c r="M8" s="21">
        <v>1165515</v>
      </c>
      <c r="N8" s="21">
        <v>1435195</v>
      </c>
      <c r="O8" s="21"/>
      <c r="P8" s="21"/>
      <c r="Q8" s="21"/>
      <c r="R8" s="21"/>
      <c r="S8" s="21"/>
      <c r="T8" s="21"/>
      <c r="U8" s="21"/>
      <c r="V8" s="21"/>
      <c r="W8" s="21">
        <v>1544936</v>
      </c>
      <c r="X8" s="21"/>
      <c r="Y8" s="21">
        <v>1544936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3400000</v>
      </c>
      <c r="F9" s="18">
        <f t="shared" si="1"/>
        <v>3400000</v>
      </c>
      <c r="G9" s="18">
        <f t="shared" si="1"/>
        <v>0</v>
      </c>
      <c r="H9" s="18">
        <f t="shared" si="1"/>
        <v>453339</v>
      </c>
      <c r="I9" s="18">
        <f t="shared" si="1"/>
        <v>0</v>
      </c>
      <c r="J9" s="18">
        <f t="shared" si="1"/>
        <v>453339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453339</v>
      </c>
      <c r="X9" s="18">
        <f t="shared" si="1"/>
        <v>1699998</v>
      </c>
      <c r="Y9" s="18">
        <f t="shared" si="1"/>
        <v>-1246659</v>
      </c>
      <c r="Z9" s="4">
        <f>+IF(X9&lt;&gt;0,+(Y9/X9)*100,0)</f>
        <v>-73.33296862702191</v>
      </c>
      <c r="AA9" s="30">
        <f>SUM(AA10:AA14)</f>
        <v>3400000</v>
      </c>
    </row>
    <row r="10" spans="1:27" ht="12.75">
      <c r="A10" s="5" t="s">
        <v>36</v>
      </c>
      <c r="B10" s="3"/>
      <c r="C10" s="19"/>
      <c r="D10" s="19"/>
      <c r="E10" s="20">
        <v>1500000</v>
      </c>
      <c r="F10" s="21">
        <v>1500000</v>
      </c>
      <c r="G10" s="21"/>
      <c r="H10" s="21">
        <v>453339</v>
      </c>
      <c r="I10" s="21"/>
      <c r="J10" s="21">
        <v>453339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453339</v>
      </c>
      <c r="X10" s="21">
        <v>750000</v>
      </c>
      <c r="Y10" s="21">
        <v>-296661</v>
      </c>
      <c r="Z10" s="6">
        <v>-39.55</v>
      </c>
      <c r="AA10" s="28">
        <v>1500000</v>
      </c>
    </row>
    <row r="11" spans="1:27" ht="12.75">
      <c r="A11" s="5" t="s">
        <v>37</v>
      </c>
      <c r="B11" s="3"/>
      <c r="C11" s="19"/>
      <c r="D11" s="19"/>
      <c r="E11" s="20">
        <v>1900000</v>
      </c>
      <c r="F11" s="21">
        <v>1900000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949998</v>
      </c>
      <c r="Y11" s="21">
        <v>-949998</v>
      </c>
      <c r="Z11" s="6">
        <v>-100</v>
      </c>
      <c r="AA11" s="28">
        <v>1900000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30241350</v>
      </c>
      <c r="D15" s="16">
        <f>SUM(D16:D18)</f>
        <v>0</v>
      </c>
      <c r="E15" s="17">
        <f t="shared" si="2"/>
        <v>19630900</v>
      </c>
      <c r="F15" s="18">
        <f t="shared" si="2"/>
        <v>19630900</v>
      </c>
      <c r="G15" s="18">
        <f t="shared" si="2"/>
        <v>2822624</v>
      </c>
      <c r="H15" s="18">
        <f t="shared" si="2"/>
        <v>890030</v>
      </c>
      <c r="I15" s="18">
        <f t="shared" si="2"/>
        <v>4879830</v>
      </c>
      <c r="J15" s="18">
        <f t="shared" si="2"/>
        <v>8592484</v>
      </c>
      <c r="K15" s="18">
        <f t="shared" si="2"/>
        <v>2368000</v>
      </c>
      <c r="L15" s="18">
        <f t="shared" si="2"/>
        <v>4716341</v>
      </c>
      <c r="M15" s="18">
        <f t="shared" si="2"/>
        <v>703131</v>
      </c>
      <c r="N15" s="18">
        <f t="shared" si="2"/>
        <v>7787472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16379956</v>
      </c>
      <c r="X15" s="18">
        <f t="shared" si="2"/>
        <v>9815449</v>
      </c>
      <c r="Y15" s="18">
        <f t="shared" si="2"/>
        <v>6564507</v>
      </c>
      <c r="Z15" s="4">
        <f>+IF(X15&lt;&gt;0,+(Y15/X15)*100,0)</f>
        <v>66.87933481188685</v>
      </c>
      <c r="AA15" s="30">
        <f>SUM(AA16:AA18)</f>
        <v>19630900</v>
      </c>
    </row>
    <row r="16" spans="1:27" ht="12.75">
      <c r="A16" s="5" t="s">
        <v>42</v>
      </c>
      <c r="B16" s="3"/>
      <c r="C16" s="19"/>
      <c r="D16" s="19"/>
      <c r="E16" s="20">
        <v>15000</v>
      </c>
      <c r="F16" s="21">
        <v>15000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7500</v>
      </c>
      <c r="Y16" s="21">
        <v>-7500</v>
      </c>
      <c r="Z16" s="6">
        <v>-100</v>
      </c>
      <c r="AA16" s="28">
        <v>15000</v>
      </c>
    </row>
    <row r="17" spans="1:27" ht="12.75">
      <c r="A17" s="5" t="s">
        <v>43</v>
      </c>
      <c r="B17" s="3"/>
      <c r="C17" s="19">
        <v>30241350</v>
      </c>
      <c r="D17" s="19"/>
      <c r="E17" s="20">
        <v>19615900</v>
      </c>
      <c r="F17" s="21">
        <v>19615900</v>
      </c>
      <c r="G17" s="21">
        <v>2822624</v>
      </c>
      <c r="H17" s="21">
        <v>890030</v>
      </c>
      <c r="I17" s="21">
        <v>4879830</v>
      </c>
      <c r="J17" s="21">
        <v>8592484</v>
      </c>
      <c r="K17" s="21">
        <v>2368000</v>
      </c>
      <c r="L17" s="21">
        <v>4716341</v>
      </c>
      <c r="M17" s="21">
        <v>703131</v>
      </c>
      <c r="N17" s="21">
        <v>7787472</v>
      </c>
      <c r="O17" s="21"/>
      <c r="P17" s="21"/>
      <c r="Q17" s="21"/>
      <c r="R17" s="21"/>
      <c r="S17" s="21"/>
      <c r="T17" s="21"/>
      <c r="U17" s="21"/>
      <c r="V17" s="21"/>
      <c r="W17" s="21">
        <v>16379956</v>
      </c>
      <c r="X17" s="21">
        <v>9807949</v>
      </c>
      <c r="Y17" s="21">
        <v>6572007</v>
      </c>
      <c r="Z17" s="6">
        <v>67.01</v>
      </c>
      <c r="AA17" s="28">
        <v>19615900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3899543</v>
      </c>
      <c r="D19" s="16">
        <f>SUM(D20:D23)</f>
        <v>0</v>
      </c>
      <c r="E19" s="17">
        <f t="shared" si="3"/>
        <v>5332000</v>
      </c>
      <c r="F19" s="18">
        <f t="shared" si="3"/>
        <v>5332000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1048474</v>
      </c>
      <c r="L19" s="18">
        <f t="shared" si="3"/>
        <v>1913569</v>
      </c>
      <c r="M19" s="18">
        <f t="shared" si="3"/>
        <v>0</v>
      </c>
      <c r="N19" s="18">
        <f t="shared" si="3"/>
        <v>2962043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2962043</v>
      </c>
      <c r="X19" s="18">
        <f t="shared" si="3"/>
        <v>2665998</v>
      </c>
      <c r="Y19" s="18">
        <f t="shared" si="3"/>
        <v>296045</v>
      </c>
      <c r="Z19" s="4">
        <f>+IF(X19&lt;&gt;0,+(Y19/X19)*100,0)</f>
        <v>11.104471946340546</v>
      </c>
      <c r="AA19" s="30">
        <f>SUM(AA20:AA23)</f>
        <v>5332000</v>
      </c>
    </row>
    <row r="20" spans="1:27" ht="12.75">
      <c r="A20" s="5" t="s">
        <v>46</v>
      </c>
      <c r="B20" s="3"/>
      <c r="C20" s="19">
        <v>3899543</v>
      </c>
      <c r="D20" s="19"/>
      <c r="E20" s="20">
        <v>5332000</v>
      </c>
      <c r="F20" s="21">
        <v>5332000</v>
      </c>
      <c r="G20" s="21"/>
      <c r="H20" s="21"/>
      <c r="I20" s="21"/>
      <c r="J20" s="21"/>
      <c r="K20" s="21">
        <v>1048474</v>
      </c>
      <c r="L20" s="21">
        <v>1913569</v>
      </c>
      <c r="M20" s="21"/>
      <c r="N20" s="21">
        <v>2962043</v>
      </c>
      <c r="O20" s="21"/>
      <c r="P20" s="21"/>
      <c r="Q20" s="21"/>
      <c r="R20" s="21"/>
      <c r="S20" s="21"/>
      <c r="T20" s="21"/>
      <c r="U20" s="21"/>
      <c r="V20" s="21"/>
      <c r="W20" s="21">
        <v>2962043</v>
      </c>
      <c r="X20" s="21">
        <v>2665998</v>
      </c>
      <c r="Y20" s="21">
        <v>296045</v>
      </c>
      <c r="Z20" s="6">
        <v>11.1</v>
      </c>
      <c r="AA20" s="28">
        <v>5332000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93759397</v>
      </c>
      <c r="D25" s="50">
        <f>+D5+D9+D15+D19+D24</f>
        <v>0</v>
      </c>
      <c r="E25" s="51">
        <f t="shared" si="4"/>
        <v>32680568</v>
      </c>
      <c r="F25" s="52">
        <f t="shared" si="4"/>
        <v>32680568</v>
      </c>
      <c r="G25" s="52">
        <f t="shared" si="4"/>
        <v>2822624</v>
      </c>
      <c r="H25" s="52">
        <f t="shared" si="4"/>
        <v>1437307</v>
      </c>
      <c r="I25" s="52">
        <f t="shared" si="4"/>
        <v>4895633</v>
      </c>
      <c r="J25" s="52">
        <f t="shared" si="4"/>
        <v>9155564</v>
      </c>
      <c r="K25" s="52">
        <f t="shared" si="4"/>
        <v>3416474</v>
      </c>
      <c r="L25" s="52">
        <f t="shared" si="4"/>
        <v>6899590</v>
      </c>
      <c r="M25" s="52">
        <f t="shared" si="4"/>
        <v>1868646</v>
      </c>
      <c r="N25" s="52">
        <f t="shared" si="4"/>
        <v>12184710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21340274</v>
      </c>
      <c r="X25" s="52">
        <f t="shared" si="4"/>
        <v>18494113</v>
      </c>
      <c r="Y25" s="52">
        <f t="shared" si="4"/>
        <v>2846161</v>
      </c>
      <c r="Z25" s="53">
        <f>+IF(X25&lt;&gt;0,+(Y25/X25)*100,0)</f>
        <v>15.389551258824902</v>
      </c>
      <c r="AA25" s="54">
        <f>+AA5+AA9+AA15+AA19+AA24</f>
        <v>32680568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34140893</v>
      </c>
      <c r="D28" s="19"/>
      <c r="E28" s="20">
        <v>26347900</v>
      </c>
      <c r="F28" s="21">
        <v>26347900</v>
      </c>
      <c r="G28" s="21">
        <v>2822624</v>
      </c>
      <c r="H28" s="21">
        <v>1343369</v>
      </c>
      <c r="I28" s="21">
        <v>4879830</v>
      </c>
      <c r="J28" s="21">
        <v>9045823</v>
      </c>
      <c r="K28" s="21">
        <v>3416474</v>
      </c>
      <c r="L28" s="21">
        <v>6629910</v>
      </c>
      <c r="M28" s="21">
        <v>703131</v>
      </c>
      <c r="N28" s="21">
        <v>10749515</v>
      </c>
      <c r="O28" s="21"/>
      <c r="P28" s="21"/>
      <c r="Q28" s="21"/>
      <c r="R28" s="21"/>
      <c r="S28" s="21"/>
      <c r="T28" s="21"/>
      <c r="U28" s="21"/>
      <c r="V28" s="21"/>
      <c r="W28" s="21">
        <v>19795338</v>
      </c>
      <c r="X28" s="21"/>
      <c r="Y28" s="21">
        <v>19795338</v>
      </c>
      <c r="Z28" s="6"/>
      <c r="AA28" s="19">
        <v>26347900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>
        <v>47435647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81576540</v>
      </c>
      <c r="D32" s="25">
        <f>SUM(D28:D31)</f>
        <v>0</v>
      </c>
      <c r="E32" s="26">
        <f t="shared" si="5"/>
        <v>26347900</v>
      </c>
      <c r="F32" s="27">
        <f t="shared" si="5"/>
        <v>26347900</v>
      </c>
      <c r="G32" s="27">
        <f t="shared" si="5"/>
        <v>2822624</v>
      </c>
      <c r="H32" s="27">
        <f t="shared" si="5"/>
        <v>1343369</v>
      </c>
      <c r="I32" s="27">
        <f t="shared" si="5"/>
        <v>4879830</v>
      </c>
      <c r="J32" s="27">
        <f t="shared" si="5"/>
        <v>9045823</v>
      </c>
      <c r="K32" s="27">
        <f t="shared" si="5"/>
        <v>3416474</v>
      </c>
      <c r="L32" s="27">
        <f t="shared" si="5"/>
        <v>6629910</v>
      </c>
      <c r="M32" s="27">
        <f t="shared" si="5"/>
        <v>703131</v>
      </c>
      <c r="N32" s="27">
        <f t="shared" si="5"/>
        <v>10749515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19795338</v>
      </c>
      <c r="X32" s="27">
        <f t="shared" si="5"/>
        <v>0</v>
      </c>
      <c r="Y32" s="27">
        <f t="shared" si="5"/>
        <v>19795338</v>
      </c>
      <c r="Z32" s="13">
        <f>+IF(X32&lt;&gt;0,+(Y32/X32)*100,0)</f>
        <v>0</v>
      </c>
      <c r="AA32" s="31">
        <f>SUM(AA28:AA31)</f>
        <v>26347900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12182857</v>
      </c>
      <c r="D35" s="19"/>
      <c r="E35" s="20">
        <v>6332668</v>
      </c>
      <c r="F35" s="21">
        <v>6332668</v>
      </c>
      <c r="G35" s="21"/>
      <c r="H35" s="21">
        <v>93938</v>
      </c>
      <c r="I35" s="21">
        <v>15803</v>
      </c>
      <c r="J35" s="21">
        <v>109741</v>
      </c>
      <c r="K35" s="21"/>
      <c r="L35" s="21">
        <v>269680</v>
      </c>
      <c r="M35" s="21">
        <v>1165515</v>
      </c>
      <c r="N35" s="21">
        <v>1435195</v>
      </c>
      <c r="O35" s="21"/>
      <c r="P35" s="21"/>
      <c r="Q35" s="21"/>
      <c r="R35" s="21"/>
      <c r="S35" s="21"/>
      <c r="T35" s="21"/>
      <c r="U35" s="21"/>
      <c r="V35" s="21"/>
      <c r="W35" s="21">
        <v>1544936</v>
      </c>
      <c r="X35" s="21"/>
      <c r="Y35" s="21">
        <v>1544936</v>
      </c>
      <c r="Z35" s="6"/>
      <c r="AA35" s="28">
        <v>6332668</v>
      </c>
    </row>
    <row r="36" spans="1:27" ht="12.75">
      <c r="A36" s="60" t="s">
        <v>64</v>
      </c>
      <c r="B36" s="10"/>
      <c r="C36" s="61">
        <f aca="true" t="shared" si="6" ref="C36:Y36">SUM(C32:C35)</f>
        <v>93759397</v>
      </c>
      <c r="D36" s="61">
        <f>SUM(D32:D35)</f>
        <v>0</v>
      </c>
      <c r="E36" s="62">
        <f t="shared" si="6"/>
        <v>32680568</v>
      </c>
      <c r="F36" s="63">
        <f t="shared" si="6"/>
        <v>32680568</v>
      </c>
      <c r="G36" s="63">
        <f t="shared" si="6"/>
        <v>2822624</v>
      </c>
      <c r="H36" s="63">
        <f t="shared" si="6"/>
        <v>1437307</v>
      </c>
      <c r="I36" s="63">
        <f t="shared" si="6"/>
        <v>4895633</v>
      </c>
      <c r="J36" s="63">
        <f t="shared" si="6"/>
        <v>9155564</v>
      </c>
      <c r="K36" s="63">
        <f t="shared" si="6"/>
        <v>3416474</v>
      </c>
      <c r="L36" s="63">
        <f t="shared" si="6"/>
        <v>6899590</v>
      </c>
      <c r="M36" s="63">
        <f t="shared" si="6"/>
        <v>1868646</v>
      </c>
      <c r="N36" s="63">
        <f t="shared" si="6"/>
        <v>12184710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21340274</v>
      </c>
      <c r="X36" s="63">
        <f t="shared" si="6"/>
        <v>0</v>
      </c>
      <c r="Y36" s="63">
        <f t="shared" si="6"/>
        <v>21340274</v>
      </c>
      <c r="Z36" s="64">
        <f>+IF(X36&lt;&gt;0,+(Y36/X36)*100,0)</f>
        <v>0</v>
      </c>
      <c r="AA36" s="65">
        <f>SUM(AA32:AA35)</f>
        <v>32680568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77979</v>
      </c>
      <c r="I9" s="18">
        <f t="shared" si="1"/>
        <v>147208</v>
      </c>
      <c r="J9" s="18">
        <f t="shared" si="1"/>
        <v>225187</v>
      </c>
      <c r="K9" s="18">
        <f t="shared" si="1"/>
        <v>28315</v>
      </c>
      <c r="L9" s="18">
        <f t="shared" si="1"/>
        <v>15633</v>
      </c>
      <c r="M9" s="18">
        <f t="shared" si="1"/>
        <v>6477</v>
      </c>
      <c r="N9" s="18">
        <f t="shared" si="1"/>
        <v>50425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275612</v>
      </c>
      <c r="X9" s="18">
        <f t="shared" si="1"/>
        <v>0</v>
      </c>
      <c r="Y9" s="18">
        <f t="shared" si="1"/>
        <v>275612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>
        <v>77979</v>
      </c>
      <c r="I10" s="21">
        <v>147208</v>
      </c>
      <c r="J10" s="21">
        <v>225187</v>
      </c>
      <c r="K10" s="21">
        <v>28315</v>
      </c>
      <c r="L10" s="21">
        <v>15633</v>
      </c>
      <c r="M10" s="21">
        <v>6477</v>
      </c>
      <c r="N10" s="21">
        <v>50425</v>
      </c>
      <c r="O10" s="21"/>
      <c r="P10" s="21"/>
      <c r="Q10" s="21"/>
      <c r="R10" s="21"/>
      <c r="S10" s="21"/>
      <c r="T10" s="21"/>
      <c r="U10" s="21"/>
      <c r="V10" s="21"/>
      <c r="W10" s="21">
        <v>275612</v>
      </c>
      <c r="X10" s="21"/>
      <c r="Y10" s="21">
        <v>275612</v>
      </c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76499488</v>
      </c>
      <c r="D15" s="16">
        <f>SUM(D16:D18)</f>
        <v>0</v>
      </c>
      <c r="E15" s="17">
        <f t="shared" si="2"/>
        <v>32713100</v>
      </c>
      <c r="F15" s="18">
        <f t="shared" si="2"/>
        <v>32713100</v>
      </c>
      <c r="G15" s="18">
        <f t="shared" si="2"/>
        <v>2478350</v>
      </c>
      <c r="H15" s="18">
        <f t="shared" si="2"/>
        <v>1657871</v>
      </c>
      <c r="I15" s="18">
        <f t="shared" si="2"/>
        <v>12740100</v>
      </c>
      <c r="J15" s="18">
        <f t="shared" si="2"/>
        <v>16876321</v>
      </c>
      <c r="K15" s="18">
        <f t="shared" si="2"/>
        <v>1119822</v>
      </c>
      <c r="L15" s="18">
        <f t="shared" si="2"/>
        <v>619150</v>
      </c>
      <c r="M15" s="18">
        <f t="shared" si="2"/>
        <v>864659</v>
      </c>
      <c r="N15" s="18">
        <f t="shared" si="2"/>
        <v>2603631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19479952</v>
      </c>
      <c r="X15" s="18">
        <f t="shared" si="2"/>
        <v>20108936</v>
      </c>
      <c r="Y15" s="18">
        <f t="shared" si="2"/>
        <v>-628984</v>
      </c>
      <c r="Z15" s="4">
        <f>+IF(X15&lt;&gt;0,+(Y15/X15)*100,0)</f>
        <v>-3.1278830466216614</v>
      </c>
      <c r="AA15" s="30">
        <f>SUM(AA16:AA18)</f>
        <v>32713100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76499488</v>
      </c>
      <c r="D17" s="19"/>
      <c r="E17" s="20">
        <v>32713100</v>
      </c>
      <c r="F17" s="21">
        <v>32713100</v>
      </c>
      <c r="G17" s="21">
        <v>2478350</v>
      </c>
      <c r="H17" s="21">
        <v>1657871</v>
      </c>
      <c r="I17" s="21">
        <v>12740100</v>
      </c>
      <c r="J17" s="21">
        <v>16876321</v>
      </c>
      <c r="K17" s="21">
        <v>1119822</v>
      </c>
      <c r="L17" s="21">
        <v>619150</v>
      </c>
      <c r="M17" s="21">
        <v>864659</v>
      </c>
      <c r="N17" s="21">
        <v>2603631</v>
      </c>
      <c r="O17" s="21"/>
      <c r="P17" s="21"/>
      <c r="Q17" s="21"/>
      <c r="R17" s="21"/>
      <c r="S17" s="21"/>
      <c r="T17" s="21"/>
      <c r="U17" s="21"/>
      <c r="V17" s="21"/>
      <c r="W17" s="21">
        <v>19479952</v>
      </c>
      <c r="X17" s="21">
        <v>20108936</v>
      </c>
      <c r="Y17" s="21">
        <v>-628984</v>
      </c>
      <c r="Z17" s="6">
        <v>-3.13</v>
      </c>
      <c r="AA17" s="28">
        <v>32713100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76499488</v>
      </c>
      <c r="D25" s="50">
        <f>+D5+D9+D15+D19+D24</f>
        <v>0</v>
      </c>
      <c r="E25" s="51">
        <f t="shared" si="4"/>
        <v>32713100</v>
      </c>
      <c r="F25" s="52">
        <f t="shared" si="4"/>
        <v>32713100</v>
      </c>
      <c r="G25" s="52">
        <f t="shared" si="4"/>
        <v>2478350</v>
      </c>
      <c r="H25" s="52">
        <f t="shared" si="4"/>
        <v>1735850</v>
      </c>
      <c r="I25" s="52">
        <f t="shared" si="4"/>
        <v>12887308</v>
      </c>
      <c r="J25" s="52">
        <f t="shared" si="4"/>
        <v>17101508</v>
      </c>
      <c r="K25" s="52">
        <f t="shared" si="4"/>
        <v>1148137</v>
      </c>
      <c r="L25" s="52">
        <f t="shared" si="4"/>
        <v>634783</v>
      </c>
      <c r="M25" s="52">
        <f t="shared" si="4"/>
        <v>871136</v>
      </c>
      <c r="N25" s="52">
        <f t="shared" si="4"/>
        <v>2654056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19755564</v>
      </c>
      <c r="X25" s="52">
        <f t="shared" si="4"/>
        <v>20108936</v>
      </c>
      <c r="Y25" s="52">
        <f t="shared" si="4"/>
        <v>-353372</v>
      </c>
      <c r="Z25" s="53">
        <f>+IF(X25&lt;&gt;0,+(Y25/X25)*100,0)</f>
        <v>-1.7572884015345218</v>
      </c>
      <c r="AA25" s="54">
        <f>+AA5+AA9+AA15+AA19+AA24</f>
        <v>32713100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52924888</v>
      </c>
      <c r="D28" s="19"/>
      <c r="E28" s="20">
        <v>32713100</v>
      </c>
      <c r="F28" s="21">
        <v>32713100</v>
      </c>
      <c r="G28" s="21">
        <v>2478350</v>
      </c>
      <c r="H28" s="21">
        <v>1657871</v>
      </c>
      <c r="I28" s="21">
        <v>12740100</v>
      </c>
      <c r="J28" s="21">
        <v>16876321</v>
      </c>
      <c r="K28" s="21">
        <v>1119822</v>
      </c>
      <c r="L28" s="21">
        <v>619150</v>
      </c>
      <c r="M28" s="21">
        <v>864659</v>
      </c>
      <c r="N28" s="21">
        <v>2603631</v>
      </c>
      <c r="O28" s="21"/>
      <c r="P28" s="21"/>
      <c r="Q28" s="21"/>
      <c r="R28" s="21"/>
      <c r="S28" s="21"/>
      <c r="T28" s="21"/>
      <c r="U28" s="21"/>
      <c r="V28" s="21"/>
      <c r="W28" s="21">
        <v>19479952</v>
      </c>
      <c r="X28" s="21"/>
      <c r="Y28" s="21">
        <v>19479952</v>
      </c>
      <c r="Z28" s="6"/>
      <c r="AA28" s="19">
        <v>32713100</v>
      </c>
    </row>
    <row r="29" spans="1:27" ht="12.75">
      <c r="A29" s="56" t="s">
        <v>55</v>
      </c>
      <c r="B29" s="3"/>
      <c r="C29" s="19">
        <v>22158561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75083449</v>
      </c>
      <c r="D32" s="25">
        <f>SUM(D28:D31)</f>
        <v>0</v>
      </c>
      <c r="E32" s="26">
        <f t="shared" si="5"/>
        <v>32713100</v>
      </c>
      <c r="F32" s="27">
        <f t="shared" si="5"/>
        <v>32713100</v>
      </c>
      <c r="G32" s="27">
        <f t="shared" si="5"/>
        <v>2478350</v>
      </c>
      <c r="H32" s="27">
        <f t="shared" si="5"/>
        <v>1657871</v>
      </c>
      <c r="I32" s="27">
        <f t="shared" si="5"/>
        <v>12740100</v>
      </c>
      <c r="J32" s="27">
        <f t="shared" si="5"/>
        <v>16876321</v>
      </c>
      <c r="K32" s="27">
        <f t="shared" si="5"/>
        <v>1119822</v>
      </c>
      <c r="L32" s="27">
        <f t="shared" si="5"/>
        <v>619150</v>
      </c>
      <c r="M32" s="27">
        <f t="shared" si="5"/>
        <v>864659</v>
      </c>
      <c r="N32" s="27">
        <f t="shared" si="5"/>
        <v>2603631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19479952</v>
      </c>
      <c r="X32" s="27">
        <f t="shared" si="5"/>
        <v>0</v>
      </c>
      <c r="Y32" s="27">
        <f t="shared" si="5"/>
        <v>19479952</v>
      </c>
      <c r="Z32" s="13">
        <f>+IF(X32&lt;&gt;0,+(Y32/X32)*100,0)</f>
        <v>0</v>
      </c>
      <c r="AA32" s="31">
        <f>SUM(AA28:AA31)</f>
        <v>32713100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1416039</v>
      </c>
      <c r="D35" s="19"/>
      <c r="E35" s="20"/>
      <c r="F35" s="21"/>
      <c r="G35" s="21"/>
      <c r="H35" s="21">
        <v>77989</v>
      </c>
      <c r="I35" s="21">
        <v>147208</v>
      </c>
      <c r="J35" s="21">
        <v>225197</v>
      </c>
      <c r="K35" s="21">
        <v>28315</v>
      </c>
      <c r="L35" s="21">
        <v>15633</v>
      </c>
      <c r="M35" s="21">
        <v>6477</v>
      </c>
      <c r="N35" s="21">
        <v>50425</v>
      </c>
      <c r="O35" s="21"/>
      <c r="P35" s="21"/>
      <c r="Q35" s="21"/>
      <c r="R35" s="21"/>
      <c r="S35" s="21"/>
      <c r="T35" s="21"/>
      <c r="U35" s="21"/>
      <c r="V35" s="21"/>
      <c r="W35" s="21">
        <v>275622</v>
      </c>
      <c r="X35" s="21"/>
      <c r="Y35" s="21">
        <v>275622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76499488</v>
      </c>
      <c r="D36" s="61">
        <f>SUM(D32:D35)</f>
        <v>0</v>
      </c>
      <c r="E36" s="62">
        <f t="shared" si="6"/>
        <v>32713100</v>
      </c>
      <c r="F36" s="63">
        <f t="shared" si="6"/>
        <v>32713100</v>
      </c>
      <c r="G36" s="63">
        <f t="shared" si="6"/>
        <v>2478350</v>
      </c>
      <c r="H36" s="63">
        <f t="shared" si="6"/>
        <v>1735860</v>
      </c>
      <c r="I36" s="63">
        <f t="shared" si="6"/>
        <v>12887308</v>
      </c>
      <c r="J36" s="63">
        <f t="shared" si="6"/>
        <v>17101518</v>
      </c>
      <c r="K36" s="63">
        <f t="shared" si="6"/>
        <v>1148137</v>
      </c>
      <c r="L36" s="63">
        <f t="shared" si="6"/>
        <v>634783</v>
      </c>
      <c r="M36" s="63">
        <f t="shared" si="6"/>
        <v>871136</v>
      </c>
      <c r="N36" s="63">
        <f t="shared" si="6"/>
        <v>2654056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19755574</v>
      </c>
      <c r="X36" s="63">
        <f t="shared" si="6"/>
        <v>0</v>
      </c>
      <c r="Y36" s="63">
        <f t="shared" si="6"/>
        <v>19755574</v>
      </c>
      <c r="Z36" s="64">
        <f>+IF(X36&lt;&gt;0,+(Y36/X36)*100,0)</f>
        <v>0</v>
      </c>
      <c r="AA36" s="65">
        <f>SUM(AA32:AA35)</f>
        <v>32713100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1428406</v>
      </c>
      <c r="D5" s="16">
        <f>SUM(D6:D8)</f>
        <v>0</v>
      </c>
      <c r="E5" s="17">
        <f t="shared" si="0"/>
        <v>612983032</v>
      </c>
      <c r="F5" s="18">
        <f t="shared" si="0"/>
        <v>612983032</v>
      </c>
      <c r="G5" s="18">
        <f t="shared" si="0"/>
        <v>0</v>
      </c>
      <c r="H5" s="18">
        <f t="shared" si="0"/>
        <v>5227854</v>
      </c>
      <c r="I5" s="18">
        <f t="shared" si="0"/>
        <v>45472786</v>
      </c>
      <c r="J5" s="18">
        <f t="shared" si="0"/>
        <v>50700640</v>
      </c>
      <c r="K5" s="18">
        <f t="shared" si="0"/>
        <v>45472786</v>
      </c>
      <c r="L5" s="18">
        <f t="shared" si="0"/>
        <v>11885826</v>
      </c>
      <c r="M5" s="18">
        <f t="shared" si="0"/>
        <v>48985685</v>
      </c>
      <c r="N5" s="18">
        <f t="shared" si="0"/>
        <v>106344297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157044937</v>
      </c>
      <c r="X5" s="18">
        <f t="shared" si="0"/>
        <v>306465200</v>
      </c>
      <c r="Y5" s="18">
        <f t="shared" si="0"/>
        <v>-149420263</v>
      </c>
      <c r="Z5" s="4">
        <f>+IF(X5&lt;&gt;0,+(Y5/X5)*100,0)</f>
        <v>-48.75602939583352</v>
      </c>
      <c r="AA5" s="16">
        <f>SUM(AA6:AA8)</f>
        <v>612983032</v>
      </c>
    </row>
    <row r="6" spans="1:27" ht="12.75">
      <c r="A6" s="5" t="s">
        <v>32</v>
      </c>
      <c r="B6" s="3"/>
      <c r="C6" s="19">
        <v>1428406</v>
      </c>
      <c r="D6" s="19"/>
      <c r="E6" s="20">
        <v>612930400</v>
      </c>
      <c r="F6" s="21">
        <v>612930400</v>
      </c>
      <c r="G6" s="21"/>
      <c r="H6" s="21">
        <v>5227854</v>
      </c>
      <c r="I6" s="21">
        <v>45472786</v>
      </c>
      <c r="J6" s="21">
        <v>50700640</v>
      </c>
      <c r="K6" s="21">
        <v>45472786</v>
      </c>
      <c r="L6" s="21">
        <v>11885826</v>
      </c>
      <c r="M6" s="21">
        <v>48985685</v>
      </c>
      <c r="N6" s="21">
        <v>106344297</v>
      </c>
      <c r="O6" s="21"/>
      <c r="P6" s="21"/>
      <c r="Q6" s="21"/>
      <c r="R6" s="21"/>
      <c r="S6" s="21"/>
      <c r="T6" s="21"/>
      <c r="U6" s="21"/>
      <c r="V6" s="21"/>
      <c r="W6" s="21">
        <v>157044937</v>
      </c>
      <c r="X6" s="21">
        <v>306465200</v>
      </c>
      <c r="Y6" s="21">
        <v>-149420263</v>
      </c>
      <c r="Z6" s="6">
        <v>-48.76</v>
      </c>
      <c r="AA6" s="28">
        <v>612930400</v>
      </c>
    </row>
    <row r="7" spans="1:27" ht="12.75">
      <c r="A7" s="5" t="s">
        <v>33</v>
      </c>
      <c r="B7" s="3"/>
      <c r="C7" s="22"/>
      <c r="D7" s="22"/>
      <c r="E7" s="23">
        <v>52632</v>
      </c>
      <c r="F7" s="24">
        <v>52632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52632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4734116</v>
      </c>
      <c r="I19" s="18">
        <f t="shared" si="3"/>
        <v>0</v>
      </c>
      <c r="J19" s="18">
        <f t="shared" si="3"/>
        <v>4734116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4734116</v>
      </c>
      <c r="X19" s="18">
        <f t="shared" si="3"/>
        <v>0</v>
      </c>
      <c r="Y19" s="18">
        <f t="shared" si="3"/>
        <v>4734116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>
        <v>4734116</v>
      </c>
      <c r="I21" s="21"/>
      <c r="J21" s="21">
        <v>4734116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4734116</v>
      </c>
      <c r="X21" s="21"/>
      <c r="Y21" s="21">
        <v>4734116</v>
      </c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1428406</v>
      </c>
      <c r="D25" s="50">
        <f>+D5+D9+D15+D19+D24</f>
        <v>0</v>
      </c>
      <c r="E25" s="51">
        <f t="shared" si="4"/>
        <v>612983032</v>
      </c>
      <c r="F25" s="52">
        <f t="shared" si="4"/>
        <v>612983032</v>
      </c>
      <c r="G25" s="52">
        <f t="shared" si="4"/>
        <v>0</v>
      </c>
      <c r="H25" s="52">
        <f t="shared" si="4"/>
        <v>9961970</v>
      </c>
      <c r="I25" s="52">
        <f t="shared" si="4"/>
        <v>45472786</v>
      </c>
      <c r="J25" s="52">
        <f t="shared" si="4"/>
        <v>55434756</v>
      </c>
      <c r="K25" s="52">
        <f t="shared" si="4"/>
        <v>45472786</v>
      </c>
      <c r="L25" s="52">
        <f t="shared" si="4"/>
        <v>11885826</v>
      </c>
      <c r="M25" s="52">
        <f t="shared" si="4"/>
        <v>48985685</v>
      </c>
      <c r="N25" s="52">
        <f t="shared" si="4"/>
        <v>106344297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161779053</v>
      </c>
      <c r="X25" s="52">
        <f t="shared" si="4"/>
        <v>306465200</v>
      </c>
      <c r="Y25" s="52">
        <f t="shared" si="4"/>
        <v>-144686147</v>
      </c>
      <c r="Z25" s="53">
        <f>+IF(X25&lt;&gt;0,+(Y25/X25)*100,0)</f>
        <v>-47.21128108509547</v>
      </c>
      <c r="AA25" s="54">
        <f>+AA5+AA9+AA15+AA19+AA24</f>
        <v>612983032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1428406</v>
      </c>
      <c r="D28" s="19"/>
      <c r="E28" s="20">
        <v>570930400</v>
      </c>
      <c r="F28" s="21">
        <v>570930400</v>
      </c>
      <c r="G28" s="21"/>
      <c r="H28" s="21">
        <v>9961970</v>
      </c>
      <c r="I28" s="21">
        <v>45472786</v>
      </c>
      <c r="J28" s="21">
        <v>55434756</v>
      </c>
      <c r="K28" s="21">
        <v>45472786</v>
      </c>
      <c r="L28" s="21">
        <v>11885826</v>
      </c>
      <c r="M28" s="21">
        <v>48985686</v>
      </c>
      <c r="N28" s="21">
        <v>106344298</v>
      </c>
      <c r="O28" s="21"/>
      <c r="P28" s="21"/>
      <c r="Q28" s="21"/>
      <c r="R28" s="21"/>
      <c r="S28" s="21"/>
      <c r="T28" s="21"/>
      <c r="U28" s="21"/>
      <c r="V28" s="21"/>
      <c r="W28" s="21">
        <v>161779054</v>
      </c>
      <c r="X28" s="21">
        <v>285465200</v>
      </c>
      <c r="Y28" s="21">
        <v>-123686146</v>
      </c>
      <c r="Z28" s="6">
        <v>-43.33</v>
      </c>
      <c r="AA28" s="19">
        <v>570930400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1428406</v>
      </c>
      <c r="D32" s="25">
        <f>SUM(D28:D31)</f>
        <v>0</v>
      </c>
      <c r="E32" s="26">
        <f t="shared" si="5"/>
        <v>570930400</v>
      </c>
      <c r="F32" s="27">
        <f t="shared" si="5"/>
        <v>570930400</v>
      </c>
      <c r="G32" s="27">
        <f t="shared" si="5"/>
        <v>0</v>
      </c>
      <c r="H32" s="27">
        <f t="shared" si="5"/>
        <v>9961970</v>
      </c>
      <c r="I32" s="27">
        <f t="shared" si="5"/>
        <v>45472786</v>
      </c>
      <c r="J32" s="27">
        <f t="shared" si="5"/>
        <v>55434756</v>
      </c>
      <c r="K32" s="27">
        <f t="shared" si="5"/>
        <v>45472786</v>
      </c>
      <c r="L32" s="27">
        <f t="shared" si="5"/>
        <v>11885826</v>
      </c>
      <c r="M32" s="27">
        <f t="shared" si="5"/>
        <v>48985686</v>
      </c>
      <c r="N32" s="27">
        <f t="shared" si="5"/>
        <v>106344298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161779054</v>
      </c>
      <c r="X32" s="27">
        <f t="shared" si="5"/>
        <v>285465200</v>
      </c>
      <c r="Y32" s="27">
        <f t="shared" si="5"/>
        <v>-123686146</v>
      </c>
      <c r="Z32" s="13">
        <f>+IF(X32&lt;&gt;0,+(Y32/X32)*100,0)</f>
        <v>-43.327924384478386</v>
      </c>
      <c r="AA32" s="31">
        <f>SUM(AA28:AA31)</f>
        <v>570930400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42052632</v>
      </c>
      <c r="F35" s="21">
        <v>42052632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21000000</v>
      </c>
      <c r="Y35" s="21">
        <v>-21000000</v>
      </c>
      <c r="Z35" s="6">
        <v>-100</v>
      </c>
      <c r="AA35" s="28">
        <v>42052632</v>
      </c>
    </row>
    <row r="36" spans="1:27" ht="12.75">
      <c r="A36" s="60" t="s">
        <v>64</v>
      </c>
      <c r="B36" s="10"/>
      <c r="C36" s="61">
        <f aca="true" t="shared" si="6" ref="C36:Y36">SUM(C32:C35)</f>
        <v>1428406</v>
      </c>
      <c r="D36" s="61">
        <f>SUM(D32:D35)</f>
        <v>0</v>
      </c>
      <c r="E36" s="62">
        <f t="shared" si="6"/>
        <v>612983032</v>
      </c>
      <c r="F36" s="63">
        <f t="shared" si="6"/>
        <v>612983032</v>
      </c>
      <c r="G36" s="63">
        <f t="shared" si="6"/>
        <v>0</v>
      </c>
      <c r="H36" s="63">
        <f t="shared" si="6"/>
        <v>9961970</v>
      </c>
      <c r="I36" s="63">
        <f t="shared" si="6"/>
        <v>45472786</v>
      </c>
      <c r="J36" s="63">
        <f t="shared" si="6"/>
        <v>55434756</v>
      </c>
      <c r="K36" s="63">
        <f t="shared" si="6"/>
        <v>45472786</v>
      </c>
      <c r="L36" s="63">
        <f t="shared" si="6"/>
        <v>11885826</v>
      </c>
      <c r="M36" s="63">
        <f t="shared" si="6"/>
        <v>48985686</v>
      </c>
      <c r="N36" s="63">
        <f t="shared" si="6"/>
        <v>106344298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161779054</v>
      </c>
      <c r="X36" s="63">
        <f t="shared" si="6"/>
        <v>306465200</v>
      </c>
      <c r="Y36" s="63">
        <f t="shared" si="6"/>
        <v>-144686146</v>
      </c>
      <c r="Z36" s="64">
        <f>+IF(X36&lt;&gt;0,+(Y36/X36)*100,0)</f>
        <v>-47.211280758794146</v>
      </c>
      <c r="AA36" s="65">
        <f>SUM(AA32:AA35)</f>
        <v>612983032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2436283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1564550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871733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603787</v>
      </c>
      <c r="D9" s="16">
        <f>SUM(D10:D14)</f>
        <v>0</v>
      </c>
      <c r="E9" s="17">
        <f t="shared" si="1"/>
        <v>11237074</v>
      </c>
      <c r="F9" s="18">
        <f t="shared" si="1"/>
        <v>11237074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5618538</v>
      </c>
      <c r="Y9" s="18">
        <f t="shared" si="1"/>
        <v>-5618538</v>
      </c>
      <c r="Z9" s="4">
        <f>+IF(X9&lt;&gt;0,+(Y9/X9)*100,0)</f>
        <v>-100</v>
      </c>
      <c r="AA9" s="30">
        <f>SUM(AA10:AA14)</f>
        <v>11237074</v>
      </c>
    </row>
    <row r="10" spans="1:27" ht="12.75">
      <c r="A10" s="5" t="s">
        <v>36</v>
      </c>
      <c r="B10" s="3"/>
      <c r="C10" s="19">
        <v>603787</v>
      </c>
      <c r="D10" s="19"/>
      <c r="E10" s="20">
        <v>1539491</v>
      </c>
      <c r="F10" s="21">
        <v>1539491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769746</v>
      </c>
      <c r="Y10" s="21">
        <v>-769746</v>
      </c>
      <c r="Z10" s="6">
        <v>-100</v>
      </c>
      <c r="AA10" s="28">
        <v>1539491</v>
      </c>
    </row>
    <row r="11" spans="1:27" ht="12.75">
      <c r="A11" s="5" t="s">
        <v>37</v>
      </c>
      <c r="B11" s="3"/>
      <c r="C11" s="19"/>
      <c r="D11" s="19"/>
      <c r="E11" s="20">
        <v>7879286</v>
      </c>
      <c r="F11" s="21">
        <v>7879286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3939642</v>
      </c>
      <c r="Y11" s="21">
        <v>-3939642</v>
      </c>
      <c r="Z11" s="6">
        <v>-100</v>
      </c>
      <c r="AA11" s="28">
        <v>7879286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1818297</v>
      </c>
      <c r="F13" s="21">
        <v>1818297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909150</v>
      </c>
      <c r="Y13" s="21">
        <v>-909150</v>
      </c>
      <c r="Z13" s="6">
        <v>-100</v>
      </c>
      <c r="AA13" s="28">
        <v>1818297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32667626</v>
      </c>
      <c r="D15" s="16">
        <f>SUM(D16:D18)</f>
        <v>0</v>
      </c>
      <c r="E15" s="17">
        <f t="shared" si="2"/>
        <v>12392627</v>
      </c>
      <c r="F15" s="18">
        <f t="shared" si="2"/>
        <v>12392627</v>
      </c>
      <c r="G15" s="18">
        <f t="shared" si="2"/>
        <v>3337076</v>
      </c>
      <c r="H15" s="18">
        <f t="shared" si="2"/>
        <v>2514354</v>
      </c>
      <c r="I15" s="18">
        <f t="shared" si="2"/>
        <v>1875871</v>
      </c>
      <c r="J15" s="18">
        <f t="shared" si="2"/>
        <v>7727301</v>
      </c>
      <c r="K15" s="18">
        <f t="shared" si="2"/>
        <v>1260891</v>
      </c>
      <c r="L15" s="18">
        <f t="shared" si="2"/>
        <v>4172331</v>
      </c>
      <c r="M15" s="18">
        <f t="shared" si="2"/>
        <v>1034635</v>
      </c>
      <c r="N15" s="18">
        <f t="shared" si="2"/>
        <v>6467857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14195158</v>
      </c>
      <c r="X15" s="18">
        <f t="shared" si="2"/>
        <v>6196314</v>
      </c>
      <c r="Y15" s="18">
        <f t="shared" si="2"/>
        <v>7998844</v>
      </c>
      <c r="Z15" s="4">
        <f>+IF(X15&lt;&gt;0,+(Y15/X15)*100,0)</f>
        <v>129.0903592038751</v>
      </c>
      <c r="AA15" s="30">
        <f>SUM(AA16:AA18)</f>
        <v>12392627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32667626</v>
      </c>
      <c r="D17" s="19"/>
      <c r="E17" s="20">
        <v>12392627</v>
      </c>
      <c r="F17" s="21">
        <v>12392627</v>
      </c>
      <c r="G17" s="21">
        <v>3337076</v>
      </c>
      <c r="H17" s="21">
        <v>2514354</v>
      </c>
      <c r="I17" s="21">
        <v>1875871</v>
      </c>
      <c r="J17" s="21">
        <v>7727301</v>
      </c>
      <c r="K17" s="21">
        <v>1260891</v>
      </c>
      <c r="L17" s="21">
        <v>4172331</v>
      </c>
      <c r="M17" s="21">
        <v>1034635</v>
      </c>
      <c r="N17" s="21">
        <v>6467857</v>
      </c>
      <c r="O17" s="21"/>
      <c r="P17" s="21"/>
      <c r="Q17" s="21"/>
      <c r="R17" s="21"/>
      <c r="S17" s="21"/>
      <c r="T17" s="21"/>
      <c r="U17" s="21"/>
      <c r="V17" s="21"/>
      <c r="W17" s="21">
        <v>14195158</v>
      </c>
      <c r="X17" s="21">
        <v>6196314</v>
      </c>
      <c r="Y17" s="21">
        <v>7998844</v>
      </c>
      <c r="Z17" s="6">
        <v>129.09</v>
      </c>
      <c r="AA17" s="28">
        <v>12392627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12534014</v>
      </c>
      <c r="F19" s="18">
        <f t="shared" si="3"/>
        <v>12534014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6267006</v>
      </c>
      <c r="Y19" s="18">
        <f t="shared" si="3"/>
        <v>-6267006</v>
      </c>
      <c r="Z19" s="4">
        <f>+IF(X19&lt;&gt;0,+(Y19/X19)*100,0)</f>
        <v>-100</v>
      </c>
      <c r="AA19" s="30">
        <f>SUM(AA20:AA23)</f>
        <v>12534014</v>
      </c>
    </row>
    <row r="20" spans="1:27" ht="12.75">
      <c r="A20" s="5" t="s">
        <v>46</v>
      </c>
      <c r="B20" s="3"/>
      <c r="C20" s="19"/>
      <c r="D20" s="19"/>
      <c r="E20" s="20">
        <v>12534014</v>
      </c>
      <c r="F20" s="21">
        <v>12534014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6267006</v>
      </c>
      <c r="Y20" s="21">
        <v>-6267006</v>
      </c>
      <c r="Z20" s="6">
        <v>-100</v>
      </c>
      <c r="AA20" s="28">
        <v>12534014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6500000</v>
      </c>
      <c r="F24" s="18">
        <v>6500000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3250002</v>
      </c>
      <c r="Y24" s="18">
        <v>-3250002</v>
      </c>
      <c r="Z24" s="4">
        <v>-100</v>
      </c>
      <c r="AA24" s="30">
        <v>6500000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35707696</v>
      </c>
      <c r="D25" s="50">
        <f>+D5+D9+D15+D19+D24</f>
        <v>0</v>
      </c>
      <c r="E25" s="51">
        <f t="shared" si="4"/>
        <v>42663715</v>
      </c>
      <c r="F25" s="52">
        <f t="shared" si="4"/>
        <v>42663715</v>
      </c>
      <c r="G25" s="52">
        <f t="shared" si="4"/>
        <v>3337076</v>
      </c>
      <c r="H25" s="52">
        <f t="shared" si="4"/>
        <v>2514354</v>
      </c>
      <c r="I25" s="52">
        <f t="shared" si="4"/>
        <v>1875871</v>
      </c>
      <c r="J25" s="52">
        <f t="shared" si="4"/>
        <v>7727301</v>
      </c>
      <c r="K25" s="52">
        <f t="shared" si="4"/>
        <v>1260891</v>
      </c>
      <c r="L25" s="52">
        <f t="shared" si="4"/>
        <v>4172331</v>
      </c>
      <c r="M25" s="52">
        <f t="shared" si="4"/>
        <v>1034635</v>
      </c>
      <c r="N25" s="52">
        <f t="shared" si="4"/>
        <v>6467857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14195158</v>
      </c>
      <c r="X25" s="52">
        <f t="shared" si="4"/>
        <v>21331860</v>
      </c>
      <c r="Y25" s="52">
        <f t="shared" si="4"/>
        <v>-7136702</v>
      </c>
      <c r="Z25" s="53">
        <f>+IF(X25&lt;&gt;0,+(Y25/X25)*100,0)</f>
        <v>-33.45560115245459</v>
      </c>
      <c r="AA25" s="54">
        <f>+AA5+AA9+AA15+AA19+AA24</f>
        <v>42663715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25313000</v>
      </c>
      <c r="D28" s="19"/>
      <c r="E28" s="20">
        <v>36163715</v>
      </c>
      <c r="F28" s="21">
        <v>36163715</v>
      </c>
      <c r="G28" s="21">
        <v>3337076</v>
      </c>
      <c r="H28" s="21">
        <v>2514354</v>
      </c>
      <c r="I28" s="21">
        <v>1875871</v>
      </c>
      <c r="J28" s="21">
        <v>7727301</v>
      </c>
      <c r="K28" s="21">
        <v>1260891</v>
      </c>
      <c r="L28" s="21">
        <v>4172331</v>
      </c>
      <c r="M28" s="21">
        <v>1034635</v>
      </c>
      <c r="N28" s="21">
        <v>6467857</v>
      </c>
      <c r="O28" s="21"/>
      <c r="P28" s="21"/>
      <c r="Q28" s="21"/>
      <c r="R28" s="21"/>
      <c r="S28" s="21"/>
      <c r="T28" s="21"/>
      <c r="U28" s="21"/>
      <c r="V28" s="21"/>
      <c r="W28" s="21">
        <v>14195158</v>
      </c>
      <c r="X28" s="21"/>
      <c r="Y28" s="21">
        <v>14195158</v>
      </c>
      <c r="Z28" s="6"/>
      <c r="AA28" s="19">
        <v>36163715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25313000</v>
      </c>
      <c r="D32" s="25">
        <f>SUM(D28:D31)</f>
        <v>0</v>
      </c>
      <c r="E32" s="26">
        <f t="shared" si="5"/>
        <v>36163715</v>
      </c>
      <c r="F32" s="27">
        <f t="shared" si="5"/>
        <v>36163715</v>
      </c>
      <c r="G32" s="27">
        <f t="shared" si="5"/>
        <v>3337076</v>
      </c>
      <c r="H32" s="27">
        <f t="shared" si="5"/>
        <v>2514354</v>
      </c>
      <c r="I32" s="27">
        <f t="shared" si="5"/>
        <v>1875871</v>
      </c>
      <c r="J32" s="27">
        <f t="shared" si="5"/>
        <v>7727301</v>
      </c>
      <c r="K32" s="27">
        <f t="shared" si="5"/>
        <v>1260891</v>
      </c>
      <c r="L32" s="27">
        <f t="shared" si="5"/>
        <v>4172331</v>
      </c>
      <c r="M32" s="27">
        <f t="shared" si="5"/>
        <v>1034635</v>
      </c>
      <c r="N32" s="27">
        <f t="shared" si="5"/>
        <v>6467857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14195158</v>
      </c>
      <c r="X32" s="27">
        <f t="shared" si="5"/>
        <v>0</v>
      </c>
      <c r="Y32" s="27">
        <f t="shared" si="5"/>
        <v>14195158</v>
      </c>
      <c r="Z32" s="13">
        <f>+IF(X32&lt;&gt;0,+(Y32/X32)*100,0)</f>
        <v>0</v>
      </c>
      <c r="AA32" s="31">
        <f>SUM(AA28:AA31)</f>
        <v>36163715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10394696</v>
      </c>
      <c r="D35" s="19"/>
      <c r="E35" s="20">
        <v>6500000</v>
      </c>
      <c r="F35" s="21">
        <v>6500000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3250002</v>
      </c>
      <c r="Y35" s="21">
        <v>-3250002</v>
      </c>
      <c r="Z35" s="6">
        <v>-100</v>
      </c>
      <c r="AA35" s="28">
        <v>6500000</v>
      </c>
    </row>
    <row r="36" spans="1:27" ht="12.75">
      <c r="A36" s="60" t="s">
        <v>64</v>
      </c>
      <c r="B36" s="10"/>
      <c r="C36" s="61">
        <f aca="true" t="shared" si="6" ref="C36:Y36">SUM(C32:C35)</f>
        <v>35707696</v>
      </c>
      <c r="D36" s="61">
        <f>SUM(D32:D35)</f>
        <v>0</v>
      </c>
      <c r="E36" s="62">
        <f t="shared" si="6"/>
        <v>42663715</v>
      </c>
      <c r="F36" s="63">
        <f t="shared" si="6"/>
        <v>42663715</v>
      </c>
      <c r="G36" s="63">
        <f t="shared" si="6"/>
        <v>3337076</v>
      </c>
      <c r="H36" s="63">
        <f t="shared" si="6"/>
        <v>2514354</v>
      </c>
      <c r="I36" s="63">
        <f t="shared" si="6"/>
        <v>1875871</v>
      </c>
      <c r="J36" s="63">
        <f t="shared" si="6"/>
        <v>7727301</v>
      </c>
      <c r="K36" s="63">
        <f t="shared" si="6"/>
        <v>1260891</v>
      </c>
      <c r="L36" s="63">
        <f t="shared" si="6"/>
        <v>4172331</v>
      </c>
      <c r="M36" s="63">
        <f t="shared" si="6"/>
        <v>1034635</v>
      </c>
      <c r="N36" s="63">
        <f t="shared" si="6"/>
        <v>6467857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14195158</v>
      </c>
      <c r="X36" s="63">
        <f t="shared" si="6"/>
        <v>3250002</v>
      </c>
      <c r="Y36" s="63">
        <f t="shared" si="6"/>
        <v>10945156</v>
      </c>
      <c r="Z36" s="64">
        <f>+IF(X36&lt;&gt;0,+(Y36/X36)*100,0)</f>
        <v>336.7738235238009</v>
      </c>
      <c r="AA36" s="65">
        <f>SUM(AA32:AA35)</f>
        <v>42663715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173054753</v>
      </c>
      <c r="D5" s="16">
        <f>SUM(D6:D8)</f>
        <v>0</v>
      </c>
      <c r="E5" s="17">
        <f t="shared" si="0"/>
        <v>292650900</v>
      </c>
      <c r="F5" s="18">
        <f t="shared" si="0"/>
        <v>338867486</v>
      </c>
      <c r="G5" s="18">
        <f t="shared" si="0"/>
        <v>7742933</v>
      </c>
      <c r="H5" s="18">
        <f t="shared" si="0"/>
        <v>12347232</v>
      </c>
      <c r="I5" s="18">
        <f t="shared" si="0"/>
        <v>11600157</v>
      </c>
      <c r="J5" s="18">
        <f t="shared" si="0"/>
        <v>31690322</v>
      </c>
      <c r="K5" s="18">
        <f t="shared" si="0"/>
        <v>33904762</v>
      </c>
      <c r="L5" s="18">
        <f t="shared" si="0"/>
        <v>8091523</v>
      </c>
      <c r="M5" s="18">
        <f t="shared" si="0"/>
        <v>8917174</v>
      </c>
      <c r="N5" s="18">
        <f t="shared" si="0"/>
        <v>50913459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82603781</v>
      </c>
      <c r="X5" s="18">
        <f t="shared" si="0"/>
        <v>119451450</v>
      </c>
      <c r="Y5" s="18">
        <f t="shared" si="0"/>
        <v>-36847669</v>
      </c>
      <c r="Z5" s="4">
        <f>+IF(X5&lt;&gt;0,+(Y5/X5)*100,0)</f>
        <v>-30.847402019816418</v>
      </c>
      <c r="AA5" s="16">
        <f>SUM(AA6:AA8)</f>
        <v>338867486</v>
      </c>
    </row>
    <row r="6" spans="1:27" ht="12.75">
      <c r="A6" s="5" t="s">
        <v>32</v>
      </c>
      <c r="B6" s="3"/>
      <c r="C6" s="19">
        <v>49002392</v>
      </c>
      <c r="D6" s="19"/>
      <c r="E6" s="20">
        <v>55340000</v>
      </c>
      <c r="F6" s="21">
        <v>55340000</v>
      </c>
      <c r="G6" s="21">
        <v>7696526</v>
      </c>
      <c r="H6" s="21">
        <v>11644960</v>
      </c>
      <c r="I6" s="21">
        <v>10119313</v>
      </c>
      <c r="J6" s="21">
        <v>29460799</v>
      </c>
      <c r="K6" s="21">
        <v>27361948</v>
      </c>
      <c r="L6" s="21">
        <v>5006412</v>
      </c>
      <c r="M6" s="21">
        <v>5900445</v>
      </c>
      <c r="N6" s="21">
        <v>38268805</v>
      </c>
      <c r="O6" s="21"/>
      <c r="P6" s="21"/>
      <c r="Q6" s="21"/>
      <c r="R6" s="21"/>
      <c r="S6" s="21"/>
      <c r="T6" s="21"/>
      <c r="U6" s="21"/>
      <c r="V6" s="21"/>
      <c r="W6" s="21">
        <v>67729604</v>
      </c>
      <c r="X6" s="21">
        <v>20130000</v>
      </c>
      <c r="Y6" s="21">
        <v>47599604</v>
      </c>
      <c r="Z6" s="6">
        <v>236.46</v>
      </c>
      <c r="AA6" s="28">
        <v>55340000</v>
      </c>
    </row>
    <row r="7" spans="1:27" ht="12.75">
      <c r="A7" s="5" t="s">
        <v>33</v>
      </c>
      <c r="B7" s="3"/>
      <c r="C7" s="22">
        <v>124052361</v>
      </c>
      <c r="D7" s="22"/>
      <c r="E7" s="23">
        <v>237310900</v>
      </c>
      <c r="F7" s="24">
        <v>283527486</v>
      </c>
      <c r="G7" s="24">
        <v>46407</v>
      </c>
      <c r="H7" s="24">
        <v>702272</v>
      </c>
      <c r="I7" s="24">
        <v>1480844</v>
      </c>
      <c r="J7" s="24">
        <v>2229523</v>
      </c>
      <c r="K7" s="24">
        <v>6542814</v>
      </c>
      <c r="L7" s="24">
        <v>3085111</v>
      </c>
      <c r="M7" s="24">
        <v>3016729</v>
      </c>
      <c r="N7" s="24">
        <v>12644654</v>
      </c>
      <c r="O7" s="24"/>
      <c r="P7" s="24"/>
      <c r="Q7" s="24"/>
      <c r="R7" s="24"/>
      <c r="S7" s="24"/>
      <c r="T7" s="24"/>
      <c r="U7" s="24"/>
      <c r="V7" s="24"/>
      <c r="W7" s="24">
        <v>14874177</v>
      </c>
      <c r="X7" s="24">
        <v>99321450</v>
      </c>
      <c r="Y7" s="24">
        <v>-84447273</v>
      </c>
      <c r="Z7" s="7">
        <v>-85.02</v>
      </c>
      <c r="AA7" s="29">
        <v>283527486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181225918</v>
      </c>
      <c r="D9" s="16">
        <f>SUM(D10:D14)</f>
        <v>0</v>
      </c>
      <c r="E9" s="17">
        <f t="shared" si="1"/>
        <v>193124641</v>
      </c>
      <c r="F9" s="18">
        <f t="shared" si="1"/>
        <v>230525812</v>
      </c>
      <c r="G9" s="18">
        <f t="shared" si="1"/>
        <v>1051998</v>
      </c>
      <c r="H9" s="18">
        <f t="shared" si="1"/>
        <v>747460</v>
      </c>
      <c r="I9" s="18">
        <f t="shared" si="1"/>
        <v>3091627</v>
      </c>
      <c r="J9" s="18">
        <f t="shared" si="1"/>
        <v>4891085</v>
      </c>
      <c r="K9" s="18">
        <f t="shared" si="1"/>
        <v>19845397</v>
      </c>
      <c r="L9" s="18">
        <f t="shared" si="1"/>
        <v>4422288</v>
      </c>
      <c r="M9" s="18">
        <f t="shared" si="1"/>
        <v>14233436</v>
      </c>
      <c r="N9" s="18">
        <f t="shared" si="1"/>
        <v>38501121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43392206</v>
      </c>
      <c r="X9" s="18">
        <f t="shared" si="1"/>
        <v>81449826</v>
      </c>
      <c r="Y9" s="18">
        <f t="shared" si="1"/>
        <v>-38057620</v>
      </c>
      <c r="Z9" s="4">
        <f>+IF(X9&lt;&gt;0,+(Y9/X9)*100,0)</f>
        <v>-46.725231800986286</v>
      </c>
      <c r="AA9" s="30">
        <f>SUM(AA10:AA14)</f>
        <v>230525812</v>
      </c>
    </row>
    <row r="10" spans="1:27" ht="12.75">
      <c r="A10" s="5" t="s">
        <v>36</v>
      </c>
      <c r="B10" s="3"/>
      <c r="C10" s="19">
        <v>3528529</v>
      </c>
      <c r="D10" s="19"/>
      <c r="E10" s="20">
        <v>21820000</v>
      </c>
      <c r="F10" s="21">
        <v>44408626</v>
      </c>
      <c r="G10" s="21">
        <v>568061</v>
      </c>
      <c r="H10" s="21">
        <v>317204</v>
      </c>
      <c r="I10" s="21">
        <v>1358830</v>
      </c>
      <c r="J10" s="21">
        <v>2244095</v>
      </c>
      <c r="K10" s="21">
        <v>1962497</v>
      </c>
      <c r="L10" s="21">
        <v>794710</v>
      </c>
      <c r="M10" s="21">
        <v>1878811</v>
      </c>
      <c r="N10" s="21">
        <v>4636018</v>
      </c>
      <c r="O10" s="21"/>
      <c r="P10" s="21"/>
      <c r="Q10" s="21"/>
      <c r="R10" s="21"/>
      <c r="S10" s="21"/>
      <c r="T10" s="21"/>
      <c r="U10" s="21"/>
      <c r="V10" s="21"/>
      <c r="W10" s="21">
        <v>6880113</v>
      </c>
      <c r="X10" s="21">
        <v>8572500</v>
      </c>
      <c r="Y10" s="21">
        <v>-1692387</v>
      </c>
      <c r="Z10" s="6">
        <v>-19.74</v>
      </c>
      <c r="AA10" s="28">
        <v>44408626</v>
      </c>
    </row>
    <row r="11" spans="1:27" ht="12.75">
      <c r="A11" s="5" t="s">
        <v>37</v>
      </c>
      <c r="B11" s="3"/>
      <c r="C11" s="19">
        <v>42305634</v>
      </c>
      <c r="D11" s="19"/>
      <c r="E11" s="20">
        <v>57950001</v>
      </c>
      <c r="F11" s="21">
        <v>72762546</v>
      </c>
      <c r="G11" s="21">
        <v>112178</v>
      </c>
      <c r="H11" s="21">
        <v>802016</v>
      </c>
      <c r="I11" s="21">
        <v>770944</v>
      </c>
      <c r="J11" s="21">
        <v>1685138</v>
      </c>
      <c r="K11" s="21">
        <v>2536773</v>
      </c>
      <c r="L11" s="21">
        <v>958145</v>
      </c>
      <c r="M11" s="21">
        <v>4175523</v>
      </c>
      <c r="N11" s="21">
        <v>7670441</v>
      </c>
      <c r="O11" s="21"/>
      <c r="P11" s="21"/>
      <c r="Q11" s="21"/>
      <c r="R11" s="21"/>
      <c r="S11" s="21"/>
      <c r="T11" s="21"/>
      <c r="U11" s="21"/>
      <c r="V11" s="21"/>
      <c r="W11" s="21">
        <v>9355579</v>
      </c>
      <c r="X11" s="21">
        <v>17575002</v>
      </c>
      <c r="Y11" s="21">
        <v>-8219423</v>
      </c>
      <c r="Z11" s="6">
        <v>-46.77</v>
      </c>
      <c r="AA11" s="28">
        <v>72762546</v>
      </c>
    </row>
    <row r="12" spans="1:27" ht="12.75">
      <c r="A12" s="5" t="s">
        <v>38</v>
      </c>
      <c r="B12" s="3"/>
      <c r="C12" s="19">
        <v>3523043</v>
      </c>
      <c r="D12" s="19"/>
      <c r="E12" s="20">
        <v>7700000</v>
      </c>
      <c r="F12" s="21">
        <v>7700000</v>
      </c>
      <c r="G12" s="21">
        <v>355753</v>
      </c>
      <c r="H12" s="21">
        <v>-94884</v>
      </c>
      <c r="I12" s="21">
        <v>68760</v>
      </c>
      <c r="J12" s="21">
        <v>329629</v>
      </c>
      <c r="K12" s="21">
        <v>888113</v>
      </c>
      <c r="L12" s="21">
        <v>1314633</v>
      </c>
      <c r="M12" s="21"/>
      <c r="N12" s="21">
        <v>2202746</v>
      </c>
      <c r="O12" s="21"/>
      <c r="P12" s="21"/>
      <c r="Q12" s="21"/>
      <c r="R12" s="21"/>
      <c r="S12" s="21"/>
      <c r="T12" s="21"/>
      <c r="U12" s="21"/>
      <c r="V12" s="21"/>
      <c r="W12" s="21">
        <v>2532375</v>
      </c>
      <c r="X12" s="21">
        <v>3100002</v>
      </c>
      <c r="Y12" s="21">
        <v>-567627</v>
      </c>
      <c r="Z12" s="6">
        <v>-18.31</v>
      </c>
      <c r="AA12" s="28">
        <v>7700000</v>
      </c>
    </row>
    <row r="13" spans="1:27" ht="12.75">
      <c r="A13" s="5" t="s">
        <v>39</v>
      </c>
      <c r="B13" s="3"/>
      <c r="C13" s="19">
        <v>131607842</v>
      </c>
      <c r="D13" s="19"/>
      <c r="E13" s="20">
        <v>104754640</v>
      </c>
      <c r="F13" s="21">
        <v>104754640</v>
      </c>
      <c r="G13" s="21">
        <v>16006</v>
      </c>
      <c r="H13" s="21">
        <v>-16006</v>
      </c>
      <c r="I13" s="21">
        <v>30851</v>
      </c>
      <c r="J13" s="21">
        <v>30851</v>
      </c>
      <c r="K13" s="21">
        <v>14458014</v>
      </c>
      <c r="L13" s="21">
        <v>1331360</v>
      </c>
      <c r="M13" s="21">
        <v>8179102</v>
      </c>
      <c r="N13" s="21">
        <v>23968476</v>
      </c>
      <c r="O13" s="21"/>
      <c r="P13" s="21"/>
      <c r="Q13" s="21"/>
      <c r="R13" s="21"/>
      <c r="S13" s="21"/>
      <c r="T13" s="21"/>
      <c r="U13" s="21"/>
      <c r="V13" s="21"/>
      <c r="W13" s="21">
        <v>23999327</v>
      </c>
      <c r="X13" s="21">
        <v>51752322</v>
      </c>
      <c r="Y13" s="21">
        <v>-27752995</v>
      </c>
      <c r="Z13" s="6">
        <v>-53.63</v>
      </c>
      <c r="AA13" s="28">
        <v>104754640</v>
      </c>
    </row>
    <row r="14" spans="1:27" ht="12.75">
      <c r="A14" s="5" t="s">
        <v>40</v>
      </c>
      <c r="B14" s="3"/>
      <c r="C14" s="22">
        <v>260870</v>
      </c>
      <c r="D14" s="22"/>
      <c r="E14" s="23">
        <v>900000</v>
      </c>
      <c r="F14" s="24">
        <v>900000</v>
      </c>
      <c r="G14" s="24"/>
      <c r="H14" s="24">
        <v>-260870</v>
      </c>
      <c r="I14" s="24">
        <v>862242</v>
      </c>
      <c r="J14" s="24">
        <v>601372</v>
      </c>
      <c r="K14" s="24"/>
      <c r="L14" s="24">
        <v>23440</v>
      </c>
      <c r="M14" s="24"/>
      <c r="N14" s="24">
        <v>23440</v>
      </c>
      <c r="O14" s="24"/>
      <c r="P14" s="24"/>
      <c r="Q14" s="24"/>
      <c r="R14" s="24"/>
      <c r="S14" s="24"/>
      <c r="T14" s="24"/>
      <c r="U14" s="24"/>
      <c r="V14" s="24"/>
      <c r="W14" s="24">
        <v>624812</v>
      </c>
      <c r="X14" s="24">
        <v>450000</v>
      </c>
      <c r="Y14" s="24">
        <v>174812</v>
      </c>
      <c r="Z14" s="7">
        <v>38.85</v>
      </c>
      <c r="AA14" s="29">
        <v>900000</v>
      </c>
    </row>
    <row r="15" spans="1:27" ht="12.75">
      <c r="A15" s="2" t="s">
        <v>41</v>
      </c>
      <c r="B15" s="8"/>
      <c r="C15" s="16">
        <f aca="true" t="shared" si="2" ref="C15:Y15">SUM(C16:C18)</f>
        <v>388348753</v>
      </c>
      <c r="D15" s="16">
        <f>SUM(D16:D18)</f>
        <v>0</v>
      </c>
      <c r="E15" s="17">
        <f t="shared" si="2"/>
        <v>498718849</v>
      </c>
      <c r="F15" s="18">
        <f t="shared" si="2"/>
        <v>585409974</v>
      </c>
      <c r="G15" s="18">
        <f t="shared" si="2"/>
        <v>1991380</v>
      </c>
      <c r="H15" s="18">
        <f t="shared" si="2"/>
        <v>22525596</v>
      </c>
      <c r="I15" s="18">
        <f t="shared" si="2"/>
        <v>25857013</v>
      </c>
      <c r="J15" s="18">
        <f t="shared" si="2"/>
        <v>50373989</v>
      </c>
      <c r="K15" s="18">
        <f t="shared" si="2"/>
        <v>52830312</v>
      </c>
      <c r="L15" s="18">
        <f t="shared" si="2"/>
        <v>50485419</v>
      </c>
      <c r="M15" s="18">
        <f t="shared" si="2"/>
        <v>88506157</v>
      </c>
      <c r="N15" s="18">
        <f t="shared" si="2"/>
        <v>191821888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242195877</v>
      </c>
      <c r="X15" s="18">
        <f t="shared" si="2"/>
        <v>214388550</v>
      </c>
      <c r="Y15" s="18">
        <f t="shared" si="2"/>
        <v>27807327</v>
      </c>
      <c r="Z15" s="4">
        <f>+IF(X15&lt;&gt;0,+(Y15/X15)*100,0)</f>
        <v>12.97052804359188</v>
      </c>
      <c r="AA15" s="30">
        <f>SUM(AA16:AA18)</f>
        <v>585409974</v>
      </c>
    </row>
    <row r="16" spans="1:27" ht="12.75">
      <c r="A16" s="5" t="s">
        <v>42</v>
      </c>
      <c r="B16" s="3"/>
      <c r="C16" s="19">
        <v>121441269</v>
      </c>
      <c r="D16" s="19"/>
      <c r="E16" s="20">
        <v>202956750</v>
      </c>
      <c r="F16" s="21">
        <v>211992862</v>
      </c>
      <c r="G16" s="21">
        <v>47124</v>
      </c>
      <c r="H16" s="21">
        <v>11048265</v>
      </c>
      <c r="I16" s="21">
        <v>8300209</v>
      </c>
      <c r="J16" s="21">
        <v>19395598</v>
      </c>
      <c r="K16" s="21">
        <v>21200877</v>
      </c>
      <c r="L16" s="21">
        <v>20804849</v>
      </c>
      <c r="M16" s="21">
        <v>26835298</v>
      </c>
      <c r="N16" s="21">
        <v>68841024</v>
      </c>
      <c r="O16" s="21"/>
      <c r="P16" s="21"/>
      <c r="Q16" s="21"/>
      <c r="R16" s="21"/>
      <c r="S16" s="21"/>
      <c r="T16" s="21"/>
      <c r="U16" s="21"/>
      <c r="V16" s="21"/>
      <c r="W16" s="21">
        <v>88236622</v>
      </c>
      <c r="X16" s="21">
        <v>97082502</v>
      </c>
      <c r="Y16" s="21">
        <v>-8845880</v>
      </c>
      <c r="Z16" s="6">
        <v>-9.11</v>
      </c>
      <c r="AA16" s="28">
        <v>211992862</v>
      </c>
    </row>
    <row r="17" spans="1:27" ht="12.75">
      <c r="A17" s="5" t="s">
        <v>43</v>
      </c>
      <c r="B17" s="3"/>
      <c r="C17" s="19">
        <v>264559018</v>
      </c>
      <c r="D17" s="19"/>
      <c r="E17" s="20">
        <v>291335000</v>
      </c>
      <c r="F17" s="21">
        <v>367771486</v>
      </c>
      <c r="G17" s="21">
        <v>1227808</v>
      </c>
      <c r="H17" s="21">
        <v>12124178</v>
      </c>
      <c r="I17" s="21">
        <v>17184002</v>
      </c>
      <c r="J17" s="21">
        <v>30535988</v>
      </c>
      <c r="K17" s="21">
        <v>31629435</v>
      </c>
      <c r="L17" s="21">
        <v>29658089</v>
      </c>
      <c r="M17" s="21">
        <v>61670859</v>
      </c>
      <c r="N17" s="21">
        <v>122958383</v>
      </c>
      <c r="O17" s="21"/>
      <c r="P17" s="21"/>
      <c r="Q17" s="21"/>
      <c r="R17" s="21"/>
      <c r="S17" s="21"/>
      <c r="T17" s="21"/>
      <c r="U17" s="21"/>
      <c r="V17" s="21"/>
      <c r="W17" s="21">
        <v>153494371</v>
      </c>
      <c r="X17" s="21">
        <v>115092498</v>
      </c>
      <c r="Y17" s="21">
        <v>38401873</v>
      </c>
      <c r="Z17" s="6">
        <v>33.37</v>
      </c>
      <c r="AA17" s="28">
        <v>367771486</v>
      </c>
    </row>
    <row r="18" spans="1:27" ht="12.75">
      <c r="A18" s="5" t="s">
        <v>44</v>
      </c>
      <c r="B18" s="3"/>
      <c r="C18" s="19">
        <v>2348466</v>
      </c>
      <c r="D18" s="19"/>
      <c r="E18" s="20">
        <v>4427099</v>
      </c>
      <c r="F18" s="21">
        <v>5645626</v>
      </c>
      <c r="G18" s="21">
        <v>716448</v>
      </c>
      <c r="H18" s="21">
        <v>-646847</v>
      </c>
      <c r="I18" s="21">
        <v>372802</v>
      </c>
      <c r="J18" s="21">
        <v>442403</v>
      </c>
      <c r="K18" s="21"/>
      <c r="L18" s="21">
        <v>22481</v>
      </c>
      <c r="M18" s="21"/>
      <c r="N18" s="21">
        <v>22481</v>
      </c>
      <c r="O18" s="21"/>
      <c r="P18" s="21"/>
      <c r="Q18" s="21"/>
      <c r="R18" s="21"/>
      <c r="S18" s="21"/>
      <c r="T18" s="21"/>
      <c r="U18" s="21"/>
      <c r="V18" s="21"/>
      <c r="W18" s="21">
        <v>464884</v>
      </c>
      <c r="X18" s="21">
        <v>2213550</v>
      </c>
      <c r="Y18" s="21">
        <v>-1748666</v>
      </c>
      <c r="Z18" s="6">
        <v>-79</v>
      </c>
      <c r="AA18" s="28">
        <v>5645626</v>
      </c>
    </row>
    <row r="19" spans="1:27" ht="12.75">
      <c r="A19" s="2" t="s">
        <v>45</v>
      </c>
      <c r="B19" s="8"/>
      <c r="C19" s="16">
        <f aca="true" t="shared" si="3" ref="C19:Y19">SUM(C20:C23)</f>
        <v>553553659</v>
      </c>
      <c r="D19" s="16">
        <f>SUM(D20:D23)</f>
        <v>0</v>
      </c>
      <c r="E19" s="17">
        <f t="shared" si="3"/>
        <v>689247600</v>
      </c>
      <c r="F19" s="18">
        <f t="shared" si="3"/>
        <v>756700852</v>
      </c>
      <c r="G19" s="18">
        <f t="shared" si="3"/>
        <v>98408</v>
      </c>
      <c r="H19" s="18">
        <f t="shared" si="3"/>
        <v>19187554</v>
      </c>
      <c r="I19" s="18">
        <f t="shared" si="3"/>
        <v>16293848</v>
      </c>
      <c r="J19" s="18">
        <f t="shared" si="3"/>
        <v>35579810</v>
      </c>
      <c r="K19" s="18">
        <f t="shared" si="3"/>
        <v>44276289</v>
      </c>
      <c r="L19" s="18">
        <f t="shared" si="3"/>
        <v>40163696</v>
      </c>
      <c r="M19" s="18">
        <f t="shared" si="3"/>
        <v>43837756</v>
      </c>
      <c r="N19" s="18">
        <f t="shared" si="3"/>
        <v>128277741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163857551</v>
      </c>
      <c r="X19" s="18">
        <f t="shared" si="3"/>
        <v>351523806</v>
      </c>
      <c r="Y19" s="18">
        <f t="shared" si="3"/>
        <v>-187666255</v>
      </c>
      <c r="Z19" s="4">
        <f>+IF(X19&lt;&gt;0,+(Y19/X19)*100,0)</f>
        <v>-53.38649951918193</v>
      </c>
      <c r="AA19" s="30">
        <f>SUM(AA20:AA23)</f>
        <v>756700852</v>
      </c>
    </row>
    <row r="20" spans="1:27" ht="12.75">
      <c r="A20" s="5" t="s">
        <v>46</v>
      </c>
      <c r="B20" s="3"/>
      <c r="C20" s="19">
        <v>127663091</v>
      </c>
      <c r="D20" s="19"/>
      <c r="E20" s="20">
        <v>129450000</v>
      </c>
      <c r="F20" s="21">
        <v>193649671</v>
      </c>
      <c r="G20" s="21">
        <v>24150</v>
      </c>
      <c r="H20" s="21">
        <v>1033385</v>
      </c>
      <c r="I20" s="21">
        <v>2814468</v>
      </c>
      <c r="J20" s="21">
        <v>3872003</v>
      </c>
      <c r="K20" s="21">
        <v>16504749</v>
      </c>
      <c r="L20" s="21">
        <v>20716868</v>
      </c>
      <c r="M20" s="21">
        <v>12459307</v>
      </c>
      <c r="N20" s="21">
        <v>49680924</v>
      </c>
      <c r="O20" s="21"/>
      <c r="P20" s="21"/>
      <c r="Q20" s="21"/>
      <c r="R20" s="21"/>
      <c r="S20" s="21"/>
      <c r="T20" s="21"/>
      <c r="U20" s="21"/>
      <c r="V20" s="21"/>
      <c r="W20" s="21">
        <v>53552927</v>
      </c>
      <c r="X20" s="21">
        <v>50350002</v>
      </c>
      <c r="Y20" s="21">
        <v>3202925</v>
      </c>
      <c r="Z20" s="6">
        <v>6.36</v>
      </c>
      <c r="AA20" s="28">
        <v>193649671</v>
      </c>
    </row>
    <row r="21" spans="1:27" ht="12.75">
      <c r="A21" s="5" t="s">
        <v>47</v>
      </c>
      <c r="B21" s="3"/>
      <c r="C21" s="19">
        <v>132048609</v>
      </c>
      <c r="D21" s="19"/>
      <c r="E21" s="20">
        <v>198450950</v>
      </c>
      <c r="F21" s="21">
        <v>201704531</v>
      </c>
      <c r="G21" s="21"/>
      <c r="H21" s="21">
        <v>6997898</v>
      </c>
      <c r="I21" s="21">
        <v>6835889</v>
      </c>
      <c r="J21" s="21">
        <v>13833787</v>
      </c>
      <c r="K21" s="21">
        <v>8938906</v>
      </c>
      <c r="L21" s="21">
        <v>6088291</v>
      </c>
      <c r="M21" s="21">
        <v>18561265</v>
      </c>
      <c r="N21" s="21">
        <v>33588462</v>
      </c>
      <c r="O21" s="21"/>
      <c r="P21" s="21"/>
      <c r="Q21" s="21"/>
      <c r="R21" s="21"/>
      <c r="S21" s="21"/>
      <c r="T21" s="21"/>
      <c r="U21" s="21"/>
      <c r="V21" s="21"/>
      <c r="W21" s="21">
        <v>47422249</v>
      </c>
      <c r="X21" s="21">
        <v>99725478</v>
      </c>
      <c r="Y21" s="21">
        <v>-52303229</v>
      </c>
      <c r="Z21" s="6">
        <v>-52.45</v>
      </c>
      <c r="AA21" s="28">
        <v>201704531</v>
      </c>
    </row>
    <row r="22" spans="1:27" ht="12.75">
      <c r="A22" s="5" t="s">
        <v>48</v>
      </c>
      <c r="B22" s="3"/>
      <c r="C22" s="22">
        <v>249746279</v>
      </c>
      <c r="D22" s="22"/>
      <c r="E22" s="23">
        <v>283394290</v>
      </c>
      <c r="F22" s="24">
        <v>283394290</v>
      </c>
      <c r="G22" s="24"/>
      <c r="H22" s="24">
        <v>11230529</v>
      </c>
      <c r="I22" s="24">
        <v>6131800</v>
      </c>
      <c r="J22" s="24">
        <v>17362329</v>
      </c>
      <c r="K22" s="24">
        <v>556191</v>
      </c>
      <c r="L22" s="24">
        <v>8908113</v>
      </c>
      <c r="M22" s="24">
        <v>12817184</v>
      </c>
      <c r="N22" s="24">
        <v>22281488</v>
      </c>
      <c r="O22" s="24"/>
      <c r="P22" s="24"/>
      <c r="Q22" s="24"/>
      <c r="R22" s="24"/>
      <c r="S22" s="24"/>
      <c r="T22" s="24"/>
      <c r="U22" s="24"/>
      <c r="V22" s="24"/>
      <c r="W22" s="24">
        <v>39643817</v>
      </c>
      <c r="X22" s="24">
        <v>163097148</v>
      </c>
      <c r="Y22" s="24">
        <v>-123453331</v>
      </c>
      <c r="Z22" s="7">
        <v>-75.69</v>
      </c>
      <c r="AA22" s="29">
        <v>283394290</v>
      </c>
    </row>
    <row r="23" spans="1:27" ht="12.75">
      <c r="A23" s="5" t="s">
        <v>49</v>
      </c>
      <c r="B23" s="3"/>
      <c r="C23" s="19">
        <v>44095680</v>
      </c>
      <c r="D23" s="19"/>
      <c r="E23" s="20">
        <v>77952360</v>
      </c>
      <c r="F23" s="21">
        <v>77952360</v>
      </c>
      <c r="G23" s="21">
        <v>74258</v>
      </c>
      <c r="H23" s="21">
        <v>-74258</v>
      </c>
      <c r="I23" s="21">
        <v>511691</v>
      </c>
      <c r="J23" s="21">
        <v>511691</v>
      </c>
      <c r="K23" s="21">
        <v>18276443</v>
      </c>
      <c r="L23" s="21">
        <v>4450424</v>
      </c>
      <c r="M23" s="21"/>
      <c r="N23" s="21">
        <v>22726867</v>
      </c>
      <c r="O23" s="21"/>
      <c r="P23" s="21"/>
      <c r="Q23" s="21"/>
      <c r="R23" s="21"/>
      <c r="S23" s="21"/>
      <c r="T23" s="21"/>
      <c r="U23" s="21"/>
      <c r="V23" s="21"/>
      <c r="W23" s="21">
        <v>23238558</v>
      </c>
      <c r="X23" s="21">
        <v>38351178</v>
      </c>
      <c r="Y23" s="21">
        <v>-15112620</v>
      </c>
      <c r="Z23" s="6">
        <v>-39.41</v>
      </c>
      <c r="AA23" s="28">
        <v>77952360</v>
      </c>
    </row>
    <row r="24" spans="1:27" ht="12.75">
      <c r="A24" s="2" t="s">
        <v>50</v>
      </c>
      <c r="B24" s="8"/>
      <c r="C24" s="16">
        <v>34062287</v>
      </c>
      <c r="D24" s="16"/>
      <c r="E24" s="17">
        <v>79400000</v>
      </c>
      <c r="F24" s="18">
        <v>79400000</v>
      </c>
      <c r="G24" s="18">
        <v>94433</v>
      </c>
      <c r="H24" s="18">
        <v>-51027</v>
      </c>
      <c r="I24" s="18">
        <v>294607</v>
      </c>
      <c r="J24" s="18">
        <v>338013</v>
      </c>
      <c r="K24" s="18">
        <v>706998</v>
      </c>
      <c r="L24" s="18">
        <v>902748</v>
      </c>
      <c r="M24" s="18">
        <v>3444783</v>
      </c>
      <c r="N24" s="18">
        <v>5054529</v>
      </c>
      <c r="O24" s="18"/>
      <c r="P24" s="18"/>
      <c r="Q24" s="18"/>
      <c r="R24" s="18"/>
      <c r="S24" s="18"/>
      <c r="T24" s="18"/>
      <c r="U24" s="18"/>
      <c r="V24" s="18"/>
      <c r="W24" s="18">
        <v>5392542</v>
      </c>
      <c r="X24" s="18"/>
      <c r="Y24" s="18">
        <v>5392542</v>
      </c>
      <c r="Z24" s="4"/>
      <c r="AA24" s="30">
        <v>79400000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1330245370</v>
      </c>
      <c r="D25" s="50">
        <f>+D5+D9+D15+D19+D24</f>
        <v>0</v>
      </c>
      <c r="E25" s="51">
        <f t="shared" si="4"/>
        <v>1753141990</v>
      </c>
      <c r="F25" s="52">
        <f t="shared" si="4"/>
        <v>1990904124</v>
      </c>
      <c r="G25" s="52">
        <f t="shared" si="4"/>
        <v>10979152</v>
      </c>
      <c r="H25" s="52">
        <f t="shared" si="4"/>
        <v>54756815</v>
      </c>
      <c r="I25" s="52">
        <f t="shared" si="4"/>
        <v>57137252</v>
      </c>
      <c r="J25" s="52">
        <f t="shared" si="4"/>
        <v>122873219</v>
      </c>
      <c r="K25" s="52">
        <f t="shared" si="4"/>
        <v>151563758</v>
      </c>
      <c r="L25" s="52">
        <f t="shared" si="4"/>
        <v>104065674</v>
      </c>
      <c r="M25" s="52">
        <f t="shared" si="4"/>
        <v>158939306</v>
      </c>
      <c r="N25" s="52">
        <f t="shared" si="4"/>
        <v>414568738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537441957</v>
      </c>
      <c r="X25" s="52">
        <f t="shared" si="4"/>
        <v>766813632</v>
      </c>
      <c r="Y25" s="52">
        <f t="shared" si="4"/>
        <v>-229371675</v>
      </c>
      <c r="Z25" s="53">
        <f>+IF(X25&lt;&gt;0,+(Y25/X25)*100,0)</f>
        <v>-29.91231055735848</v>
      </c>
      <c r="AA25" s="54">
        <f>+AA5+AA9+AA15+AA19+AA24</f>
        <v>1990904124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834431398</v>
      </c>
      <c r="D28" s="19"/>
      <c r="E28" s="20">
        <v>803900240</v>
      </c>
      <c r="F28" s="21">
        <v>812936352</v>
      </c>
      <c r="G28" s="21">
        <v>1227808</v>
      </c>
      <c r="H28" s="21">
        <v>42434255</v>
      </c>
      <c r="I28" s="21">
        <v>33501945</v>
      </c>
      <c r="J28" s="21">
        <v>77164008</v>
      </c>
      <c r="K28" s="21">
        <v>90395407</v>
      </c>
      <c r="L28" s="21">
        <v>71891485</v>
      </c>
      <c r="M28" s="21">
        <v>100292582</v>
      </c>
      <c r="N28" s="21">
        <v>262579474</v>
      </c>
      <c r="O28" s="21"/>
      <c r="P28" s="21"/>
      <c r="Q28" s="21"/>
      <c r="R28" s="21"/>
      <c r="S28" s="21"/>
      <c r="T28" s="21"/>
      <c r="U28" s="21"/>
      <c r="V28" s="21"/>
      <c r="W28" s="21">
        <v>339743482</v>
      </c>
      <c r="X28" s="21">
        <v>396160122</v>
      </c>
      <c r="Y28" s="21">
        <v>-56416640</v>
      </c>
      <c r="Z28" s="6">
        <v>-14.24</v>
      </c>
      <c r="AA28" s="19">
        <v>812936352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834431398</v>
      </c>
      <c r="D32" s="25">
        <f>SUM(D28:D31)</f>
        <v>0</v>
      </c>
      <c r="E32" s="26">
        <f t="shared" si="5"/>
        <v>803900240</v>
      </c>
      <c r="F32" s="27">
        <f t="shared" si="5"/>
        <v>812936352</v>
      </c>
      <c r="G32" s="27">
        <f t="shared" si="5"/>
        <v>1227808</v>
      </c>
      <c r="H32" s="27">
        <f t="shared" si="5"/>
        <v>42434255</v>
      </c>
      <c r="I32" s="27">
        <f t="shared" si="5"/>
        <v>33501945</v>
      </c>
      <c r="J32" s="27">
        <f t="shared" si="5"/>
        <v>77164008</v>
      </c>
      <c r="K32" s="27">
        <f t="shared" si="5"/>
        <v>90395407</v>
      </c>
      <c r="L32" s="27">
        <f t="shared" si="5"/>
        <v>71891485</v>
      </c>
      <c r="M32" s="27">
        <f t="shared" si="5"/>
        <v>100292582</v>
      </c>
      <c r="N32" s="27">
        <f t="shared" si="5"/>
        <v>262579474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339743482</v>
      </c>
      <c r="X32" s="27">
        <f t="shared" si="5"/>
        <v>396160122</v>
      </c>
      <c r="Y32" s="27">
        <f t="shared" si="5"/>
        <v>-56416640</v>
      </c>
      <c r="Z32" s="13">
        <f>+IF(X32&lt;&gt;0,+(Y32/X32)*100,0)</f>
        <v>-14.240867989231889</v>
      </c>
      <c r="AA32" s="31">
        <f>SUM(AA28:AA31)</f>
        <v>812936352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69000000</v>
      </c>
      <c r="F34" s="21">
        <v>69000000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36499998</v>
      </c>
      <c r="Y34" s="21">
        <v>-36499998</v>
      </c>
      <c r="Z34" s="6">
        <v>-100</v>
      </c>
      <c r="AA34" s="28">
        <v>69000000</v>
      </c>
    </row>
    <row r="35" spans="1:27" ht="12.75">
      <c r="A35" s="59" t="s">
        <v>63</v>
      </c>
      <c r="B35" s="3"/>
      <c r="C35" s="19">
        <v>495813972</v>
      </c>
      <c r="D35" s="19"/>
      <c r="E35" s="20">
        <v>880241750</v>
      </c>
      <c r="F35" s="21">
        <v>1108967772</v>
      </c>
      <c r="G35" s="21">
        <v>9751344</v>
      </c>
      <c r="H35" s="21">
        <v>12322560</v>
      </c>
      <c r="I35" s="21">
        <v>23635307</v>
      </c>
      <c r="J35" s="21">
        <v>45709211</v>
      </c>
      <c r="K35" s="21">
        <v>61168351</v>
      </c>
      <c r="L35" s="21">
        <v>32174189</v>
      </c>
      <c r="M35" s="21">
        <v>58646724</v>
      </c>
      <c r="N35" s="21">
        <v>151989264</v>
      </c>
      <c r="O35" s="21"/>
      <c r="P35" s="21"/>
      <c r="Q35" s="21"/>
      <c r="R35" s="21"/>
      <c r="S35" s="21"/>
      <c r="T35" s="21"/>
      <c r="U35" s="21"/>
      <c r="V35" s="21"/>
      <c r="W35" s="21">
        <v>197698475</v>
      </c>
      <c r="X35" s="21">
        <v>357403500</v>
      </c>
      <c r="Y35" s="21">
        <v>-159705025</v>
      </c>
      <c r="Z35" s="6">
        <v>-44.68</v>
      </c>
      <c r="AA35" s="28">
        <v>1108967772</v>
      </c>
    </row>
    <row r="36" spans="1:27" ht="12.75">
      <c r="A36" s="60" t="s">
        <v>64</v>
      </c>
      <c r="B36" s="10"/>
      <c r="C36" s="61">
        <f aca="true" t="shared" si="6" ref="C36:Y36">SUM(C32:C35)</f>
        <v>1330245370</v>
      </c>
      <c r="D36" s="61">
        <f>SUM(D32:D35)</f>
        <v>0</v>
      </c>
      <c r="E36" s="62">
        <f t="shared" si="6"/>
        <v>1753141990</v>
      </c>
      <c r="F36" s="63">
        <f t="shared" si="6"/>
        <v>1990904124</v>
      </c>
      <c r="G36" s="63">
        <f t="shared" si="6"/>
        <v>10979152</v>
      </c>
      <c r="H36" s="63">
        <f t="shared" si="6"/>
        <v>54756815</v>
      </c>
      <c r="I36" s="63">
        <f t="shared" si="6"/>
        <v>57137252</v>
      </c>
      <c r="J36" s="63">
        <f t="shared" si="6"/>
        <v>122873219</v>
      </c>
      <c r="K36" s="63">
        <f t="shared" si="6"/>
        <v>151563758</v>
      </c>
      <c r="L36" s="63">
        <f t="shared" si="6"/>
        <v>104065674</v>
      </c>
      <c r="M36" s="63">
        <f t="shared" si="6"/>
        <v>158939306</v>
      </c>
      <c r="N36" s="63">
        <f t="shared" si="6"/>
        <v>414568738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537441957</v>
      </c>
      <c r="X36" s="63">
        <f t="shared" si="6"/>
        <v>790063620</v>
      </c>
      <c r="Y36" s="63">
        <f t="shared" si="6"/>
        <v>-252621663</v>
      </c>
      <c r="Z36" s="64">
        <f>+IF(X36&lt;&gt;0,+(Y36/X36)*100,0)</f>
        <v>-31.974850708858106</v>
      </c>
      <c r="AA36" s="65">
        <f>SUM(AA32:AA35)</f>
        <v>1990904124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242475</v>
      </c>
      <c r="D5" s="16">
        <f>SUM(D6:D8)</f>
        <v>0</v>
      </c>
      <c r="E5" s="17">
        <f t="shared" si="0"/>
        <v>2073710</v>
      </c>
      <c r="F5" s="18">
        <f t="shared" si="0"/>
        <v>2073710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73710</v>
      </c>
      <c r="Y5" s="18">
        <f t="shared" si="0"/>
        <v>-73710</v>
      </c>
      <c r="Z5" s="4">
        <f>+IF(X5&lt;&gt;0,+(Y5/X5)*100,0)</f>
        <v>-100</v>
      </c>
      <c r="AA5" s="16">
        <f>SUM(AA6:AA8)</f>
        <v>2073710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242475</v>
      </c>
      <c r="D7" s="22"/>
      <c r="E7" s="23">
        <v>2073710</v>
      </c>
      <c r="F7" s="24">
        <v>2073710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73710</v>
      </c>
      <c r="Y7" s="24">
        <v>-73710</v>
      </c>
      <c r="Z7" s="7">
        <v>-100</v>
      </c>
      <c r="AA7" s="29">
        <v>2073710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3067416</v>
      </c>
      <c r="D9" s="16">
        <f>SUM(D10:D14)</f>
        <v>0</v>
      </c>
      <c r="E9" s="17">
        <f t="shared" si="1"/>
        <v>10801400</v>
      </c>
      <c r="F9" s="18">
        <f t="shared" si="1"/>
        <v>10801400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10801400</v>
      </c>
    </row>
    <row r="10" spans="1:27" ht="12.75">
      <c r="A10" s="5" t="s">
        <v>36</v>
      </c>
      <c r="B10" s="3"/>
      <c r="C10" s="19">
        <v>3067416</v>
      </c>
      <c r="D10" s="19"/>
      <c r="E10" s="20">
        <v>10801400</v>
      </c>
      <c r="F10" s="21">
        <v>10801400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10801400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45881014</v>
      </c>
      <c r="D15" s="16">
        <f>SUM(D16:D18)</f>
        <v>0</v>
      </c>
      <c r="E15" s="17">
        <f t="shared" si="2"/>
        <v>35537199</v>
      </c>
      <c r="F15" s="18">
        <f t="shared" si="2"/>
        <v>35537199</v>
      </c>
      <c r="G15" s="18">
        <f t="shared" si="2"/>
        <v>1523971</v>
      </c>
      <c r="H15" s="18">
        <f t="shared" si="2"/>
        <v>4534814</v>
      </c>
      <c r="I15" s="18">
        <f t="shared" si="2"/>
        <v>0</v>
      </c>
      <c r="J15" s="18">
        <f t="shared" si="2"/>
        <v>6058785</v>
      </c>
      <c r="K15" s="18">
        <f t="shared" si="2"/>
        <v>4756624</v>
      </c>
      <c r="L15" s="18">
        <f t="shared" si="2"/>
        <v>0</v>
      </c>
      <c r="M15" s="18">
        <f t="shared" si="2"/>
        <v>0</v>
      </c>
      <c r="N15" s="18">
        <f t="shared" si="2"/>
        <v>4756624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10815409</v>
      </c>
      <c r="X15" s="18">
        <f t="shared" si="2"/>
        <v>19389396</v>
      </c>
      <c r="Y15" s="18">
        <f t="shared" si="2"/>
        <v>-8573987</v>
      </c>
      <c r="Z15" s="4">
        <f>+IF(X15&lt;&gt;0,+(Y15/X15)*100,0)</f>
        <v>-44.21997982814936</v>
      </c>
      <c r="AA15" s="30">
        <f>SUM(AA16:AA18)</f>
        <v>35537199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2775000</v>
      </c>
      <c r="Y16" s="21">
        <v>-2775000</v>
      </c>
      <c r="Z16" s="6">
        <v>-100</v>
      </c>
      <c r="AA16" s="28"/>
    </row>
    <row r="17" spans="1:27" ht="12.75">
      <c r="A17" s="5" t="s">
        <v>43</v>
      </c>
      <c r="B17" s="3"/>
      <c r="C17" s="19">
        <v>45881014</v>
      </c>
      <c r="D17" s="19"/>
      <c r="E17" s="20">
        <v>35537199</v>
      </c>
      <c r="F17" s="21">
        <v>35537199</v>
      </c>
      <c r="G17" s="21">
        <v>1523971</v>
      </c>
      <c r="H17" s="21">
        <v>4534814</v>
      </c>
      <c r="I17" s="21"/>
      <c r="J17" s="21">
        <v>6058785</v>
      </c>
      <c r="K17" s="21">
        <v>4756624</v>
      </c>
      <c r="L17" s="21"/>
      <c r="M17" s="21"/>
      <c r="N17" s="21">
        <v>4756624</v>
      </c>
      <c r="O17" s="21"/>
      <c r="P17" s="21"/>
      <c r="Q17" s="21"/>
      <c r="R17" s="21"/>
      <c r="S17" s="21"/>
      <c r="T17" s="21"/>
      <c r="U17" s="21"/>
      <c r="V17" s="21"/>
      <c r="W17" s="21">
        <v>10815409</v>
      </c>
      <c r="X17" s="21">
        <v>16614396</v>
      </c>
      <c r="Y17" s="21">
        <v>-5798987</v>
      </c>
      <c r="Z17" s="6">
        <v>-34.9</v>
      </c>
      <c r="AA17" s="28">
        <v>35537199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9643400</v>
      </c>
      <c r="F19" s="18">
        <f t="shared" si="3"/>
        <v>9643400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2525700</v>
      </c>
      <c r="Y19" s="18">
        <f t="shared" si="3"/>
        <v>-2525700</v>
      </c>
      <c r="Z19" s="4">
        <f>+IF(X19&lt;&gt;0,+(Y19/X19)*100,0)</f>
        <v>-100</v>
      </c>
      <c r="AA19" s="30">
        <f>SUM(AA20:AA23)</f>
        <v>9643400</v>
      </c>
    </row>
    <row r="20" spans="1:27" ht="12.75">
      <c r="A20" s="5" t="s">
        <v>46</v>
      </c>
      <c r="B20" s="3"/>
      <c r="C20" s="19"/>
      <c r="D20" s="19"/>
      <c r="E20" s="20">
        <v>4792000</v>
      </c>
      <c r="F20" s="21">
        <v>4792000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4792000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100002</v>
      </c>
      <c r="Y22" s="24">
        <v>-100002</v>
      </c>
      <c r="Z22" s="7">
        <v>-100</v>
      </c>
      <c r="AA22" s="29"/>
    </row>
    <row r="23" spans="1:27" ht="12.75">
      <c r="A23" s="5" t="s">
        <v>49</v>
      </c>
      <c r="B23" s="3"/>
      <c r="C23" s="19"/>
      <c r="D23" s="19"/>
      <c r="E23" s="20">
        <v>4851400</v>
      </c>
      <c r="F23" s="21">
        <v>4851400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2425698</v>
      </c>
      <c r="Y23" s="21">
        <v>-2425698</v>
      </c>
      <c r="Z23" s="6">
        <v>-100</v>
      </c>
      <c r="AA23" s="28">
        <v>4851400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49190905</v>
      </c>
      <c r="D25" s="50">
        <f>+D5+D9+D15+D19+D24</f>
        <v>0</v>
      </c>
      <c r="E25" s="51">
        <f t="shared" si="4"/>
        <v>58055709</v>
      </c>
      <c r="F25" s="52">
        <f t="shared" si="4"/>
        <v>58055709</v>
      </c>
      <c r="G25" s="52">
        <f t="shared" si="4"/>
        <v>1523971</v>
      </c>
      <c r="H25" s="52">
        <f t="shared" si="4"/>
        <v>4534814</v>
      </c>
      <c r="I25" s="52">
        <f t="shared" si="4"/>
        <v>0</v>
      </c>
      <c r="J25" s="52">
        <f t="shared" si="4"/>
        <v>6058785</v>
      </c>
      <c r="K25" s="52">
        <f t="shared" si="4"/>
        <v>4756624</v>
      </c>
      <c r="L25" s="52">
        <f t="shared" si="4"/>
        <v>0</v>
      </c>
      <c r="M25" s="52">
        <f t="shared" si="4"/>
        <v>0</v>
      </c>
      <c r="N25" s="52">
        <f t="shared" si="4"/>
        <v>4756624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10815409</v>
      </c>
      <c r="X25" s="52">
        <f t="shared" si="4"/>
        <v>21988806</v>
      </c>
      <c r="Y25" s="52">
        <f t="shared" si="4"/>
        <v>-11173397</v>
      </c>
      <c r="Z25" s="53">
        <f>+IF(X25&lt;&gt;0,+(Y25/X25)*100,0)</f>
        <v>-50.81402328075476</v>
      </c>
      <c r="AA25" s="54">
        <f>+AA5+AA9+AA15+AA19+AA24</f>
        <v>58055709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49190905</v>
      </c>
      <c r="D28" s="19"/>
      <c r="E28" s="20">
        <v>55981999</v>
      </c>
      <c r="F28" s="21">
        <v>55981999</v>
      </c>
      <c r="G28" s="21">
        <v>1523971</v>
      </c>
      <c r="H28" s="21">
        <v>4534814</v>
      </c>
      <c r="I28" s="21"/>
      <c r="J28" s="21">
        <v>6058785</v>
      </c>
      <c r="K28" s="21">
        <v>4756624</v>
      </c>
      <c r="L28" s="21"/>
      <c r="M28" s="21"/>
      <c r="N28" s="21">
        <v>4756624</v>
      </c>
      <c r="O28" s="21"/>
      <c r="P28" s="21"/>
      <c r="Q28" s="21"/>
      <c r="R28" s="21"/>
      <c r="S28" s="21"/>
      <c r="T28" s="21"/>
      <c r="U28" s="21"/>
      <c r="V28" s="21"/>
      <c r="W28" s="21">
        <v>10815409</v>
      </c>
      <c r="X28" s="21"/>
      <c r="Y28" s="21">
        <v>10815409</v>
      </c>
      <c r="Z28" s="6"/>
      <c r="AA28" s="19">
        <v>55981999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49190905</v>
      </c>
      <c r="D32" s="25">
        <f>SUM(D28:D31)</f>
        <v>0</v>
      </c>
      <c r="E32" s="26">
        <f t="shared" si="5"/>
        <v>55981999</v>
      </c>
      <c r="F32" s="27">
        <f t="shared" si="5"/>
        <v>55981999</v>
      </c>
      <c r="G32" s="27">
        <f t="shared" si="5"/>
        <v>1523971</v>
      </c>
      <c r="H32" s="27">
        <f t="shared" si="5"/>
        <v>4534814</v>
      </c>
      <c r="I32" s="27">
        <f t="shared" si="5"/>
        <v>0</v>
      </c>
      <c r="J32" s="27">
        <f t="shared" si="5"/>
        <v>6058785</v>
      </c>
      <c r="K32" s="27">
        <f t="shared" si="5"/>
        <v>4756624</v>
      </c>
      <c r="L32" s="27">
        <f t="shared" si="5"/>
        <v>0</v>
      </c>
      <c r="M32" s="27">
        <f t="shared" si="5"/>
        <v>0</v>
      </c>
      <c r="N32" s="27">
        <f t="shared" si="5"/>
        <v>4756624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10815409</v>
      </c>
      <c r="X32" s="27">
        <f t="shared" si="5"/>
        <v>0</v>
      </c>
      <c r="Y32" s="27">
        <f t="shared" si="5"/>
        <v>10815409</v>
      </c>
      <c r="Z32" s="13">
        <f>+IF(X32&lt;&gt;0,+(Y32/X32)*100,0)</f>
        <v>0</v>
      </c>
      <c r="AA32" s="31">
        <f>SUM(AA28:AA31)</f>
        <v>55981999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2073710</v>
      </c>
      <c r="F35" s="21">
        <v>2073710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2073710</v>
      </c>
    </row>
    <row r="36" spans="1:27" ht="12.75">
      <c r="A36" s="60" t="s">
        <v>64</v>
      </c>
      <c r="B36" s="10"/>
      <c r="C36" s="61">
        <f aca="true" t="shared" si="6" ref="C36:Y36">SUM(C32:C35)</f>
        <v>49190905</v>
      </c>
      <c r="D36" s="61">
        <f>SUM(D32:D35)</f>
        <v>0</v>
      </c>
      <c r="E36" s="62">
        <f t="shared" si="6"/>
        <v>58055709</v>
      </c>
      <c r="F36" s="63">
        <f t="shared" si="6"/>
        <v>58055709</v>
      </c>
      <c r="G36" s="63">
        <f t="shared" si="6"/>
        <v>1523971</v>
      </c>
      <c r="H36" s="63">
        <f t="shared" si="6"/>
        <v>4534814</v>
      </c>
      <c r="I36" s="63">
        <f t="shared" si="6"/>
        <v>0</v>
      </c>
      <c r="J36" s="63">
        <f t="shared" si="6"/>
        <v>6058785</v>
      </c>
      <c r="K36" s="63">
        <f t="shared" si="6"/>
        <v>4756624</v>
      </c>
      <c r="L36" s="63">
        <f t="shared" si="6"/>
        <v>0</v>
      </c>
      <c r="M36" s="63">
        <f t="shared" si="6"/>
        <v>0</v>
      </c>
      <c r="N36" s="63">
        <f t="shared" si="6"/>
        <v>4756624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10815409</v>
      </c>
      <c r="X36" s="63">
        <f t="shared" si="6"/>
        <v>0</v>
      </c>
      <c r="Y36" s="63">
        <f t="shared" si="6"/>
        <v>10815409</v>
      </c>
      <c r="Z36" s="64">
        <f>+IF(X36&lt;&gt;0,+(Y36/X36)*100,0)</f>
        <v>0</v>
      </c>
      <c r="AA36" s="65">
        <f>SUM(AA32:AA35)</f>
        <v>58055709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3651712</v>
      </c>
      <c r="D5" s="16">
        <f>SUM(D6:D8)</f>
        <v>0</v>
      </c>
      <c r="E5" s="17">
        <f t="shared" si="0"/>
        <v>15000000</v>
      </c>
      <c r="F5" s="18">
        <f t="shared" si="0"/>
        <v>15000000</v>
      </c>
      <c r="G5" s="18">
        <f t="shared" si="0"/>
        <v>0</v>
      </c>
      <c r="H5" s="18">
        <f t="shared" si="0"/>
        <v>1174534</v>
      </c>
      <c r="I5" s="18">
        <f t="shared" si="0"/>
        <v>0</v>
      </c>
      <c r="J5" s="18">
        <f t="shared" si="0"/>
        <v>1174534</v>
      </c>
      <c r="K5" s="18">
        <f t="shared" si="0"/>
        <v>0</v>
      </c>
      <c r="L5" s="18">
        <f t="shared" si="0"/>
        <v>1056969</v>
      </c>
      <c r="M5" s="18">
        <f t="shared" si="0"/>
        <v>0</v>
      </c>
      <c r="N5" s="18">
        <f t="shared" si="0"/>
        <v>1056969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2231503</v>
      </c>
      <c r="X5" s="18">
        <f t="shared" si="0"/>
        <v>7500000</v>
      </c>
      <c r="Y5" s="18">
        <f t="shared" si="0"/>
        <v>-5268497</v>
      </c>
      <c r="Z5" s="4">
        <f>+IF(X5&lt;&gt;0,+(Y5/X5)*100,0)</f>
        <v>-70.24662666666667</v>
      </c>
      <c r="AA5" s="16">
        <f>SUM(AA6:AA8)</f>
        <v>15000000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>
        <v>1174534</v>
      </c>
      <c r="I6" s="21"/>
      <c r="J6" s="21">
        <v>1174534</v>
      </c>
      <c r="K6" s="21"/>
      <c r="L6" s="21">
        <v>1056969</v>
      </c>
      <c r="M6" s="21"/>
      <c r="N6" s="21">
        <v>1056969</v>
      </c>
      <c r="O6" s="21"/>
      <c r="P6" s="21"/>
      <c r="Q6" s="21"/>
      <c r="R6" s="21"/>
      <c r="S6" s="21"/>
      <c r="T6" s="21"/>
      <c r="U6" s="21"/>
      <c r="V6" s="21"/>
      <c r="W6" s="21">
        <v>2231503</v>
      </c>
      <c r="X6" s="21"/>
      <c r="Y6" s="21">
        <v>2231503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7500000</v>
      </c>
      <c r="Y7" s="24">
        <v>-7500000</v>
      </c>
      <c r="Z7" s="7">
        <v>-100</v>
      </c>
      <c r="AA7" s="29"/>
    </row>
    <row r="8" spans="1:27" ht="12.75">
      <c r="A8" s="5" t="s">
        <v>34</v>
      </c>
      <c r="B8" s="3"/>
      <c r="C8" s="19">
        <v>3651712</v>
      </c>
      <c r="D8" s="19"/>
      <c r="E8" s="20">
        <v>15000000</v>
      </c>
      <c r="F8" s="21">
        <v>15000000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15000000</v>
      </c>
    </row>
    <row r="9" spans="1:27" ht="12.75">
      <c r="A9" s="2" t="s">
        <v>35</v>
      </c>
      <c r="B9" s="3"/>
      <c r="C9" s="16">
        <f aca="true" t="shared" si="1" ref="C9:Y9">SUM(C10:C14)</f>
        <v>1559809</v>
      </c>
      <c r="D9" s="16">
        <f>SUM(D10:D14)</f>
        <v>0</v>
      </c>
      <c r="E9" s="17">
        <f t="shared" si="1"/>
        <v>38149000</v>
      </c>
      <c r="F9" s="18">
        <f t="shared" si="1"/>
        <v>38149000</v>
      </c>
      <c r="G9" s="18">
        <f t="shared" si="1"/>
        <v>0</v>
      </c>
      <c r="H9" s="18">
        <f t="shared" si="1"/>
        <v>271000</v>
      </c>
      <c r="I9" s="18">
        <f t="shared" si="1"/>
        <v>0</v>
      </c>
      <c r="J9" s="18">
        <f t="shared" si="1"/>
        <v>271000</v>
      </c>
      <c r="K9" s="18">
        <f t="shared" si="1"/>
        <v>680668</v>
      </c>
      <c r="L9" s="18">
        <f t="shared" si="1"/>
        <v>3921537</v>
      </c>
      <c r="M9" s="18">
        <f t="shared" si="1"/>
        <v>0</v>
      </c>
      <c r="N9" s="18">
        <f t="shared" si="1"/>
        <v>4602205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4873205</v>
      </c>
      <c r="X9" s="18">
        <f t="shared" si="1"/>
        <v>19074498</v>
      </c>
      <c r="Y9" s="18">
        <f t="shared" si="1"/>
        <v>-14201293</v>
      </c>
      <c r="Z9" s="4">
        <f>+IF(X9&lt;&gt;0,+(Y9/X9)*100,0)</f>
        <v>-74.45172606901633</v>
      </c>
      <c r="AA9" s="30">
        <f>SUM(AA10:AA14)</f>
        <v>38149000</v>
      </c>
    </row>
    <row r="10" spans="1:27" ht="12.75">
      <c r="A10" s="5" t="s">
        <v>36</v>
      </c>
      <c r="B10" s="3"/>
      <c r="C10" s="19"/>
      <c r="D10" s="19"/>
      <c r="E10" s="20">
        <v>19170000</v>
      </c>
      <c r="F10" s="21">
        <v>19170000</v>
      </c>
      <c r="G10" s="21"/>
      <c r="H10" s="21"/>
      <c r="I10" s="21"/>
      <c r="J10" s="21"/>
      <c r="K10" s="21"/>
      <c r="L10" s="21">
        <v>1608967</v>
      </c>
      <c r="M10" s="21"/>
      <c r="N10" s="21">
        <v>1608967</v>
      </c>
      <c r="O10" s="21"/>
      <c r="P10" s="21"/>
      <c r="Q10" s="21"/>
      <c r="R10" s="21"/>
      <c r="S10" s="21"/>
      <c r="T10" s="21"/>
      <c r="U10" s="21"/>
      <c r="V10" s="21"/>
      <c r="W10" s="21">
        <v>1608967</v>
      </c>
      <c r="X10" s="21">
        <v>9585000</v>
      </c>
      <c r="Y10" s="21">
        <v>-7976033</v>
      </c>
      <c r="Z10" s="6">
        <v>-83.21</v>
      </c>
      <c r="AA10" s="28">
        <v>19170000</v>
      </c>
    </row>
    <row r="11" spans="1:27" ht="12.75">
      <c r="A11" s="5" t="s">
        <v>37</v>
      </c>
      <c r="B11" s="3"/>
      <c r="C11" s="19">
        <v>1559809</v>
      </c>
      <c r="D11" s="19"/>
      <c r="E11" s="20">
        <v>18979000</v>
      </c>
      <c r="F11" s="21">
        <v>18979000</v>
      </c>
      <c r="G11" s="21"/>
      <c r="H11" s="21">
        <v>271000</v>
      </c>
      <c r="I11" s="21"/>
      <c r="J11" s="21">
        <v>271000</v>
      </c>
      <c r="K11" s="21">
        <v>428668</v>
      </c>
      <c r="L11" s="21">
        <v>2312570</v>
      </c>
      <c r="M11" s="21"/>
      <c r="N11" s="21">
        <v>2741238</v>
      </c>
      <c r="O11" s="21"/>
      <c r="P11" s="21"/>
      <c r="Q11" s="21"/>
      <c r="R11" s="21"/>
      <c r="S11" s="21"/>
      <c r="T11" s="21"/>
      <c r="U11" s="21"/>
      <c r="V11" s="21"/>
      <c r="W11" s="21">
        <v>3012238</v>
      </c>
      <c r="X11" s="21">
        <v>9489498</v>
      </c>
      <c r="Y11" s="21">
        <v>-6477260</v>
      </c>
      <c r="Z11" s="6">
        <v>-68.26</v>
      </c>
      <c r="AA11" s="28">
        <v>18979000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>
        <v>252000</v>
      </c>
      <c r="L12" s="21"/>
      <c r="M12" s="21"/>
      <c r="N12" s="21">
        <v>252000</v>
      </c>
      <c r="O12" s="21"/>
      <c r="P12" s="21"/>
      <c r="Q12" s="21"/>
      <c r="R12" s="21"/>
      <c r="S12" s="21"/>
      <c r="T12" s="21"/>
      <c r="U12" s="21"/>
      <c r="V12" s="21"/>
      <c r="W12" s="21">
        <v>252000</v>
      </c>
      <c r="X12" s="21"/>
      <c r="Y12" s="21">
        <v>252000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31904972</v>
      </c>
      <c r="D15" s="16">
        <f>SUM(D16:D18)</f>
        <v>0</v>
      </c>
      <c r="E15" s="17">
        <f t="shared" si="2"/>
        <v>6054600</v>
      </c>
      <c r="F15" s="18">
        <f t="shared" si="2"/>
        <v>6054600</v>
      </c>
      <c r="G15" s="18">
        <f t="shared" si="2"/>
        <v>60772</v>
      </c>
      <c r="H15" s="18">
        <f t="shared" si="2"/>
        <v>184960</v>
      </c>
      <c r="I15" s="18">
        <f t="shared" si="2"/>
        <v>176924</v>
      </c>
      <c r="J15" s="18">
        <f t="shared" si="2"/>
        <v>422656</v>
      </c>
      <c r="K15" s="18">
        <f t="shared" si="2"/>
        <v>1670137</v>
      </c>
      <c r="L15" s="18">
        <f t="shared" si="2"/>
        <v>1119988</v>
      </c>
      <c r="M15" s="18">
        <f t="shared" si="2"/>
        <v>0</v>
      </c>
      <c r="N15" s="18">
        <f t="shared" si="2"/>
        <v>2790125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3212781</v>
      </c>
      <c r="X15" s="18">
        <f t="shared" si="2"/>
        <v>1366302</v>
      </c>
      <c r="Y15" s="18">
        <f t="shared" si="2"/>
        <v>1846479</v>
      </c>
      <c r="Z15" s="4">
        <f>+IF(X15&lt;&gt;0,+(Y15/X15)*100,0)</f>
        <v>135.1442799615312</v>
      </c>
      <c r="AA15" s="30">
        <f>SUM(AA16:AA18)</f>
        <v>6054600</v>
      </c>
    </row>
    <row r="16" spans="1:27" ht="12.75">
      <c r="A16" s="5" t="s">
        <v>42</v>
      </c>
      <c r="B16" s="3"/>
      <c r="C16" s="19"/>
      <c r="D16" s="19"/>
      <c r="E16" s="20">
        <v>800000</v>
      </c>
      <c r="F16" s="21">
        <v>800000</v>
      </c>
      <c r="G16" s="21"/>
      <c r="H16" s="21">
        <v>184960</v>
      </c>
      <c r="I16" s="21"/>
      <c r="J16" s="21">
        <v>184960</v>
      </c>
      <c r="K16" s="21">
        <v>495957</v>
      </c>
      <c r="L16" s="21"/>
      <c r="M16" s="21"/>
      <c r="N16" s="21">
        <v>495957</v>
      </c>
      <c r="O16" s="21"/>
      <c r="P16" s="21"/>
      <c r="Q16" s="21"/>
      <c r="R16" s="21"/>
      <c r="S16" s="21"/>
      <c r="T16" s="21"/>
      <c r="U16" s="21"/>
      <c r="V16" s="21"/>
      <c r="W16" s="21">
        <v>680917</v>
      </c>
      <c r="X16" s="21"/>
      <c r="Y16" s="21">
        <v>680917</v>
      </c>
      <c r="Z16" s="6"/>
      <c r="AA16" s="28">
        <v>800000</v>
      </c>
    </row>
    <row r="17" spans="1:27" ht="12.75">
      <c r="A17" s="5" t="s">
        <v>43</v>
      </c>
      <c r="B17" s="3"/>
      <c r="C17" s="19">
        <v>31904972</v>
      </c>
      <c r="D17" s="19"/>
      <c r="E17" s="20">
        <v>5254600</v>
      </c>
      <c r="F17" s="21">
        <v>5254600</v>
      </c>
      <c r="G17" s="21">
        <v>60772</v>
      </c>
      <c r="H17" s="21"/>
      <c r="I17" s="21">
        <v>176924</v>
      </c>
      <c r="J17" s="21">
        <v>237696</v>
      </c>
      <c r="K17" s="21">
        <v>1174180</v>
      </c>
      <c r="L17" s="21">
        <v>1119988</v>
      </c>
      <c r="M17" s="21"/>
      <c r="N17" s="21">
        <v>2294168</v>
      </c>
      <c r="O17" s="21"/>
      <c r="P17" s="21"/>
      <c r="Q17" s="21"/>
      <c r="R17" s="21"/>
      <c r="S17" s="21"/>
      <c r="T17" s="21"/>
      <c r="U17" s="21"/>
      <c r="V17" s="21"/>
      <c r="W17" s="21">
        <v>2531864</v>
      </c>
      <c r="X17" s="21">
        <v>1366302</v>
      </c>
      <c r="Y17" s="21">
        <v>1165562</v>
      </c>
      <c r="Z17" s="6">
        <v>85.31</v>
      </c>
      <c r="AA17" s="28">
        <v>5254600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317400</v>
      </c>
      <c r="D19" s="16">
        <f>SUM(D20:D23)</f>
        <v>0</v>
      </c>
      <c r="E19" s="17">
        <f t="shared" si="3"/>
        <v>1350000</v>
      </c>
      <c r="F19" s="18">
        <f t="shared" si="3"/>
        <v>1350000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799998</v>
      </c>
      <c r="Y19" s="18">
        <f t="shared" si="3"/>
        <v>-799998</v>
      </c>
      <c r="Z19" s="4">
        <f>+IF(X19&lt;&gt;0,+(Y19/X19)*100,0)</f>
        <v>-100</v>
      </c>
      <c r="AA19" s="30">
        <f>SUM(AA20:AA23)</f>
        <v>1350000</v>
      </c>
    </row>
    <row r="20" spans="1:27" ht="12.75">
      <c r="A20" s="5" t="s">
        <v>46</v>
      </c>
      <c r="B20" s="3"/>
      <c r="C20" s="19">
        <v>317400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1350000</v>
      </c>
      <c r="F23" s="21">
        <v>1350000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799998</v>
      </c>
      <c r="Y23" s="21">
        <v>-799998</v>
      </c>
      <c r="Z23" s="6">
        <v>-100</v>
      </c>
      <c r="AA23" s="28">
        <v>1350000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37433893</v>
      </c>
      <c r="D25" s="50">
        <f>+D5+D9+D15+D19+D24</f>
        <v>0</v>
      </c>
      <c r="E25" s="51">
        <f t="shared" si="4"/>
        <v>60553600</v>
      </c>
      <c r="F25" s="52">
        <f t="shared" si="4"/>
        <v>60553600</v>
      </c>
      <c r="G25" s="52">
        <f t="shared" si="4"/>
        <v>60772</v>
      </c>
      <c r="H25" s="52">
        <f t="shared" si="4"/>
        <v>1630494</v>
      </c>
      <c r="I25" s="52">
        <f t="shared" si="4"/>
        <v>176924</v>
      </c>
      <c r="J25" s="52">
        <f t="shared" si="4"/>
        <v>1868190</v>
      </c>
      <c r="K25" s="52">
        <f t="shared" si="4"/>
        <v>2350805</v>
      </c>
      <c r="L25" s="52">
        <f t="shared" si="4"/>
        <v>6098494</v>
      </c>
      <c r="M25" s="52">
        <f t="shared" si="4"/>
        <v>0</v>
      </c>
      <c r="N25" s="52">
        <f t="shared" si="4"/>
        <v>8449299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10317489</v>
      </c>
      <c r="X25" s="52">
        <f t="shared" si="4"/>
        <v>28740798</v>
      </c>
      <c r="Y25" s="52">
        <f t="shared" si="4"/>
        <v>-18423309</v>
      </c>
      <c r="Z25" s="53">
        <f>+IF(X25&lt;&gt;0,+(Y25/X25)*100,0)</f>
        <v>-64.10159175121025</v>
      </c>
      <c r="AA25" s="54">
        <f>+AA5+AA9+AA15+AA19+AA24</f>
        <v>60553600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33665950</v>
      </c>
      <c r="D28" s="19"/>
      <c r="E28" s="20">
        <v>44828600</v>
      </c>
      <c r="F28" s="21">
        <v>44828600</v>
      </c>
      <c r="G28" s="21">
        <v>60772</v>
      </c>
      <c r="H28" s="21">
        <v>455960</v>
      </c>
      <c r="I28" s="21">
        <v>176924</v>
      </c>
      <c r="J28" s="21">
        <v>693656</v>
      </c>
      <c r="K28" s="21">
        <v>1854848</v>
      </c>
      <c r="L28" s="21">
        <v>5041525</v>
      </c>
      <c r="M28" s="21"/>
      <c r="N28" s="21">
        <v>6896373</v>
      </c>
      <c r="O28" s="21"/>
      <c r="P28" s="21"/>
      <c r="Q28" s="21"/>
      <c r="R28" s="21"/>
      <c r="S28" s="21"/>
      <c r="T28" s="21"/>
      <c r="U28" s="21"/>
      <c r="V28" s="21"/>
      <c r="W28" s="21">
        <v>7590029</v>
      </c>
      <c r="X28" s="21">
        <v>28171400</v>
      </c>
      <c r="Y28" s="21">
        <v>-20581371</v>
      </c>
      <c r="Z28" s="6">
        <v>-73.06</v>
      </c>
      <c r="AA28" s="19">
        <v>44828600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33665950</v>
      </c>
      <c r="D32" s="25">
        <f>SUM(D28:D31)</f>
        <v>0</v>
      </c>
      <c r="E32" s="26">
        <f t="shared" si="5"/>
        <v>44828600</v>
      </c>
      <c r="F32" s="27">
        <f t="shared" si="5"/>
        <v>44828600</v>
      </c>
      <c r="G32" s="27">
        <f t="shared" si="5"/>
        <v>60772</v>
      </c>
      <c r="H32" s="27">
        <f t="shared" si="5"/>
        <v>455960</v>
      </c>
      <c r="I32" s="27">
        <f t="shared" si="5"/>
        <v>176924</v>
      </c>
      <c r="J32" s="27">
        <f t="shared" si="5"/>
        <v>693656</v>
      </c>
      <c r="K32" s="27">
        <f t="shared" si="5"/>
        <v>1854848</v>
      </c>
      <c r="L32" s="27">
        <f t="shared" si="5"/>
        <v>5041525</v>
      </c>
      <c r="M32" s="27">
        <f t="shared" si="5"/>
        <v>0</v>
      </c>
      <c r="N32" s="27">
        <f t="shared" si="5"/>
        <v>6896373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7590029</v>
      </c>
      <c r="X32" s="27">
        <f t="shared" si="5"/>
        <v>28171400</v>
      </c>
      <c r="Y32" s="27">
        <f t="shared" si="5"/>
        <v>-20581371</v>
      </c>
      <c r="Z32" s="13">
        <f>+IF(X32&lt;&gt;0,+(Y32/X32)*100,0)</f>
        <v>-73.05767906458323</v>
      </c>
      <c r="AA32" s="31">
        <f>SUM(AA28:AA31)</f>
        <v>44828600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15000000</v>
      </c>
      <c r="F34" s="21">
        <v>15000000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15000000</v>
      </c>
    </row>
    <row r="35" spans="1:27" ht="12.75">
      <c r="A35" s="59" t="s">
        <v>63</v>
      </c>
      <c r="B35" s="3"/>
      <c r="C35" s="19">
        <v>3767943</v>
      </c>
      <c r="D35" s="19"/>
      <c r="E35" s="20">
        <v>725000</v>
      </c>
      <c r="F35" s="21">
        <v>725000</v>
      </c>
      <c r="G35" s="21"/>
      <c r="H35" s="21">
        <v>1174534</v>
      </c>
      <c r="I35" s="21"/>
      <c r="J35" s="21">
        <v>1174534</v>
      </c>
      <c r="K35" s="21">
        <v>495957</v>
      </c>
      <c r="L35" s="21">
        <v>1056969</v>
      </c>
      <c r="M35" s="21"/>
      <c r="N35" s="21">
        <v>1552926</v>
      </c>
      <c r="O35" s="21"/>
      <c r="P35" s="21"/>
      <c r="Q35" s="21"/>
      <c r="R35" s="21"/>
      <c r="S35" s="21"/>
      <c r="T35" s="21"/>
      <c r="U35" s="21"/>
      <c r="V35" s="21"/>
      <c r="W35" s="21">
        <v>2727460</v>
      </c>
      <c r="X35" s="21"/>
      <c r="Y35" s="21">
        <v>2727460</v>
      </c>
      <c r="Z35" s="6"/>
      <c r="AA35" s="28">
        <v>725000</v>
      </c>
    </row>
    <row r="36" spans="1:27" ht="12.75">
      <c r="A36" s="60" t="s">
        <v>64</v>
      </c>
      <c r="B36" s="10"/>
      <c r="C36" s="61">
        <f aca="true" t="shared" si="6" ref="C36:Y36">SUM(C32:C35)</f>
        <v>37433893</v>
      </c>
      <c r="D36" s="61">
        <f>SUM(D32:D35)</f>
        <v>0</v>
      </c>
      <c r="E36" s="62">
        <f t="shared" si="6"/>
        <v>60553600</v>
      </c>
      <c r="F36" s="63">
        <f t="shared" si="6"/>
        <v>60553600</v>
      </c>
      <c r="G36" s="63">
        <f t="shared" si="6"/>
        <v>60772</v>
      </c>
      <c r="H36" s="63">
        <f t="shared" si="6"/>
        <v>1630494</v>
      </c>
      <c r="I36" s="63">
        <f t="shared" si="6"/>
        <v>176924</v>
      </c>
      <c r="J36" s="63">
        <f t="shared" si="6"/>
        <v>1868190</v>
      </c>
      <c r="K36" s="63">
        <f t="shared" si="6"/>
        <v>2350805</v>
      </c>
      <c r="L36" s="63">
        <f t="shared" si="6"/>
        <v>6098494</v>
      </c>
      <c r="M36" s="63">
        <f t="shared" si="6"/>
        <v>0</v>
      </c>
      <c r="N36" s="63">
        <f t="shared" si="6"/>
        <v>8449299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10317489</v>
      </c>
      <c r="X36" s="63">
        <f t="shared" si="6"/>
        <v>28171400</v>
      </c>
      <c r="Y36" s="63">
        <f t="shared" si="6"/>
        <v>-17853911</v>
      </c>
      <c r="Z36" s="64">
        <f>+IF(X36&lt;&gt;0,+(Y36/X36)*100,0)</f>
        <v>-63.37601610143621</v>
      </c>
      <c r="AA36" s="65">
        <f>SUM(AA32:AA35)</f>
        <v>60553600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60004531</v>
      </c>
      <c r="D5" s="16">
        <f>SUM(D6:D8)</f>
        <v>0</v>
      </c>
      <c r="E5" s="17">
        <f t="shared" si="0"/>
        <v>2590000</v>
      </c>
      <c r="F5" s="18">
        <f t="shared" si="0"/>
        <v>2590000</v>
      </c>
      <c r="G5" s="18">
        <f t="shared" si="0"/>
        <v>0</v>
      </c>
      <c r="H5" s="18">
        <f t="shared" si="0"/>
        <v>447878</v>
      </c>
      <c r="I5" s="18">
        <f t="shared" si="0"/>
        <v>1600</v>
      </c>
      <c r="J5" s="18">
        <f t="shared" si="0"/>
        <v>449478</v>
      </c>
      <c r="K5" s="18">
        <f t="shared" si="0"/>
        <v>1600</v>
      </c>
      <c r="L5" s="18">
        <f t="shared" si="0"/>
        <v>1600</v>
      </c>
      <c r="M5" s="18">
        <f t="shared" si="0"/>
        <v>45865</v>
      </c>
      <c r="N5" s="18">
        <f t="shared" si="0"/>
        <v>49065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498543</v>
      </c>
      <c r="X5" s="18">
        <f t="shared" si="0"/>
        <v>2275002</v>
      </c>
      <c r="Y5" s="18">
        <f t="shared" si="0"/>
        <v>-1776459</v>
      </c>
      <c r="Z5" s="4">
        <f>+IF(X5&lt;&gt;0,+(Y5/X5)*100,0)</f>
        <v>-78.08604124304065</v>
      </c>
      <c r="AA5" s="16">
        <f>SUM(AA6:AA8)</f>
        <v>2590000</v>
      </c>
    </row>
    <row r="6" spans="1:27" ht="12.75">
      <c r="A6" s="5" t="s">
        <v>32</v>
      </c>
      <c r="B6" s="3"/>
      <c r="C6" s="19">
        <v>60004531</v>
      </c>
      <c r="D6" s="19"/>
      <c r="E6" s="20">
        <v>200000</v>
      </c>
      <c r="F6" s="21">
        <v>200000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49998</v>
      </c>
      <c r="Y6" s="21">
        <v>-49998</v>
      </c>
      <c r="Z6" s="6">
        <v>-100</v>
      </c>
      <c r="AA6" s="28">
        <v>200000</v>
      </c>
    </row>
    <row r="7" spans="1:27" ht="12.75">
      <c r="A7" s="5" t="s">
        <v>33</v>
      </c>
      <c r="B7" s="3"/>
      <c r="C7" s="22"/>
      <c r="D7" s="22"/>
      <c r="E7" s="23">
        <v>2390000</v>
      </c>
      <c r="F7" s="24">
        <v>2390000</v>
      </c>
      <c r="G7" s="24"/>
      <c r="H7" s="24">
        <v>7499</v>
      </c>
      <c r="I7" s="24">
        <v>1600</v>
      </c>
      <c r="J7" s="24">
        <v>9099</v>
      </c>
      <c r="K7" s="24">
        <v>1600</v>
      </c>
      <c r="L7" s="24">
        <v>1600</v>
      </c>
      <c r="M7" s="24"/>
      <c r="N7" s="24">
        <v>3200</v>
      </c>
      <c r="O7" s="24"/>
      <c r="P7" s="24"/>
      <c r="Q7" s="24"/>
      <c r="R7" s="24"/>
      <c r="S7" s="24"/>
      <c r="T7" s="24"/>
      <c r="U7" s="24"/>
      <c r="V7" s="24"/>
      <c r="W7" s="24">
        <v>12299</v>
      </c>
      <c r="X7" s="24">
        <v>2050002</v>
      </c>
      <c r="Y7" s="24">
        <v>-2037703</v>
      </c>
      <c r="Z7" s="7">
        <v>-99.4</v>
      </c>
      <c r="AA7" s="29">
        <v>2390000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440379</v>
      </c>
      <c r="I8" s="21"/>
      <c r="J8" s="21">
        <v>440379</v>
      </c>
      <c r="K8" s="21"/>
      <c r="L8" s="21"/>
      <c r="M8" s="21">
        <v>45865</v>
      </c>
      <c r="N8" s="21">
        <v>45865</v>
      </c>
      <c r="O8" s="21"/>
      <c r="P8" s="21"/>
      <c r="Q8" s="21"/>
      <c r="R8" s="21"/>
      <c r="S8" s="21"/>
      <c r="T8" s="21"/>
      <c r="U8" s="21"/>
      <c r="V8" s="21"/>
      <c r="W8" s="21">
        <v>486244</v>
      </c>
      <c r="X8" s="21">
        <v>175002</v>
      </c>
      <c r="Y8" s="21">
        <v>311242</v>
      </c>
      <c r="Z8" s="6">
        <v>177.85</v>
      </c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590000</v>
      </c>
      <c r="F9" s="18">
        <f t="shared" si="1"/>
        <v>590000</v>
      </c>
      <c r="G9" s="18">
        <f t="shared" si="1"/>
        <v>0</v>
      </c>
      <c r="H9" s="18">
        <f t="shared" si="1"/>
        <v>392638</v>
      </c>
      <c r="I9" s="18">
        <f t="shared" si="1"/>
        <v>849548</v>
      </c>
      <c r="J9" s="18">
        <f t="shared" si="1"/>
        <v>1242186</v>
      </c>
      <c r="K9" s="18">
        <f t="shared" si="1"/>
        <v>849548</v>
      </c>
      <c r="L9" s="18">
        <f t="shared" si="1"/>
        <v>849548</v>
      </c>
      <c r="M9" s="18">
        <f t="shared" si="1"/>
        <v>0</v>
      </c>
      <c r="N9" s="18">
        <f t="shared" si="1"/>
        <v>1699096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2941282</v>
      </c>
      <c r="X9" s="18">
        <f t="shared" si="1"/>
        <v>2747793</v>
      </c>
      <c r="Y9" s="18">
        <f t="shared" si="1"/>
        <v>193489</v>
      </c>
      <c r="Z9" s="4">
        <f>+IF(X9&lt;&gt;0,+(Y9/X9)*100,0)</f>
        <v>7.041614852356054</v>
      </c>
      <c r="AA9" s="30">
        <f>SUM(AA10:AA14)</f>
        <v>590000</v>
      </c>
    </row>
    <row r="10" spans="1:27" ht="12.75">
      <c r="A10" s="5" t="s">
        <v>36</v>
      </c>
      <c r="B10" s="3"/>
      <c r="C10" s="19"/>
      <c r="D10" s="19"/>
      <c r="E10" s="20">
        <v>590000</v>
      </c>
      <c r="F10" s="21">
        <v>590000</v>
      </c>
      <c r="G10" s="21"/>
      <c r="H10" s="21">
        <v>392638</v>
      </c>
      <c r="I10" s="21">
        <v>849548</v>
      </c>
      <c r="J10" s="21">
        <v>1242186</v>
      </c>
      <c r="K10" s="21">
        <v>849548</v>
      </c>
      <c r="L10" s="21">
        <v>849548</v>
      </c>
      <c r="M10" s="21"/>
      <c r="N10" s="21">
        <v>1699096</v>
      </c>
      <c r="O10" s="21"/>
      <c r="P10" s="21"/>
      <c r="Q10" s="21"/>
      <c r="R10" s="21"/>
      <c r="S10" s="21"/>
      <c r="T10" s="21"/>
      <c r="U10" s="21"/>
      <c r="V10" s="21"/>
      <c r="W10" s="21">
        <v>2941282</v>
      </c>
      <c r="X10" s="21">
        <v>2747793</v>
      </c>
      <c r="Y10" s="21">
        <v>193489</v>
      </c>
      <c r="Z10" s="6">
        <v>7.04</v>
      </c>
      <c r="AA10" s="28">
        <v>590000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52699000</v>
      </c>
      <c r="F15" s="18">
        <f t="shared" si="2"/>
        <v>52699000</v>
      </c>
      <c r="G15" s="18">
        <f t="shared" si="2"/>
        <v>142195</v>
      </c>
      <c r="H15" s="18">
        <f t="shared" si="2"/>
        <v>458110</v>
      </c>
      <c r="I15" s="18">
        <f t="shared" si="2"/>
        <v>195592</v>
      </c>
      <c r="J15" s="18">
        <f t="shared" si="2"/>
        <v>795897</v>
      </c>
      <c r="K15" s="18">
        <f t="shared" si="2"/>
        <v>718840</v>
      </c>
      <c r="L15" s="18">
        <f t="shared" si="2"/>
        <v>7477996</v>
      </c>
      <c r="M15" s="18">
        <f t="shared" si="2"/>
        <v>4231858</v>
      </c>
      <c r="N15" s="18">
        <f t="shared" si="2"/>
        <v>12428694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13224591</v>
      </c>
      <c r="X15" s="18">
        <f t="shared" si="2"/>
        <v>28740498</v>
      </c>
      <c r="Y15" s="18">
        <f t="shared" si="2"/>
        <v>-15515907</v>
      </c>
      <c r="Z15" s="4">
        <f>+IF(X15&lt;&gt;0,+(Y15/X15)*100,0)</f>
        <v>-53.98621485264452</v>
      </c>
      <c r="AA15" s="30">
        <f>SUM(AA16:AA18)</f>
        <v>52699000</v>
      </c>
    </row>
    <row r="16" spans="1:27" ht="12.75">
      <c r="A16" s="5" t="s">
        <v>42</v>
      </c>
      <c r="B16" s="3"/>
      <c r="C16" s="19"/>
      <c r="D16" s="19"/>
      <c r="E16" s="20">
        <v>5875000</v>
      </c>
      <c r="F16" s="21">
        <v>5875000</v>
      </c>
      <c r="G16" s="21">
        <v>53873</v>
      </c>
      <c r="H16" s="21">
        <v>53873</v>
      </c>
      <c r="I16" s="21">
        <v>17518</v>
      </c>
      <c r="J16" s="21">
        <v>125264</v>
      </c>
      <c r="K16" s="21">
        <v>17518</v>
      </c>
      <c r="L16" s="21">
        <v>17518</v>
      </c>
      <c r="M16" s="21">
        <v>271530</v>
      </c>
      <c r="N16" s="21">
        <v>306566</v>
      </c>
      <c r="O16" s="21"/>
      <c r="P16" s="21"/>
      <c r="Q16" s="21"/>
      <c r="R16" s="21"/>
      <c r="S16" s="21"/>
      <c r="T16" s="21"/>
      <c r="U16" s="21"/>
      <c r="V16" s="21"/>
      <c r="W16" s="21">
        <v>431830</v>
      </c>
      <c r="X16" s="21">
        <v>28740498</v>
      </c>
      <c r="Y16" s="21">
        <v>-28308668</v>
      </c>
      <c r="Z16" s="6">
        <v>-98.5</v>
      </c>
      <c r="AA16" s="28">
        <v>5875000</v>
      </c>
    </row>
    <row r="17" spans="1:27" ht="12.75">
      <c r="A17" s="5" t="s">
        <v>43</v>
      </c>
      <c r="B17" s="3"/>
      <c r="C17" s="19"/>
      <c r="D17" s="19"/>
      <c r="E17" s="20">
        <v>46824000</v>
      </c>
      <c r="F17" s="21">
        <v>46824000</v>
      </c>
      <c r="G17" s="21">
        <v>88322</v>
      </c>
      <c r="H17" s="21">
        <v>404237</v>
      </c>
      <c r="I17" s="21">
        <v>178074</v>
      </c>
      <c r="J17" s="21">
        <v>670633</v>
      </c>
      <c r="K17" s="21">
        <v>701322</v>
      </c>
      <c r="L17" s="21">
        <v>7460478</v>
      </c>
      <c r="M17" s="21">
        <v>3960328</v>
      </c>
      <c r="N17" s="21">
        <v>12122128</v>
      </c>
      <c r="O17" s="21"/>
      <c r="P17" s="21"/>
      <c r="Q17" s="21"/>
      <c r="R17" s="21"/>
      <c r="S17" s="21"/>
      <c r="T17" s="21"/>
      <c r="U17" s="21"/>
      <c r="V17" s="21"/>
      <c r="W17" s="21">
        <v>12792761</v>
      </c>
      <c r="X17" s="21"/>
      <c r="Y17" s="21">
        <v>12792761</v>
      </c>
      <c r="Z17" s="6"/>
      <c r="AA17" s="28">
        <v>46824000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16200000</v>
      </c>
      <c r="F19" s="18">
        <f t="shared" si="3"/>
        <v>16200000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192939</v>
      </c>
      <c r="Y19" s="18">
        <f t="shared" si="3"/>
        <v>-192939</v>
      </c>
      <c r="Z19" s="4">
        <f>+IF(X19&lt;&gt;0,+(Y19/X19)*100,0)</f>
        <v>-100</v>
      </c>
      <c r="AA19" s="30">
        <f>SUM(AA20:AA23)</f>
        <v>16200000</v>
      </c>
    </row>
    <row r="20" spans="1:27" ht="12.75">
      <c r="A20" s="5" t="s">
        <v>46</v>
      </c>
      <c r="B20" s="3"/>
      <c r="C20" s="19"/>
      <c r="D20" s="19"/>
      <c r="E20" s="20">
        <v>15000000</v>
      </c>
      <c r="F20" s="21">
        <v>15000000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15000000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1200000</v>
      </c>
      <c r="F23" s="21">
        <v>1200000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192939</v>
      </c>
      <c r="Y23" s="21">
        <v>-192939</v>
      </c>
      <c r="Z23" s="6">
        <v>-100</v>
      </c>
      <c r="AA23" s="28">
        <v>1200000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60004531</v>
      </c>
      <c r="D25" s="50">
        <f>+D5+D9+D15+D19+D24</f>
        <v>0</v>
      </c>
      <c r="E25" s="51">
        <f t="shared" si="4"/>
        <v>72079000</v>
      </c>
      <c r="F25" s="52">
        <f t="shared" si="4"/>
        <v>72079000</v>
      </c>
      <c r="G25" s="52">
        <f t="shared" si="4"/>
        <v>142195</v>
      </c>
      <c r="H25" s="52">
        <f t="shared" si="4"/>
        <v>1298626</v>
      </c>
      <c r="I25" s="52">
        <f t="shared" si="4"/>
        <v>1046740</v>
      </c>
      <c r="J25" s="52">
        <f t="shared" si="4"/>
        <v>2487561</v>
      </c>
      <c r="K25" s="52">
        <f t="shared" si="4"/>
        <v>1569988</v>
      </c>
      <c r="L25" s="52">
        <f t="shared" si="4"/>
        <v>8329144</v>
      </c>
      <c r="M25" s="52">
        <f t="shared" si="4"/>
        <v>4277723</v>
      </c>
      <c r="N25" s="52">
        <f t="shared" si="4"/>
        <v>14176855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16664416</v>
      </c>
      <c r="X25" s="52">
        <f t="shared" si="4"/>
        <v>33956232</v>
      </c>
      <c r="Y25" s="52">
        <f t="shared" si="4"/>
        <v>-17291816</v>
      </c>
      <c r="Z25" s="53">
        <f>+IF(X25&lt;&gt;0,+(Y25/X25)*100,0)</f>
        <v>-50.92383630786832</v>
      </c>
      <c r="AA25" s="54">
        <f>+AA5+AA9+AA15+AA19+AA24</f>
        <v>72079000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27843704</v>
      </c>
      <c r="D28" s="19"/>
      <c r="E28" s="20">
        <v>37794000</v>
      </c>
      <c r="F28" s="21">
        <v>37794000</v>
      </c>
      <c r="G28" s="21">
        <v>88322</v>
      </c>
      <c r="H28" s="21">
        <v>400037</v>
      </c>
      <c r="I28" s="21">
        <v>178074</v>
      </c>
      <c r="J28" s="21">
        <v>666433</v>
      </c>
      <c r="K28" s="21">
        <v>701322</v>
      </c>
      <c r="L28" s="21">
        <v>7460478</v>
      </c>
      <c r="M28" s="21">
        <v>3960328</v>
      </c>
      <c r="N28" s="21">
        <v>12122128</v>
      </c>
      <c r="O28" s="21"/>
      <c r="P28" s="21"/>
      <c r="Q28" s="21"/>
      <c r="R28" s="21"/>
      <c r="S28" s="21"/>
      <c r="T28" s="21"/>
      <c r="U28" s="21"/>
      <c r="V28" s="21"/>
      <c r="W28" s="21">
        <v>12788561</v>
      </c>
      <c r="X28" s="21">
        <v>17825257</v>
      </c>
      <c r="Y28" s="21">
        <v>-5036696</v>
      </c>
      <c r="Z28" s="6">
        <v>-28.26</v>
      </c>
      <c r="AA28" s="19">
        <v>37794000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>
        <v>4000000</v>
      </c>
      <c r="F30" s="24">
        <v>4000000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2500000</v>
      </c>
      <c r="Y30" s="24">
        <v>-2500000</v>
      </c>
      <c r="Z30" s="7">
        <v>-100</v>
      </c>
      <c r="AA30" s="29">
        <v>4000000</v>
      </c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27843704</v>
      </c>
      <c r="D32" s="25">
        <f>SUM(D28:D31)</f>
        <v>0</v>
      </c>
      <c r="E32" s="26">
        <f t="shared" si="5"/>
        <v>41794000</v>
      </c>
      <c r="F32" s="27">
        <f t="shared" si="5"/>
        <v>41794000</v>
      </c>
      <c r="G32" s="27">
        <f t="shared" si="5"/>
        <v>88322</v>
      </c>
      <c r="H32" s="27">
        <f t="shared" si="5"/>
        <v>400037</v>
      </c>
      <c r="I32" s="27">
        <f t="shared" si="5"/>
        <v>178074</v>
      </c>
      <c r="J32" s="27">
        <f t="shared" si="5"/>
        <v>666433</v>
      </c>
      <c r="K32" s="27">
        <f t="shared" si="5"/>
        <v>701322</v>
      </c>
      <c r="L32" s="27">
        <f t="shared" si="5"/>
        <v>7460478</v>
      </c>
      <c r="M32" s="27">
        <f t="shared" si="5"/>
        <v>3960328</v>
      </c>
      <c r="N32" s="27">
        <f t="shared" si="5"/>
        <v>12122128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12788561</v>
      </c>
      <c r="X32" s="27">
        <f t="shared" si="5"/>
        <v>20325257</v>
      </c>
      <c r="Y32" s="27">
        <f t="shared" si="5"/>
        <v>-7536696</v>
      </c>
      <c r="Z32" s="13">
        <f>+IF(X32&lt;&gt;0,+(Y32/X32)*100,0)</f>
        <v>-37.080446264467895</v>
      </c>
      <c r="AA32" s="31">
        <f>SUM(AA28:AA31)</f>
        <v>41794000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32160827</v>
      </c>
      <c r="D35" s="19"/>
      <c r="E35" s="20">
        <v>30285000</v>
      </c>
      <c r="F35" s="21">
        <v>30285000</v>
      </c>
      <c r="G35" s="21">
        <v>53873</v>
      </c>
      <c r="H35" s="21">
        <v>898590</v>
      </c>
      <c r="I35" s="21">
        <v>868666</v>
      </c>
      <c r="J35" s="21">
        <v>1821129</v>
      </c>
      <c r="K35" s="21">
        <v>868666</v>
      </c>
      <c r="L35" s="21">
        <v>868666</v>
      </c>
      <c r="M35" s="21">
        <v>317395</v>
      </c>
      <c r="N35" s="21">
        <v>2054727</v>
      </c>
      <c r="O35" s="21"/>
      <c r="P35" s="21"/>
      <c r="Q35" s="21"/>
      <c r="R35" s="21"/>
      <c r="S35" s="21"/>
      <c r="T35" s="21"/>
      <c r="U35" s="21"/>
      <c r="V35" s="21"/>
      <c r="W35" s="21">
        <v>3875856</v>
      </c>
      <c r="X35" s="21">
        <v>13632175</v>
      </c>
      <c r="Y35" s="21">
        <v>-9756319</v>
      </c>
      <c r="Z35" s="6">
        <v>-71.57</v>
      </c>
      <c r="AA35" s="28">
        <v>30285000</v>
      </c>
    </row>
    <row r="36" spans="1:27" ht="12.75">
      <c r="A36" s="60" t="s">
        <v>64</v>
      </c>
      <c r="B36" s="10"/>
      <c r="C36" s="61">
        <f aca="true" t="shared" si="6" ref="C36:Y36">SUM(C32:C35)</f>
        <v>60004531</v>
      </c>
      <c r="D36" s="61">
        <f>SUM(D32:D35)</f>
        <v>0</v>
      </c>
      <c r="E36" s="62">
        <f t="shared" si="6"/>
        <v>72079000</v>
      </c>
      <c r="F36" s="63">
        <f t="shared" si="6"/>
        <v>72079000</v>
      </c>
      <c r="G36" s="63">
        <f t="shared" si="6"/>
        <v>142195</v>
      </c>
      <c r="H36" s="63">
        <f t="shared" si="6"/>
        <v>1298627</v>
      </c>
      <c r="I36" s="63">
        <f t="shared" si="6"/>
        <v>1046740</v>
      </c>
      <c r="J36" s="63">
        <f t="shared" si="6"/>
        <v>2487562</v>
      </c>
      <c r="K36" s="63">
        <f t="shared" si="6"/>
        <v>1569988</v>
      </c>
      <c r="L36" s="63">
        <f t="shared" si="6"/>
        <v>8329144</v>
      </c>
      <c r="M36" s="63">
        <f t="shared" si="6"/>
        <v>4277723</v>
      </c>
      <c r="N36" s="63">
        <f t="shared" si="6"/>
        <v>14176855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16664417</v>
      </c>
      <c r="X36" s="63">
        <f t="shared" si="6"/>
        <v>33957432</v>
      </c>
      <c r="Y36" s="63">
        <f t="shared" si="6"/>
        <v>-17293015</v>
      </c>
      <c r="Z36" s="64">
        <f>+IF(X36&lt;&gt;0,+(Y36/X36)*100,0)</f>
        <v>-50.92556763420744</v>
      </c>
      <c r="AA36" s="65">
        <f>SUM(AA32:AA35)</f>
        <v>72079000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374726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70341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304385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12284721</v>
      </c>
      <c r="D9" s="16">
        <f>SUM(D10:D14)</f>
        <v>0</v>
      </c>
      <c r="E9" s="17">
        <f t="shared" si="1"/>
        <v>6800000</v>
      </c>
      <c r="F9" s="18">
        <f t="shared" si="1"/>
        <v>6800000</v>
      </c>
      <c r="G9" s="18">
        <f t="shared" si="1"/>
        <v>5258534</v>
      </c>
      <c r="H9" s="18">
        <f t="shared" si="1"/>
        <v>1084535</v>
      </c>
      <c r="I9" s="18">
        <f t="shared" si="1"/>
        <v>31699</v>
      </c>
      <c r="J9" s="18">
        <f t="shared" si="1"/>
        <v>6374768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6374768</v>
      </c>
      <c r="X9" s="18">
        <f t="shared" si="1"/>
        <v>3524998</v>
      </c>
      <c r="Y9" s="18">
        <f t="shared" si="1"/>
        <v>2849770</v>
      </c>
      <c r="Z9" s="4">
        <f>+IF(X9&lt;&gt;0,+(Y9/X9)*100,0)</f>
        <v>80.84458487636022</v>
      </c>
      <c r="AA9" s="30">
        <f>SUM(AA10:AA14)</f>
        <v>6800000</v>
      </c>
    </row>
    <row r="10" spans="1:27" ht="12.75">
      <c r="A10" s="5" t="s">
        <v>36</v>
      </c>
      <c r="B10" s="3"/>
      <c r="C10" s="19">
        <v>999743</v>
      </c>
      <c r="D10" s="19"/>
      <c r="E10" s="20">
        <v>250000</v>
      </c>
      <c r="F10" s="21">
        <v>250000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124998</v>
      </c>
      <c r="Y10" s="21">
        <v>-124998</v>
      </c>
      <c r="Z10" s="6">
        <v>-100</v>
      </c>
      <c r="AA10" s="28">
        <v>250000</v>
      </c>
    </row>
    <row r="11" spans="1:27" ht="12.75">
      <c r="A11" s="5" t="s">
        <v>37</v>
      </c>
      <c r="B11" s="3"/>
      <c r="C11" s="19">
        <v>11284978</v>
      </c>
      <c r="D11" s="19"/>
      <c r="E11" s="20">
        <v>6300000</v>
      </c>
      <c r="F11" s="21">
        <v>6300000</v>
      </c>
      <c r="G11" s="21">
        <v>5258534</v>
      </c>
      <c r="H11" s="21">
        <v>1084535</v>
      </c>
      <c r="I11" s="21">
        <v>31699</v>
      </c>
      <c r="J11" s="21">
        <v>6374768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6374768</v>
      </c>
      <c r="X11" s="21">
        <v>3150000</v>
      </c>
      <c r="Y11" s="21">
        <v>3224768</v>
      </c>
      <c r="Z11" s="6">
        <v>102.37</v>
      </c>
      <c r="AA11" s="28">
        <v>6300000</v>
      </c>
    </row>
    <row r="12" spans="1:27" ht="12.75">
      <c r="A12" s="5" t="s">
        <v>38</v>
      </c>
      <c r="B12" s="3"/>
      <c r="C12" s="19"/>
      <c r="D12" s="19"/>
      <c r="E12" s="20">
        <v>250000</v>
      </c>
      <c r="F12" s="21">
        <v>250000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250000</v>
      </c>
      <c r="Y12" s="21">
        <v>-250000</v>
      </c>
      <c r="Z12" s="6">
        <v>-100</v>
      </c>
      <c r="AA12" s="28">
        <v>250000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15139104</v>
      </c>
      <c r="D15" s="16">
        <f>SUM(D16:D18)</f>
        <v>0</v>
      </c>
      <c r="E15" s="17">
        <f t="shared" si="2"/>
        <v>12112000</v>
      </c>
      <c r="F15" s="18">
        <f t="shared" si="2"/>
        <v>12112000</v>
      </c>
      <c r="G15" s="18">
        <f t="shared" si="2"/>
        <v>4087915</v>
      </c>
      <c r="H15" s="18">
        <f t="shared" si="2"/>
        <v>1069026</v>
      </c>
      <c r="I15" s="18">
        <f t="shared" si="2"/>
        <v>992074</v>
      </c>
      <c r="J15" s="18">
        <f t="shared" si="2"/>
        <v>6149015</v>
      </c>
      <c r="K15" s="18">
        <f t="shared" si="2"/>
        <v>925557</v>
      </c>
      <c r="L15" s="18">
        <f t="shared" si="2"/>
        <v>0</v>
      </c>
      <c r="M15" s="18">
        <f t="shared" si="2"/>
        <v>0</v>
      </c>
      <c r="N15" s="18">
        <f t="shared" si="2"/>
        <v>925557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7074572</v>
      </c>
      <c r="X15" s="18">
        <f t="shared" si="2"/>
        <v>6055998</v>
      </c>
      <c r="Y15" s="18">
        <f t="shared" si="2"/>
        <v>1018574</v>
      </c>
      <c r="Z15" s="4">
        <f>+IF(X15&lt;&gt;0,+(Y15/X15)*100,0)</f>
        <v>16.81925918733791</v>
      </c>
      <c r="AA15" s="30">
        <f>SUM(AA16:AA18)</f>
        <v>12112000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15139104</v>
      </c>
      <c r="D17" s="19"/>
      <c r="E17" s="20">
        <v>12112000</v>
      </c>
      <c r="F17" s="21">
        <v>12112000</v>
      </c>
      <c r="G17" s="21">
        <v>4087915</v>
      </c>
      <c r="H17" s="21">
        <v>1069026</v>
      </c>
      <c r="I17" s="21">
        <v>992074</v>
      </c>
      <c r="J17" s="21">
        <v>6149015</v>
      </c>
      <c r="K17" s="21">
        <v>925557</v>
      </c>
      <c r="L17" s="21"/>
      <c r="M17" s="21"/>
      <c r="N17" s="21">
        <v>925557</v>
      </c>
      <c r="O17" s="21"/>
      <c r="P17" s="21"/>
      <c r="Q17" s="21"/>
      <c r="R17" s="21"/>
      <c r="S17" s="21"/>
      <c r="T17" s="21"/>
      <c r="U17" s="21"/>
      <c r="V17" s="21"/>
      <c r="W17" s="21">
        <v>7074572</v>
      </c>
      <c r="X17" s="21">
        <v>6055998</v>
      </c>
      <c r="Y17" s="21">
        <v>1018574</v>
      </c>
      <c r="Z17" s="6">
        <v>16.82</v>
      </c>
      <c r="AA17" s="28">
        <v>12112000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1883807</v>
      </c>
      <c r="D19" s="16">
        <f>SUM(D20:D23)</f>
        <v>0</v>
      </c>
      <c r="E19" s="17">
        <f t="shared" si="3"/>
        <v>300000</v>
      </c>
      <c r="F19" s="18">
        <f t="shared" si="3"/>
        <v>300000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</v>
      </c>
    </row>
    <row r="20" spans="1:27" ht="12.75">
      <c r="A20" s="5" t="s">
        <v>46</v>
      </c>
      <c r="B20" s="3"/>
      <c r="C20" s="19">
        <v>1883807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300000</v>
      </c>
      <c r="F23" s="21">
        <v>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300000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29682358</v>
      </c>
      <c r="D25" s="50">
        <f>+D5+D9+D15+D19+D24</f>
        <v>0</v>
      </c>
      <c r="E25" s="51">
        <f t="shared" si="4"/>
        <v>19212000</v>
      </c>
      <c r="F25" s="52">
        <f t="shared" si="4"/>
        <v>19212000</v>
      </c>
      <c r="G25" s="52">
        <f t="shared" si="4"/>
        <v>9346449</v>
      </c>
      <c r="H25" s="52">
        <f t="shared" si="4"/>
        <v>2153561</v>
      </c>
      <c r="I25" s="52">
        <f t="shared" si="4"/>
        <v>1023773</v>
      </c>
      <c r="J25" s="52">
        <f t="shared" si="4"/>
        <v>12523783</v>
      </c>
      <c r="K25" s="52">
        <f t="shared" si="4"/>
        <v>925557</v>
      </c>
      <c r="L25" s="52">
        <f t="shared" si="4"/>
        <v>0</v>
      </c>
      <c r="M25" s="52">
        <f t="shared" si="4"/>
        <v>0</v>
      </c>
      <c r="N25" s="52">
        <f t="shared" si="4"/>
        <v>925557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13449340</v>
      </c>
      <c r="X25" s="52">
        <f t="shared" si="4"/>
        <v>9580996</v>
      </c>
      <c r="Y25" s="52">
        <f t="shared" si="4"/>
        <v>3868344</v>
      </c>
      <c r="Z25" s="53">
        <f>+IF(X25&lt;&gt;0,+(Y25/X25)*100,0)</f>
        <v>40.37517602554056</v>
      </c>
      <c r="AA25" s="54">
        <f>+AA5+AA9+AA15+AA19+AA24</f>
        <v>19212000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26434106</v>
      </c>
      <c r="D28" s="19"/>
      <c r="E28" s="20">
        <v>17912000</v>
      </c>
      <c r="F28" s="21">
        <v>17912000</v>
      </c>
      <c r="G28" s="21">
        <v>9346449</v>
      </c>
      <c r="H28" s="21">
        <v>2153561</v>
      </c>
      <c r="I28" s="21">
        <v>1023773</v>
      </c>
      <c r="J28" s="21">
        <v>12523783</v>
      </c>
      <c r="K28" s="21">
        <v>925557</v>
      </c>
      <c r="L28" s="21"/>
      <c r="M28" s="21"/>
      <c r="N28" s="21">
        <v>925557</v>
      </c>
      <c r="O28" s="21"/>
      <c r="P28" s="21"/>
      <c r="Q28" s="21"/>
      <c r="R28" s="21"/>
      <c r="S28" s="21"/>
      <c r="T28" s="21"/>
      <c r="U28" s="21"/>
      <c r="V28" s="21"/>
      <c r="W28" s="21">
        <v>13449340</v>
      </c>
      <c r="X28" s="21">
        <v>8956002</v>
      </c>
      <c r="Y28" s="21">
        <v>4493338</v>
      </c>
      <c r="Z28" s="6">
        <v>50.17</v>
      </c>
      <c r="AA28" s="19">
        <v>17912000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>
        <v>989719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27423825</v>
      </c>
      <c r="D32" s="25">
        <f>SUM(D28:D31)</f>
        <v>0</v>
      </c>
      <c r="E32" s="26">
        <f t="shared" si="5"/>
        <v>17912000</v>
      </c>
      <c r="F32" s="27">
        <f t="shared" si="5"/>
        <v>17912000</v>
      </c>
      <c r="G32" s="27">
        <f t="shared" si="5"/>
        <v>9346449</v>
      </c>
      <c r="H32" s="27">
        <f t="shared" si="5"/>
        <v>2153561</v>
      </c>
      <c r="I32" s="27">
        <f t="shared" si="5"/>
        <v>1023773</v>
      </c>
      <c r="J32" s="27">
        <f t="shared" si="5"/>
        <v>12523783</v>
      </c>
      <c r="K32" s="27">
        <f t="shared" si="5"/>
        <v>925557</v>
      </c>
      <c r="L32" s="27">
        <f t="shared" si="5"/>
        <v>0</v>
      </c>
      <c r="M32" s="27">
        <f t="shared" si="5"/>
        <v>0</v>
      </c>
      <c r="N32" s="27">
        <f t="shared" si="5"/>
        <v>925557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13449340</v>
      </c>
      <c r="X32" s="27">
        <f t="shared" si="5"/>
        <v>8956002</v>
      </c>
      <c r="Y32" s="27">
        <f t="shared" si="5"/>
        <v>4493338</v>
      </c>
      <c r="Z32" s="13">
        <f>+IF(X32&lt;&gt;0,+(Y32/X32)*100,0)</f>
        <v>50.171248286903015</v>
      </c>
      <c r="AA32" s="31">
        <f>SUM(AA28:AA31)</f>
        <v>17912000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2258533</v>
      </c>
      <c r="D35" s="19"/>
      <c r="E35" s="20">
        <v>1300000</v>
      </c>
      <c r="F35" s="21">
        <v>1300000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649998</v>
      </c>
      <c r="Y35" s="21">
        <v>-649998</v>
      </c>
      <c r="Z35" s="6">
        <v>-100</v>
      </c>
      <c r="AA35" s="28">
        <v>1300000</v>
      </c>
    </row>
    <row r="36" spans="1:27" ht="12.75">
      <c r="A36" s="60" t="s">
        <v>64</v>
      </c>
      <c r="B36" s="10"/>
      <c r="C36" s="61">
        <f aca="true" t="shared" si="6" ref="C36:Y36">SUM(C32:C35)</f>
        <v>29682358</v>
      </c>
      <c r="D36" s="61">
        <f>SUM(D32:D35)</f>
        <v>0</v>
      </c>
      <c r="E36" s="62">
        <f t="shared" si="6"/>
        <v>19212000</v>
      </c>
      <c r="F36" s="63">
        <f t="shared" si="6"/>
        <v>19212000</v>
      </c>
      <c r="G36" s="63">
        <f t="shared" si="6"/>
        <v>9346449</v>
      </c>
      <c r="H36" s="63">
        <f t="shared" si="6"/>
        <v>2153561</v>
      </c>
      <c r="I36" s="63">
        <f t="shared" si="6"/>
        <v>1023773</v>
      </c>
      <c r="J36" s="63">
        <f t="shared" si="6"/>
        <v>12523783</v>
      </c>
      <c r="K36" s="63">
        <f t="shared" si="6"/>
        <v>925557</v>
      </c>
      <c r="L36" s="63">
        <f t="shared" si="6"/>
        <v>0</v>
      </c>
      <c r="M36" s="63">
        <f t="shared" si="6"/>
        <v>0</v>
      </c>
      <c r="N36" s="63">
        <f t="shared" si="6"/>
        <v>925557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13449340</v>
      </c>
      <c r="X36" s="63">
        <f t="shared" si="6"/>
        <v>9606000</v>
      </c>
      <c r="Y36" s="63">
        <f t="shared" si="6"/>
        <v>3843340</v>
      </c>
      <c r="Z36" s="64">
        <f>+IF(X36&lt;&gt;0,+(Y36/X36)*100,0)</f>
        <v>40.00978555069748</v>
      </c>
      <c r="AA36" s="65">
        <f>SUM(AA32:AA35)</f>
        <v>19212000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1482191</v>
      </c>
      <c r="D5" s="16">
        <f>SUM(D6:D8)</f>
        <v>0</v>
      </c>
      <c r="E5" s="17">
        <f t="shared" si="0"/>
        <v>1500000</v>
      </c>
      <c r="F5" s="18">
        <f t="shared" si="0"/>
        <v>1500000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46512</v>
      </c>
      <c r="L5" s="18">
        <f t="shared" si="0"/>
        <v>46275</v>
      </c>
      <c r="M5" s="18">
        <f t="shared" si="0"/>
        <v>46616</v>
      </c>
      <c r="N5" s="18">
        <f t="shared" si="0"/>
        <v>139403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139403</v>
      </c>
      <c r="X5" s="18">
        <f t="shared" si="0"/>
        <v>750000</v>
      </c>
      <c r="Y5" s="18">
        <f t="shared" si="0"/>
        <v>-610597</v>
      </c>
      <c r="Z5" s="4">
        <f>+IF(X5&lt;&gt;0,+(Y5/X5)*100,0)</f>
        <v>-81.41293333333334</v>
      </c>
      <c r="AA5" s="16">
        <f>SUM(AA6:AA8)</f>
        <v>1500000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1482191</v>
      </c>
      <c r="D7" s="22"/>
      <c r="E7" s="23">
        <v>1500000</v>
      </c>
      <c r="F7" s="24">
        <v>1500000</v>
      </c>
      <c r="G7" s="24"/>
      <c r="H7" s="24"/>
      <c r="I7" s="24"/>
      <c r="J7" s="24"/>
      <c r="K7" s="24">
        <v>46512</v>
      </c>
      <c r="L7" s="24">
        <v>46275</v>
      </c>
      <c r="M7" s="24">
        <v>46616</v>
      </c>
      <c r="N7" s="24">
        <v>139403</v>
      </c>
      <c r="O7" s="24"/>
      <c r="P7" s="24"/>
      <c r="Q7" s="24"/>
      <c r="R7" s="24"/>
      <c r="S7" s="24"/>
      <c r="T7" s="24"/>
      <c r="U7" s="24"/>
      <c r="V7" s="24"/>
      <c r="W7" s="24">
        <v>139403</v>
      </c>
      <c r="X7" s="24">
        <v>750000</v>
      </c>
      <c r="Y7" s="24">
        <v>-610597</v>
      </c>
      <c r="Z7" s="7">
        <v>-81.41</v>
      </c>
      <c r="AA7" s="29">
        <v>1500000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19711673</v>
      </c>
      <c r="D9" s="16">
        <f>SUM(D10:D14)</f>
        <v>0</v>
      </c>
      <c r="E9" s="17">
        <f t="shared" si="1"/>
        <v>20200000</v>
      </c>
      <c r="F9" s="18">
        <f t="shared" si="1"/>
        <v>20200000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2901574</v>
      </c>
      <c r="L9" s="18">
        <f t="shared" si="1"/>
        <v>2369817</v>
      </c>
      <c r="M9" s="18">
        <f t="shared" si="1"/>
        <v>2027381</v>
      </c>
      <c r="N9" s="18">
        <f t="shared" si="1"/>
        <v>7298772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7298772</v>
      </c>
      <c r="X9" s="18">
        <f t="shared" si="1"/>
        <v>9043998</v>
      </c>
      <c r="Y9" s="18">
        <f t="shared" si="1"/>
        <v>-1745226</v>
      </c>
      <c r="Z9" s="4">
        <f>+IF(X9&lt;&gt;0,+(Y9/X9)*100,0)</f>
        <v>-19.297063090902938</v>
      </c>
      <c r="AA9" s="30">
        <f>SUM(AA10:AA14)</f>
        <v>20200000</v>
      </c>
    </row>
    <row r="10" spans="1:27" ht="12.75">
      <c r="A10" s="5" t="s">
        <v>36</v>
      </c>
      <c r="B10" s="3"/>
      <c r="C10" s="19">
        <v>15699032</v>
      </c>
      <c r="D10" s="19"/>
      <c r="E10" s="20">
        <v>9600000</v>
      </c>
      <c r="F10" s="21">
        <v>9600000</v>
      </c>
      <c r="G10" s="21"/>
      <c r="H10" s="21"/>
      <c r="I10" s="21"/>
      <c r="J10" s="21"/>
      <c r="K10" s="21">
        <v>2901574</v>
      </c>
      <c r="L10" s="21">
        <v>730303</v>
      </c>
      <c r="M10" s="21">
        <v>427625</v>
      </c>
      <c r="N10" s="21">
        <v>4059502</v>
      </c>
      <c r="O10" s="21"/>
      <c r="P10" s="21"/>
      <c r="Q10" s="21"/>
      <c r="R10" s="21"/>
      <c r="S10" s="21"/>
      <c r="T10" s="21"/>
      <c r="U10" s="21"/>
      <c r="V10" s="21"/>
      <c r="W10" s="21">
        <v>4059502</v>
      </c>
      <c r="X10" s="21">
        <v>3750000</v>
      </c>
      <c r="Y10" s="21">
        <v>309502</v>
      </c>
      <c r="Z10" s="6">
        <v>8.25</v>
      </c>
      <c r="AA10" s="28">
        <v>9600000</v>
      </c>
    </row>
    <row r="11" spans="1:27" ht="12.75">
      <c r="A11" s="5" t="s">
        <v>37</v>
      </c>
      <c r="B11" s="3"/>
      <c r="C11" s="19">
        <v>4012641</v>
      </c>
      <c r="D11" s="19"/>
      <c r="E11" s="20">
        <v>10600000</v>
      </c>
      <c r="F11" s="21">
        <v>10600000</v>
      </c>
      <c r="G11" s="21"/>
      <c r="H11" s="21"/>
      <c r="I11" s="21"/>
      <c r="J11" s="21"/>
      <c r="K11" s="21"/>
      <c r="L11" s="21">
        <v>1639514</v>
      </c>
      <c r="M11" s="21">
        <v>1599756</v>
      </c>
      <c r="N11" s="21">
        <v>3239270</v>
      </c>
      <c r="O11" s="21"/>
      <c r="P11" s="21"/>
      <c r="Q11" s="21"/>
      <c r="R11" s="21"/>
      <c r="S11" s="21"/>
      <c r="T11" s="21"/>
      <c r="U11" s="21"/>
      <c r="V11" s="21"/>
      <c r="W11" s="21">
        <v>3239270</v>
      </c>
      <c r="X11" s="21">
        <v>5293998</v>
      </c>
      <c r="Y11" s="21">
        <v>-2054728</v>
      </c>
      <c r="Z11" s="6">
        <v>-38.81</v>
      </c>
      <c r="AA11" s="28">
        <v>10600000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15681569</v>
      </c>
      <c r="D15" s="16">
        <f>SUM(D16:D18)</f>
        <v>0</v>
      </c>
      <c r="E15" s="17">
        <f t="shared" si="2"/>
        <v>33334000</v>
      </c>
      <c r="F15" s="18">
        <f t="shared" si="2"/>
        <v>33334000</v>
      </c>
      <c r="G15" s="18">
        <f t="shared" si="2"/>
        <v>295211</v>
      </c>
      <c r="H15" s="18">
        <f t="shared" si="2"/>
        <v>528000</v>
      </c>
      <c r="I15" s="18">
        <f t="shared" si="2"/>
        <v>138487</v>
      </c>
      <c r="J15" s="18">
        <f t="shared" si="2"/>
        <v>961698</v>
      </c>
      <c r="K15" s="18">
        <f t="shared" si="2"/>
        <v>3061241</v>
      </c>
      <c r="L15" s="18">
        <f t="shared" si="2"/>
        <v>2316847</v>
      </c>
      <c r="M15" s="18">
        <f t="shared" si="2"/>
        <v>935259</v>
      </c>
      <c r="N15" s="18">
        <f t="shared" si="2"/>
        <v>6313347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7275045</v>
      </c>
      <c r="X15" s="18">
        <f t="shared" si="2"/>
        <v>14300004</v>
      </c>
      <c r="Y15" s="18">
        <f t="shared" si="2"/>
        <v>-7024959</v>
      </c>
      <c r="Z15" s="4">
        <f>+IF(X15&lt;&gt;0,+(Y15/X15)*100,0)</f>
        <v>-49.125573671168205</v>
      </c>
      <c r="AA15" s="30">
        <f>SUM(AA16:AA18)</f>
        <v>33334000</v>
      </c>
    </row>
    <row r="16" spans="1:27" ht="12.75">
      <c r="A16" s="5" t="s">
        <v>42</v>
      </c>
      <c r="B16" s="3"/>
      <c r="C16" s="19">
        <v>1763895</v>
      </c>
      <c r="D16" s="19"/>
      <c r="E16" s="20">
        <v>4600000</v>
      </c>
      <c r="F16" s="21">
        <v>4600000</v>
      </c>
      <c r="G16" s="21">
        <v>295211</v>
      </c>
      <c r="H16" s="21"/>
      <c r="I16" s="21">
        <v>138487</v>
      </c>
      <c r="J16" s="21">
        <v>433698</v>
      </c>
      <c r="K16" s="21"/>
      <c r="L16" s="21"/>
      <c r="M16" s="21">
        <v>296987</v>
      </c>
      <c r="N16" s="21">
        <v>296987</v>
      </c>
      <c r="O16" s="21"/>
      <c r="P16" s="21"/>
      <c r="Q16" s="21"/>
      <c r="R16" s="21"/>
      <c r="S16" s="21"/>
      <c r="T16" s="21"/>
      <c r="U16" s="21"/>
      <c r="V16" s="21"/>
      <c r="W16" s="21">
        <v>730685</v>
      </c>
      <c r="X16" s="21">
        <v>700002</v>
      </c>
      <c r="Y16" s="21">
        <v>30683</v>
      </c>
      <c r="Z16" s="6">
        <v>4.38</v>
      </c>
      <c r="AA16" s="28">
        <v>4600000</v>
      </c>
    </row>
    <row r="17" spans="1:27" ht="12.75">
      <c r="A17" s="5" t="s">
        <v>43</v>
      </c>
      <c r="B17" s="3"/>
      <c r="C17" s="19">
        <v>13917674</v>
      </c>
      <c r="D17" s="19"/>
      <c r="E17" s="20">
        <v>28734000</v>
      </c>
      <c r="F17" s="21">
        <v>28734000</v>
      </c>
      <c r="G17" s="21"/>
      <c r="H17" s="21">
        <v>528000</v>
      </c>
      <c r="I17" s="21"/>
      <c r="J17" s="21">
        <v>528000</v>
      </c>
      <c r="K17" s="21">
        <v>3061241</v>
      </c>
      <c r="L17" s="21">
        <v>2316847</v>
      </c>
      <c r="M17" s="21">
        <v>638272</v>
      </c>
      <c r="N17" s="21">
        <v>6016360</v>
      </c>
      <c r="O17" s="21"/>
      <c r="P17" s="21"/>
      <c r="Q17" s="21"/>
      <c r="R17" s="21"/>
      <c r="S17" s="21"/>
      <c r="T17" s="21"/>
      <c r="U17" s="21"/>
      <c r="V17" s="21"/>
      <c r="W17" s="21">
        <v>6544360</v>
      </c>
      <c r="X17" s="21">
        <v>13600002</v>
      </c>
      <c r="Y17" s="21">
        <v>-7055642</v>
      </c>
      <c r="Z17" s="6">
        <v>-51.88</v>
      </c>
      <c r="AA17" s="28">
        <v>28734000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10699343</v>
      </c>
      <c r="D19" s="16">
        <f>SUM(D20:D23)</f>
        <v>0</v>
      </c>
      <c r="E19" s="17">
        <f t="shared" si="3"/>
        <v>6162000</v>
      </c>
      <c r="F19" s="18">
        <f t="shared" si="3"/>
        <v>6162000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633974</v>
      </c>
      <c r="N19" s="18">
        <f t="shared" si="3"/>
        <v>633974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633974</v>
      </c>
      <c r="X19" s="18">
        <f t="shared" si="3"/>
        <v>4926000</v>
      </c>
      <c r="Y19" s="18">
        <f t="shared" si="3"/>
        <v>-4292026</v>
      </c>
      <c r="Z19" s="4">
        <f>+IF(X19&lt;&gt;0,+(Y19/X19)*100,0)</f>
        <v>-87.13004466098255</v>
      </c>
      <c r="AA19" s="30">
        <f>SUM(AA20:AA23)</f>
        <v>6162000</v>
      </c>
    </row>
    <row r="20" spans="1:27" ht="12.75">
      <c r="A20" s="5" t="s">
        <v>46</v>
      </c>
      <c r="B20" s="3"/>
      <c r="C20" s="19">
        <v>10699343</v>
      </c>
      <c r="D20" s="19"/>
      <c r="E20" s="20">
        <v>6162000</v>
      </c>
      <c r="F20" s="21">
        <v>6162000</v>
      </c>
      <c r="G20" s="21"/>
      <c r="H20" s="21"/>
      <c r="I20" s="21"/>
      <c r="J20" s="21"/>
      <c r="K20" s="21"/>
      <c r="L20" s="21"/>
      <c r="M20" s="21">
        <v>633974</v>
      </c>
      <c r="N20" s="21">
        <v>633974</v>
      </c>
      <c r="O20" s="21"/>
      <c r="P20" s="21"/>
      <c r="Q20" s="21"/>
      <c r="R20" s="21"/>
      <c r="S20" s="21"/>
      <c r="T20" s="21"/>
      <c r="U20" s="21"/>
      <c r="V20" s="21"/>
      <c r="W20" s="21">
        <v>633974</v>
      </c>
      <c r="X20" s="21">
        <v>4926000</v>
      </c>
      <c r="Y20" s="21">
        <v>-4292026</v>
      </c>
      <c r="Z20" s="6">
        <v>-87.13</v>
      </c>
      <c r="AA20" s="28">
        <v>6162000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47574776</v>
      </c>
      <c r="D25" s="50">
        <f>+D5+D9+D15+D19+D24</f>
        <v>0</v>
      </c>
      <c r="E25" s="51">
        <f t="shared" si="4"/>
        <v>61196000</v>
      </c>
      <c r="F25" s="52">
        <f t="shared" si="4"/>
        <v>61196000</v>
      </c>
      <c r="G25" s="52">
        <f t="shared" si="4"/>
        <v>295211</v>
      </c>
      <c r="H25" s="52">
        <f t="shared" si="4"/>
        <v>528000</v>
      </c>
      <c r="I25" s="52">
        <f t="shared" si="4"/>
        <v>138487</v>
      </c>
      <c r="J25" s="52">
        <f t="shared" si="4"/>
        <v>961698</v>
      </c>
      <c r="K25" s="52">
        <f t="shared" si="4"/>
        <v>6009327</v>
      </c>
      <c r="L25" s="52">
        <f t="shared" si="4"/>
        <v>4732939</v>
      </c>
      <c r="M25" s="52">
        <f t="shared" si="4"/>
        <v>3643230</v>
      </c>
      <c r="N25" s="52">
        <f t="shared" si="4"/>
        <v>14385496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15347194</v>
      </c>
      <c r="X25" s="52">
        <f t="shared" si="4"/>
        <v>29020002</v>
      </c>
      <c r="Y25" s="52">
        <f t="shared" si="4"/>
        <v>-13672808</v>
      </c>
      <c r="Z25" s="53">
        <f>+IF(X25&lt;&gt;0,+(Y25/X25)*100,0)</f>
        <v>-47.115117359399214</v>
      </c>
      <c r="AA25" s="54">
        <f>+AA5+AA9+AA15+AA19+AA24</f>
        <v>61196000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38093073</v>
      </c>
      <c r="D28" s="19"/>
      <c r="E28" s="20">
        <v>56496000</v>
      </c>
      <c r="F28" s="21">
        <v>56496000</v>
      </c>
      <c r="G28" s="21"/>
      <c r="H28" s="21">
        <v>528000</v>
      </c>
      <c r="I28" s="21"/>
      <c r="J28" s="21">
        <v>528000</v>
      </c>
      <c r="K28" s="21">
        <v>5962815</v>
      </c>
      <c r="L28" s="21">
        <v>4686664</v>
      </c>
      <c r="M28" s="21">
        <v>3299627</v>
      </c>
      <c r="N28" s="21">
        <v>13949106</v>
      </c>
      <c r="O28" s="21"/>
      <c r="P28" s="21"/>
      <c r="Q28" s="21"/>
      <c r="R28" s="21"/>
      <c r="S28" s="21"/>
      <c r="T28" s="21"/>
      <c r="U28" s="21"/>
      <c r="V28" s="21"/>
      <c r="W28" s="21">
        <v>14477106</v>
      </c>
      <c r="X28" s="21">
        <v>28275000</v>
      </c>
      <c r="Y28" s="21">
        <v>-13797894</v>
      </c>
      <c r="Z28" s="6">
        <v>-48.8</v>
      </c>
      <c r="AA28" s="19">
        <v>56496000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>
        <v>788584</v>
      </c>
      <c r="D30" s="22"/>
      <c r="E30" s="23"/>
      <c r="F30" s="24"/>
      <c r="G30" s="24">
        <v>295211</v>
      </c>
      <c r="H30" s="24"/>
      <c r="I30" s="24">
        <v>138487</v>
      </c>
      <c r="J30" s="24">
        <v>433698</v>
      </c>
      <c r="K30" s="24"/>
      <c r="L30" s="24"/>
      <c r="M30" s="24">
        <v>296987</v>
      </c>
      <c r="N30" s="24">
        <v>296987</v>
      </c>
      <c r="O30" s="24"/>
      <c r="P30" s="24"/>
      <c r="Q30" s="24"/>
      <c r="R30" s="24"/>
      <c r="S30" s="24"/>
      <c r="T30" s="24"/>
      <c r="U30" s="24"/>
      <c r="V30" s="24"/>
      <c r="W30" s="24">
        <v>730685</v>
      </c>
      <c r="X30" s="24"/>
      <c r="Y30" s="24">
        <v>730685</v>
      </c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38881657</v>
      </c>
      <c r="D32" s="25">
        <f>SUM(D28:D31)</f>
        <v>0</v>
      </c>
      <c r="E32" s="26">
        <f t="shared" si="5"/>
        <v>56496000</v>
      </c>
      <c r="F32" s="27">
        <f t="shared" si="5"/>
        <v>56496000</v>
      </c>
      <c r="G32" s="27">
        <f t="shared" si="5"/>
        <v>295211</v>
      </c>
      <c r="H32" s="27">
        <f t="shared" si="5"/>
        <v>528000</v>
      </c>
      <c r="I32" s="27">
        <f t="shared" si="5"/>
        <v>138487</v>
      </c>
      <c r="J32" s="27">
        <f t="shared" si="5"/>
        <v>961698</v>
      </c>
      <c r="K32" s="27">
        <f t="shared" si="5"/>
        <v>5962815</v>
      </c>
      <c r="L32" s="27">
        <f t="shared" si="5"/>
        <v>4686664</v>
      </c>
      <c r="M32" s="27">
        <f t="shared" si="5"/>
        <v>3596614</v>
      </c>
      <c r="N32" s="27">
        <f t="shared" si="5"/>
        <v>14246093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15207791</v>
      </c>
      <c r="X32" s="27">
        <f t="shared" si="5"/>
        <v>28275000</v>
      </c>
      <c r="Y32" s="27">
        <f t="shared" si="5"/>
        <v>-13067209</v>
      </c>
      <c r="Z32" s="13">
        <f>+IF(X32&lt;&gt;0,+(Y32/X32)*100,0)</f>
        <v>-46.21470910698497</v>
      </c>
      <c r="AA32" s="31">
        <f>SUM(AA28:AA31)</f>
        <v>56496000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8693119</v>
      </c>
      <c r="D35" s="19"/>
      <c r="E35" s="20">
        <v>4700000</v>
      </c>
      <c r="F35" s="21">
        <v>4700000</v>
      </c>
      <c r="G35" s="21"/>
      <c r="H35" s="21"/>
      <c r="I35" s="21"/>
      <c r="J35" s="21"/>
      <c r="K35" s="21">
        <v>46512</v>
      </c>
      <c r="L35" s="21">
        <v>46275</v>
      </c>
      <c r="M35" s="21">
        <v>46616</v>
      </c>
      <c r="N35" s="21">
        <v>139403</v>
      </c>
      <c r="O35" s="21"/>
      <c r="P35" s="21"/>
      <c r="Q35" s="21"/>
      <c r="R35" s="21"/>
      <c r="S35" s="21"/>
      <c r="T35" s="21"/>
      <c r="U35" s="21"/>
      <c r="V35" s="21"/>
      <c r="W35" s="21">
        <v>139403</v>
      </c>
      <c r="X35" s="21">
        <v>750000</v>
      </c>
      <c r="Y35" s="21">
        <v>-610597</v>
      </c>
      <c r="Z35" s="6">
        <v>-81.41</v>
      </c>
      <c r="AA35" s="28">
        <v>4700000</v>
      </c>
    </row>
    <row r="36" spans="1:27" ht="12.75">
      <c r="A36" s="60" t="s">
        <v>64</v>
      </c>
      <c r="B36" s="10"/>
      <c r="C36" s="61">
        <f aca="true" t="shared" si="6" ref="C36:Y36">SUM(C32:C35)</f>
        <v>47574776</v>
      </c>
      <c r="D36" s="61">
        <f>SUM(D32:D35)</f>
        <v>0</v>
      </c>
      <c r="E36" s="62">
        <f t="shared" si="6"/>
        <v>61196000</v>
      </c>
      <c r="F36" s="63">
        <f t="shared" si="6"/>
        <v>61196000</v>
      </c>
      <c r="G36" s="63">
        <f t="shared" si="6"/>
        <v>295211</v>
      </c>
      <c r="H36" s="63">
        <f t="shared" si="6"/>
        <v>528000</v>
      </c>
      <c r="I36" s="63">
        <f t="shared" si="6"/>
        <v>138487</v>
      </c>
      <c r="J36" s="63">
        <f t="shared" si="6"/>
        <v>961698</v>
      </c>
      <c r="K36" s="63">
        <f t="shared" si="6"/>
        <v>6009327</v>
      </c>
      <c r="L36" s="63">
        <f t="shared" si="6"/>
        <v>4732939</v>
      </c>
      <c r="M36" s="63">
        <f t="shared" si="6"/>
        <v>3643230</v>
      </c>
      <c r="N36" s="63">
        <f t="shared" si="6"/>
        <v>14385496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15347194</v>
      </c>
      <c r="X36" s="63">
        <f t="shared" si="6"/>
        <v>29025000</v>
      </c>
      <c r="Y36" s="63">
        <f t="shared" si="6"/>
        <v>-13677806</v>
      </c>
      <c r="Z36" s="64">
        <f>+IF(X36&lt;&gt;0,+(Y36/X36)*100,0)</f>
        <v>-47.12422394487511</v>
      </c>
      <c r="AA36" s="65">
        <f>SUM(AA32:AA35)</f>
        <v>61196000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20013832</v>
      </c>
      <c r="D5" s="16">
        <f>SUM(D6:D8)</f>
        <v>0</v>
      </c>
      <c r="E5" s="17">
        <f t="shared" si="0"/>
        <v>80000000</v>
      </c>
      <c r="F5" s="18">
        <f t="shared" si="0"/>
        <v>97000000</v>
      </c>
      <c r="G5" s="18">
        <f t="shared" si="0"/>
        <v>1925</v>
      </c>
      <c r="H5" s="18">
        <f t="shared" si="0"/>
        <v>84704</v>
      </c>
      <c r="I5" s="18">
        <f t="shared" si="0"/>
        <v>2046175</v>
      </c>
      <c r="J5" s="18">
        <f t="shared" si="0"/>
        <v>2132804</v>
      </c>
      <c r="K5" s="18">
        <f t="shared" si="0"/>
        <v>3386969</v>
      </c>
      <c r="L5" s="18">
        <f t="shared" si="0"/>
        <v>1841645</v>
      </c>
      <c r="M5" s="18">
        <f t="shared" si="0"/>
        <v>1383357</v>
      </c>
      <c r="N5" s="18">
        <f t="shared" si="0"/>
        <v>6611971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8744775</v>
      </c>
      <c r="X5" s="18">
        <f t="shared" si="0"/>
        <v>26789494</v>
      </c>
      <c r="Y5" s="18">
        <f t="shared" si="0"/>
        <v>-18044719</v>
      </c>
      <c r="Z5" s="4">
        <f>+IF(X5&lt;&gt;0,+(Y5/X5)*100,0)</f>
        <v>-67.35744616900939</v>
      </c>
      <c r="AA5" s="16">
        <f>SUM(AA6:AA8)</f>
        <v>97000000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8646409</v>
      </c>
      <c r="D7" s="22"/>
      <c r="E7" s="23">
        <v>25000000</v>
      </c>
      <c r="F7" s="24">
        <v>32000000</v>
      </c>
      <c r="G7" s="24">
        <v>1925</v>
      </c>
      <c r="H7" s="24">
        <v>84704</v>
      </c>
      <c r="I7" s="24">
        <v>2046175</v>
      </c>
      <c r="J7" s="24">
        <v>2132804</v>
      </c>
      <c r="K7" s="24">
        <v>3386969</v>
      </c>
      <c r="L7" s="24">
        <v>1841645</v>
      </c>
      <c r="M7" s="24">
        <v>1383357</v>
      </c>
      <c r="N7" s="24">
        <v>6611971</v>
      </c>
      <c r="O7" s="24"/>
      <c r="P7" s="24"/>
      <c r="Q7" s="24"/>
      <c r="R7" s="24"/>
      <c r="S7" s="24"/>
      <c r="T7" s="24"/>
      <c r="U7" s="24"/>
      <c r="V7" s="24"/>
      <c r="W7" s="24">
        <v>8744775</v>
      </c>
      <c r="X7" s="24">
        <v>11534769</v>
      </c>
      <c r="Y7" s="24">
        <v>-2789994</v>
      </c>
      <c r="Z7" s="7">
        <v>-24.19</v>
      </c>
      <c r="AA7" s="29">
        <v>32000000</v>
      </c>
    </row>
    <row r="8" spans="1:27" ht="12.75">
      <c r="A8" s="5" t="s">
        <v>34</v>
      </c>
      <c r="B8" s="3"/>
      <c r="C8" s="19">
        <v>11367423</v>
      </c>
      <c r="D8" s="19"/>
      <c r="E8" s="20">
        <v>55000000</v>
      </c>
      <c r="F8" s="21">
        <v>65000000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15254725</v>
      </c>
      <c r="Y8" s="21">
        <v>-15254725</v>
      </c>
      <c r="Z8" s="6">
        <v>-100</v>
      </c>
      <c r="AA8" s="28">
        <v>65000000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14811612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14811612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381073717</v>
      </c>
      <c r="D19" s="16">
        <f>SUM(D20:D23)</f>
        <v>0</v>
      </c>
      <c r="E19" s="17">
        <f t="shared" si="3"/>
        <v>471919198</v>
      </c>
      <c r="F19" s="18">
        <f t="shared" si="3"/>
        <v>534350827</v>
      </c>
      <c r="G19" s="18">
        <f t="shared" si="3"/>
        <v>0</v>
      </c>
      <c r="H19" s="18">
        <f t="shared" si="3"/>
        <v>2135630</v>
      </c>
      <c r="I19" s="18">
        <f t="shared" si="3"/>
        <v>27026835</v>
      </c>
      <c r="J19" s="18">
        <f t="shared" si="3"/>
        <v>29162465</v>
      </c>
      <c r="K19" s="18">
        <f t="shared" si="3"/>
        <v>18192616</v>
      </c>
      <c r="L19" s="18">
        <f t="shared" si="3"/>
        <v>48482685</v>
      </c>
      <c r="M19" s="18">
        <f t="shared" si="3"/>
        <v>59165871</v>
      </c>
      <c r="N19" s="18">
        <f t="shared" si="3"/>
        <v>125841172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155003637</v>
      </c>
      <c r="X19" s="18">
        <f t="shared" si="3"/>
        <v>160862739</v>
      </c>
      <c r="Y19" s="18">
        <f t="shared" si="3"/>
        <v>-5859102</v>
      </c>
      <c r="Z19" s="4">
        <f>+IF(X19&lt;&gt;0,+(Y19/X19)*100,0)</f>
        <v>-3.64229904104766</v>
      </c>
      <c r="AA19" s="30">
        <f>SUM(AA20:AA23)</f>
        <v>534350827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357781010</v>
      </c>
      <c r="D21" s="19"/>
      <c r="E21" s="20">
        <v>471919198</v>
      </c>
      <c r="F21" s="21">
        <v>534350827</v>
      </c>
      <c r="G21" s="21"/>
      <c r="H21" s="21">
        <v>2135630</v>
      </c>
      <c r="I21" s="21">
        <v>27026835</v>
      </c>
      <c r="J21" s="21">
        <v>29162465</v>
      </c>
      <c r="K21" s="21">
        <v>18192616</v>
      </c>
      <c r="L21" s="21">
        <v>48482685</v>
      </c>
      <c r="M21" s="21">
        <v>59165871</v>
      </c>
      <c r="N21" s="21">
        <v>125841172</v>
      </c>
      <c r="O21" s="21"/>
      <c r="P21" s="21"/>
      <c r="Q21" s="21"/>
      <c r="R21" s="21"/>
      <c r="S21" s="21"/>
      <c r="T21" s="21"/>
      <c r="U21" s="21"/>
      <c r="V21" s="21"/>
      <c r="W21" s="21">
        <v>155003637</v>
      </c>
      <c r="X21" s="21">
        <v>160862739</v>
      </c>
      <c r="Y21" s="21">
        <v>-5859102</v>
      </c>
      <c r="Z21" s="6">
        <v>-3.64</v>
      </c>
      <c r="AA21" s="28">
        <v>534350827</v>
      </c>
    </row>
    <row r="22" spans="1:27" ht="12.75">
      <c r="A22" s="5" t="s">
        <v>48</v>
      </c>
      <c r="B22" s="3"/>
      <c r="C22" s="22">
        <v>23292707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415899161</v>
      </c>
      <c r="D25" s="50">
        <f>+D5+D9+D15+D19+D24</f>
        <v>0</v>
      </c>
      <c r="E25" s="51">
        <f t="shared" si="4"/>
        <v>551919198</v>
      </c>
      <c r="F25" s="52">
        <f t="shared" si="4"/>
        <v>631350827</v>
      </c>
      <c r="G25" s="52">
        <f t="shared" si="4"/>
        <v>1925</v>
      </c>
      <c r="H25" s="52">
        <f t="shared" si="4"/>
        <v>2220334</v>
      </c>
      <c r="I25" s="52">
        <f t="shared" si="4"/>
        <v>29073010</v>
      </c>
      <c r="J25" s="52">
        <f t="shared" si="4"/>
        <v>31295269</v>
      </c>
      <c r="K25" s="52">
        <f t="shared" si="4"/>
        <v>21579585</v>
      </c>
      <c r="L25" s="52">
        <f t="shared" si="4"/>
        <v>50324330</v>
      </c>
      <c r="M25" s="52">
        <f t="shared" si="4"/>
        <v>60549228</v>
      </c>
      <c r="N25" s="52">
        <f t="shared" si="4"/>
        <v>132453143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163748412</v>
      </c>
      <c r="X25" s="52">
        <f t="shared" si="4"/>
        <v>187652233</v>
      </c>
      <c r="Y25" s="52">
        <f t="shared" si="4"/>
        <v>-23903821</v>
      </c>
      <c r="Z25" s="53">
        <f>+IF(X25&lt;&gt;0,+(Y25/X25)*100,0)</f>
        <v>-12.738362138221932</v>
      </c>
      <c r="AA25" s="54">
        <f>+AA5+AA9+AA15+AA19+AA24</f>
        <v>631350827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395885329</v>
      </c>
      <c r="D28" s="19"/>
      <c r="E28" s="20">
        <v>471919198</v>
      </c>
      <c r="F28" s="21">
        <v>534350827</v>
      </c>
      <c r="G28" s="21"/>
      <c r="H28" s="21">
        <v>2135630</v>
      </c>
      <c r="I28" s="21">
        <v>27026835</v>
      </c>
      <c r="J28" s="21">
        <v>29162465</v>
      </c>
      <c r="K28" s="21">
        <v>18192616</v>
      </c>
      <c r="L28" s="21">
        <v>48482685</v>
      </c>
      <c r="M28" s="21">
        <v>59165871</v>
      </c>
      <c r="N28" s="21">
        <v>125841172</v>
      </c>
      <c r="O28" s="21"/>
      <c r="P28" s="21"/>
      <c r="Q28" s="21"/>
      <c r="R28" s="21"/>
      <c r="S28" s="21"/>
      <c r="T28" s="21"/>
      <c r="U28" s="21"/>
      <c r="V28" s="21"/>
      <c r="W28" s="21">
        <v>155003637</v>
      </c>
      <c r="X28" s="21"/>
      <c r="Y28" s="21">
        <v>155003637</v>
      </c>
      <c r="Z28" s="6"/>
      <c r="AA28" s="19">
        <v>534350827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395885329</v>
      </c>
      <c r="D32" s="25">
        <f>SUM(D28:D31)</f>
        <v>0</v>
      </c>
      <c r="E32" s="26">
        <f t="shared" si="5"/>
        <v>471919198</v>
      </c>
      <c r="F32" s="27">
        <f t="shared" si="5"/>
        <v>534350827</v>
      </c>
      <c r="G32" s="27">
        <f t="shared" si="5"/>
        <v>0</v>
      </c>
      <c r="H32" s="27">
        <f t="shared" si="5"/>
        <v>2135630</v>
      </c>
      <c r="I32" s="27">
        <f t="shared" si="5"/>
        <v>27026835</v>
      </c>
      <c r="J32" s="27">
        <f t="shared" si="5"/>
        <v>29162465</v>
      </c>
      <c r="K32" s="27">
        <f t="shared" si="5"/>
        <v>18192616</v>
      </c>
      <c r="L32" s="27">
        <f t="shared" si="5"/>
        <v>48482685</v>
      </c>
      <c r="M32" s="27">
        <f t="shared" si="5"/>
        <v>59165871</v>
      </c>
      <c r="N32" s="27">
        <f t="shared" si="5"/>
        <v>125841172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155003637</v>
      </c>
      <c r="X32" s="27">
        <f t="shared" si="5"/>
        <v>0</v>
      </c>
      <c r="Y32" s="27">
        <f t="shared" si="5"/>
        <v>155003637</v>
      </c>
      <c r="Z32" s="13">
        <f>+IF(X32&lt;&gt;0,+(Y32/X32)*100,0)</f>
        <v>0</v>
      </c>
      <c r="AA32" s="31">
        <f>SUM(AA28:AA31)</f>
        <v>534350827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>
        <v>32000000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32000000</v>
      </c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20013832</v>
      </c>
      <c r="D35" s="19"/>
      <c r="E35" s="20">
        <v>80000000</v>
      </c>
      <c r="F35" s="21">
        <v>65000000</v>
      </c>
      <c r="G35" s="21">
        <v>1925</v>
      </c>
      <c r="H35" s="21">
        <v>84704</v>
      </c>
      <c r="I35" s="21">
        <v>2046175</v>
      </c>
      <c r="J35" s="21">
        <v>2132804</v>
      </c>
      <c r="K35" s="21">
        <v>3386969</v>
      </c>
      <c r="L35" s="21">
        <v>1841645</v>
      </c>
      <c r="M35" s="21">
        <v>1383357</v>
      </c>
      <c r="N35" s="21">
        <v>6611971</v>
      </c>
      <c r="O35" s="21"/>
      <c r="P35" s="21"/>
      <c r="Q35" s="21"/>
      <c r="R35" s="21"/>
      <c r="S35" s="21"/>
      <c r="T35" s="21"/>
      <c r="U35" s="21"/>
      <c r="V35" s="21"/>
      <c r="W35" s="21">
        <v>8744775</v>
      </c>
      <c r="X35" s="21"/>
      <c r="Y35" s="21">
        <v>8744775</v>
      </c>
      <c r="Z35" s="6"/>
      <c r="AA35" s="28">
        <v>65000000</v>
      </c>
    </row>
    <row r="36" spans="1:27" ht="12.75">
      <c r="A36" s="60" t="s">
        <v>64</v>
      </c>
      <c r="B36" s="10"/>
      <c r="C36" s="61">
        <f aca="true" t="shared" si="6" ref="C36:Y36">SUM(C32:C35)</f>
        <v>415899161</v>
      </c>
      <c r="D36" s="61">
        <f>SUM(D32:D35)</f>
        <v>0</v>
      </c>
      <c r="E36" s="62">
        <f t="shared" si="6"/>
        <v>551919198</v>
      </c>
      <c r="F36" s="63">
        <f t="shared" si="6"/>
        <v>631350827</v>
      </c>
      <c r="G36" s="63">
        <f t="shared" si="6"/>
        <v>1925</v>
      </c>
      <c r="H36" s="63">
        <f t="shared" si="6"/>
        <v>2220334</v>
      </c>
      <c r="I36" s="63">
        <f t="shared" si="6"/>
        <v>29073010</v>
      </c>
      <c r="J36" s="63">
        <f t="shared" si="6"/>
        <v>31295269</v>
      </c>
      <c r="K36" s="63">
        <f t="shared" si="6"/>
        <v>21579585</v>
      </c>
      <c r="L36" s="63">
        <f t="shared" si="6"/>
        <v>50324330</v>
      </c>
      <c r="M36" s="63">
        <f t="shared" si="6"/>
        <v>60549228</v>
      </c>
      <c r="N36" s="63">
        <f t="shared" si="6"/>
        <v>132453143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163748412</v>
      </c>
      <c r="X36" s="63">
        <f t="shared" si="6"/>
        <v>0</v>
      </c>
      <c r="Y36" s="63">
        <f t="shared" si="6"/>
        <v>163748412</v>
      </c>
      <c r="Z36" s="64">
        <f>+IF(X36&lt;&gt;0,+(Y36/X36)*100,0)</f>
        <v>0</v>
      </c>
      <c r="AA36" s="65">
        <f>SUM(AA32:AA35)</f>
        <v>631350827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19258954</v>
      </c>
      <c r="D5" s="16">
        <f>SUM(D6:D8)</f>
        <v>0</v>
      </c>
      <c r="E5" s="17">
        <f t="shared" si="0"/>
        <v>5115767</v>
      </c>
      <c r="F5" s="18">
        <f t="shared" si="0"/>
        <v>5115767</v>
      </c>
      <c r="G5" s="18">
        <f t="shared" si="0"/>
        <v>1985</v>
      </c>
      <c r="H5" s="18">
        <f t="shared" si="0"/>
        <v>0</v>
      </c>
      <c r="I5" s="18">
        <f t="shared" si="0"/>
        <v>0</v>
      </c>
      <c r="J5" s="18">
        <f t="shared" si="0"/>
        <v>1985</v>
      </c>
      <c r="K5" s="18">
        <f t="shared" si="0"/>
        <v>0</v>
      </c>
      <c r="L5" s="18">
        <f t="shared" si="0"/>
        <v>195143</v>
      </c>
      <c r="M5" s="18">
        <f t="shared" si="0"/>
        <v>93629</v>
      </c>
      <c r="N5" s="18">
        <f t="shared" si="0"/>
        <v>288772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290757</v>
      </c>
      <c r="X5" s="18">
        <f t="shared" si="0"/>
        <v>1277200</v>
      </c>
      <c r="Y5" s="18">
        <f t="shared" si="0"/>
        <v>-986443</v>
      </c>
      <c r="Z5" s="4">
        <f>+IF(X5&lt;&gt;0,+(Y5/X5)*100,0)</f>
        <v>-77.2348105230191</v>
      </c>
      <c r="AA5" s="16">
        <f>SUM(AA6:AA8)</f>
        <v>5115767</v>
      </c>
    </row>
    <row r="6" spans="1:27" ht="12.75">
      <c r="A6" s="5" t="s">
        <v>32</v>
      </c>
      <c r="B6" s="3"/>
      <c r="C6" s="19"/>
      <c r="D6" s="19"/>
      <c r="E6" s="20">
        <v>95760</v>
      </c>
      <c r="F6" s="21">
        <v>95760</v>
      </c>
      <c r="G6" s="21"/>
      <c r="H6" s="21"/>
      <c r="I6" s="21"/>
      <c r="J6" s="21"/>
      <c r="K6" s="21"/>
      <c r="L6" s="21">
        <v>5500</v>
      </c>
      <c r="M6" s="21"/>
      <c r="N6" s="21">
        <v>5500</v>
      </c>
      <c r="O6" s="21"/>
      <c r="P6" s="21"/>
      <c r="Q6" s="21"/>
      <c r="R6" s="21"/>
      <c r="S6" s="21"/>
      <c r="T6" s="21"/>
      <c r="U6" s="21"/>
      <c r="V6" s="21"/>
      <c r="W6" s="21">
        <v>5500</v>
      </c>
      <c r="X6" s="21">
        <v>48000</v>
      </c>
      <c r="Y6" s="21">
        <v>-42500</v>
      </c>
      <c r="Z6" s="6">
        <v>-88.54</v>
      </c>
      <c r="AA6" s="28">
        <v>95760</v>
      </c>
    </row>
    <row r="7" spans="1:27" ht="12.75">
      <c r="A7" s="5" t="s">
        <v>33</v>
      </c>
      <c r="B7" s="3"/>
      <c r="C7" s="22">
        <v>19258954</v>
      </c>
      <c r="D7" s="22"/>
      <c r="E7" s="23">
        <v>2830240</v>
      </c>
      <c r="F7" s="24">
        <v>2830240</v>
      </c>
      <c r="G7" s="24">
        <v>1985</v>
      </c>
      <c r="H7" s="24"/>
      <c r="I7" s="24"/>
      <c r="J7" s="24">
        <v>1985</v>
      </c>
      <c r="K7" s="24"/>
      <c r="L7" s="24">
        <v>52986</v>
      </c>
      <c r="M7" s="24"/>
      <c r="N7" s="24">
        <v>52986</v>
      </c>
      <c r="O7" s="24"/>
      <c r="P7" s="24"/>
      <c r="Q7" s="24"/>
      <c r="R7" s="24"/>
      <c r="S7" s="24"/>
      <c r="T7" s="24"/>
      <c r="U7" s="24"/>
      <c r="V7" s="24"/>
      <c r="W7" s="24">
        <v>54971</v>
      </c>
      <c r="X7" s="24">
        <v>1229200</v>
      </c>
      <c r="Y7" s="24">
        <v>-1174229</v>
      </c>
      <c r="Z7" s="7">
        <v>-95.53</v>
      </c>
      <c r="AA7" s="29">
        <v>2830240</v>
      </c>
    </row>
    <row r="8" spans="1:27" ht="12.75">
      <c r="A8" s="5" t="s">
        <v>34</v>
      </c>
      <c r="B8" s="3"/>
      <c r="C8" s="19"/>
      <c r="D8" s="19"/>
      <c r="E8" s="20">
        <v>2189767</v>
      </c>
      <c r="F8" s="21">
        <v>2189767</v>
      </c>
      <c r="G8" s="21"/>
      <c r="H8" s="21"/>
      <c r="I8" s="21"/>
      <c r="J8" s="21"/>
      <c r="K8" s="21"/>
      <c r="L8" s="21">
        <v>136657</v>
      </c>
      <c r="M8" s="21">
        <v>93629</v>
      </c>
      <c r="N8" s="21">
        <v>230286</v>
      </c>
      <c r="O8" s="21"/>
      <c r="P8" s="21"/>
      <c r="Q8" s="21"/>
      <c r="R8" s="21"/>
      <c r="S8" s="21"/>
      <c r="T8" s="21"/>
      <c r="U8" s="21"/>
      <c r="V8" s="21"/>
      <c r="W8" s="21">
        <v>230286</v>
      </c>
      <c r="X8" s="21"/>
      <c r="Y8" s="21">
        <v>230286</v>
      </c>
      <c r="Z8" s="6"/>
      <c r="AA8" s="28">
        <v>2189767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1446710</v>
      </c>
      <c r="F9" s="18">
        <f t="shared" si="1"/>
        <v>1446710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65130</v>
      </c>
      <c r="M9" s="18">
        <f t="shared" si="1"/>
        <v>15550</v>
      </c>
      <c r="N9" s="18">
        <f t="shared" si="1"/>
        <v>80680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80680</v>
      </c>
      <c r="X9" s="18">
        <f t="shared" si="1"/>
        <v>721998</v>
      </c>
      <c r="Y9" s="18">
        <f t="shared" si="1"/>
        <v>-641318</v>
      </c>
      <c r="Z9" s="4">
        <f>+IF(X9&lt;&gt;0,+(Y9/X9)*100,0)</f>
        <v>-88.82545381012136</v>
      </c>
      <c r="AA9" s="30">
        <f>SUM(AA10:AA14)</f>
        <v>1446710</v>
      </c>
    </row>
    <row r="10" spans="1:27" ht="12.75">
      <c r="A10" s="5" t="s">
        <v>36</v>
      </c>
      <c r="B10" s="3"/>
      <c r="C10" s="19"/>
      <c r="D10" s="19"/>
      <c r="E10" s="20">
        <v>146710</v>
      </c>
      <c r="F10" s="21">
        <v>146710</v>
      </c>
      <c r="G10" s="21"/>
      <c r="H10" s="21"/>
      <c r="I10" s="21"/>
      <c r="J10" s="21"/>
      <c r="K10" s="21"/>
      <c r="L10" s="21">
        <v>65130</v>
      </c>
      <c r="M10" s="21"/>
      <c r="N10" s="21">
        <v>65130</v>
      </c>
      <c r="O10" s="21"/>
      <c r="P10" s="21"/>
      <c r="Q10" s="21"/>
      <c r="R10" s="21"/>
      <c r="S10" s="21"/>
      <c r="T10" s="21"/>
      <c r="U10" s="21"/>
      <c r="V10" s="21"/>
      <c r="W10" s="21">
        <v>65130</v>
      </c>
      <c r="X10" s="21">
        <v>72000</v>
      </c>
      <c r="Y10" s="21">
        <v>-6870</v>
      </c>
      <c r="Z10" s="6">
        <v>-9.54</v>
      </c>
      <c r="AA10" s="28">
        <v>146710</v>
      </c>
    </row>
    <row r="11" spans="1:27" ht="12.75">
      <c r="A11" s="5" t="s">
        <v>37</v>
      </c>
      <c r="B11" s="3"/>
      <c r="C11" s="19"/>
      <c r="D11" s="19"/>
      <c r="E11" s="20">
        <v>400000</v>
      </c>
      <c r="F11" s="21">
        <v>400000</v>
      </c>
      <c r="G11" s="21"/>
      <c r="H11" s="21"/>
      <c r="I11" s="21"/>
      <c r="J11" s="21"/>
      <c r="K11" s="21"/>
      <c r="L11" s="21"/>
      <c r="M11" s="21">
        <v>15550</v>
      </c>
      <c r="N11" s="21">
        <v>15550</v>
      </c>
      <c r="O11" s="21"/>
      <c r="P11" s="21"/>
      <c r="Q11" s="21"/>
      <c r="R11" s="21"/>
      <c r="S11" s="21"/>
      <c r="T11" s="21"/>
      <c r="U11" s="21"/>
      <c r="V11" s="21"/>
      <c r="W11" s="21">
        <v>15550</v>
      </c>
      <c r="X11" s="21">
        <v>199998</v>
      </c>
      <c r="Y11" s="21">
        <v>-184448</v>
      </c>
      <c r="Z11" s="6">
        <v>-92.22</v>
      </c>
      <c r="AA11" s="28">
        <v>400000</v>
      </c>
    </row>
    <row r="12" spans="1:27" ht="12.75">
      <c r="A12" s="5" t="s">
        <v>38</v>
      </c>
      <c r="B12" s="3"/>
      <c r="C12" s="19"/>
      <c r="D12" s="19"/>
      <c r="E12" s="20">
        <v>900000</v>
      </c>
      <c r="F12" s="21">
        <v>900000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450000</v>
      </c>
      <c r="Y12" s="21">
        <v>-450000</v>
      </c>
      <c r="Z12" s="6">
        <v>-100</v>
      </c>
      <c r="AA12" s="28">
        <v>900000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51173271</v>
      </c>
      <c r="D15" s="16">
        <f>SUM(D16:D18)</f>
        <v>0</v>
      </c>
      <c r="E15" s="17">
        <f t="shared" si="2"/>
        <v>76210250</v>
      </c>
      <c r="F15" s="18">
        <f t="shared" si="2"/>
        <v>76210250</v>
      </c>
      <c r="G15" s="18">
        <f t="shared" si="2"/>
        <v>0</v>
      </c>
      <c r="H15" s="18">
        <f t="shared" si="2"/>
        <v>795815</v>
      </c>
      <c r="I15" s="18">
        <f t="shared" si="2"/>
        <v>847064</v>
      </c>
      <c r="J15" s="18">
        <f t="shared" si="2"/>
        <v>1642879</v>
      </c>
      <c r="K15" s="18">
        <f t="shared" si="2"/>
        <v>795815</v>
      </c>
      <c r="L15" s="18">
        <f t="shared" si="2"/>
        <v>5281817</v>
      </c>
      <c r="M15" s="18">
        <f t="shared" si="2"/>
        <v>13153899</v>
      </c>
      <c r="N15" s="18">
        <f t="shared" si="2"/>
        <v>19231531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20874410</v>
      </c>
      <c r="X15" s="18">
        <f t="shared" si="2"/>
        <v>41371998</v>
      </c>
      <c r="Y15" s="18">
        <f t="shared" si="2"/>
        <v>-20497588</v>
      </c>
      <c r="Z15" s="4">
        <f>+IF(X15&lt;&gt;0,+(Y15/X15)*100,0)</f>
        <v>-49.544592939407956</v>
      </c>
      <c r="AA15" s="30">
        <f>SUM(AA16:AA18)</f>
        <v>76210250</v>
      </c>
    </row>
    <row r="16" spans="1:27" ht="12.75">
      <c r="A16" s="5" t="s">
        <v>42</v>
      </c>
      <c r="B16" s="3"/>
      <c r="C16" s="19"/>
      <c r="D16" s="19"/>
      <c r="E16" s="20">
        <v>1600000</v>
      </c>
      <c r="F16" s="21">
        <v>1600000</v>
      </c>
      <c r="G16" s="21"/>
      <c r="H16" s="21">
        <v>63386</v>
      </c>
      <c r="I16" s="21"/>
      <c r="J16" s="21">
        <v>63386</v>
      </c>
      <c r="K16" s="21">
        <v>63386</v>
      </c>
      <c r="L16" s="21"/>
      <c r="M16" s="21"/>
      <c r="N16" s="21">
        <v>63386</v>
      </c>
      <c r="O16" s="21"/>
      <c r="P16" s="21"/>
      <c r="Q16" s="21"/>
      <c r="R16" s="21"/>
      <c r="S16" s="21"/>
      <c r="T16" s="21"/>
      <c r="U16" s="21"/>
      <c r="V16" s="21"/>
      <c r="W16" s="21">
        <v>126772</v>
      </c>
      <c r="X16" s="21">
        <v>799998</v>
      </c>
      <c r="Y16" s="21">
        <v>-673226</v>
      </c>
      <c r="Z16" s="6">
        <v>-84.15</v>
      </c>
      <c r="AA16" s="28">
        <v>1600000</v>
      </c>
    </row>
    <row r="17" spans="1:27" ht="12.75">
      <c r="A17" s="5" t="s">
        <v>43</v>
      </c>
      <c r="B17" s="3"/>
      <c r="C17" s="19">
        <v>51173271</v>
      </c>
      <c r="D17" s="19"/>
      <c r="E17" s="20">
        <v>74610250</v>
      </c>
      <c r="F17" s="21">
        <v>74610250</v>
      </c>
      <c r="G17" s="21"/>
      <c r="H17" s="21">
        <v>732429</v>
      </c>
      <c r="I17" s="21">
        <v>847064</v>
      </c>
      <c r="J17" s="21">
        <v>1579493</v>
      </c>
      <c r="K17" s="21">
        <v>732429</v>
      </c>
      <c r="L17" s="21">
        <v>5281817</v>
      </c>
      <c r="M17" s="21">
        <v>13153899</v>
      </c>
      <c r="N17" s="21">
        <v>19168145</v>
      </c>
      <c r="O17" s="21"/>
      <c r="P17" s="21"/>
      <c r="Q17" s="21"/>
      <c r="R17" s="21"/>
      <c r="S17" s="21"/>
      <c r="T17" s="21"/>
      <c r="U17" s="21"/>
      <c r="V17" s="21"/>
      <c r="W17" s="21">
        <v>20747638</v>
      </c>
      <c r="X17" s="21">
        <v>40572000</v>
      </c>
      <c r="Y17" s="21">
        <v>-19824362</v>
      </c>
      <c r="Z17" s="6">
        <v>-48.86</v>
      </c>
      <c r="AA17" s="28">
        <v>74610250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4124626</v>
      </c>
      <c r="F19" s="18">
        <f t="shared" si="3"/>
        <v>4124626</v>
      </c>
      <c r="G19" s="18">
        <f t="shared" si="3"/>
        <v>0</v>
      </c>
      <c r="H19" s="18">
        <f t="shared" si="3"/>
        <v>158855</v>
      </c>
      <c r="I19" s="18">
        <f t="shared" si="3"/>
        <v>562999</v>
      </c>
      <c r="J19" s="18">
        <f t="shared" si="3"/>
        <v>721854</v>
      </c>
      <c r="K19" s="18">
        <f t="shared" si="3"/>
        <v>158855</v>
      </c>
      <c r="L19" s="18">
        <f t="shared" si="3"/>
        <v>95704</v>
      </c>
      <c r="M19" s="18">
        <f t="shared" si="3"/>
        <v>0</v>
      </c>
      <c r="N19" s="18">
        <f t="shared" si="3"/>
        <v>254559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976413</v>
      </c>
      <c r="X19" s="18">
        <f t="shared" si="3"/>
        <v>1509600</v>
      </c>
      <c r="Y19" s="18">
        <f t="shared" si="3"/>
        <v>-533187</v>
      </c>
      <c r="Z19" s="4">
        <f>+IF(X19&lt;&gt;0,+(Y19/X19)*100,0)</f>
        <v>-35.31975357710652</v>
      </c>
      <c r="AA19" s="30">
        <f>SUM(AA20:AA23)</f>
        <v>4124626</v>
      </c>
    </row>
    <row r="20" spans="1:27" ht="12.75">
      <c r="A20" s="5" t="s">
        <v>46</v>
      </c>
      <c r="B20" s="3"/>
      <c r="C20" s="19"/>
      <c r="D20" s="19"/>
      <c r="E20" s="20">
        <v>3194626</v>
      </c>
      <c r="F20" s="21">
        <v>3194626</v>
      </c>
      <c r="G20" s="21"/>
      <c r="H20" s="21">
        <v>158855</v>
      </c>
      <c r="I20" s="21">
        <v>562999</v>
      </c>
      <c r="J20" s="21">
        <v>721854</v>
      </c>
      <c r="K20" s="21">
        <v>158855</v>
      </c>
      <c r="L20" s="21">
        <v>95704</v>
      </c>
      <c r="M20" s="21"/>
      <c r="N20" s="21">
        <v>254559</v>
      </c>
      <c r="O20" s="21"/>
      <c r="P20" s="21"/>
      <c r="Q20" s="21"/>
      <c r="R20" s="21"/>
      <c r="S20" s="21"/>
      <c r="T20" s="21"/>
      <c r="U20" s="21"/>
      <c r="V20" s="21"/>
      <c r="W20" s="21">
        <v>976413</v>
      </c>
      <c r="X20" s="21">
        <v>1379600</v>
      </c>
      <c r="Y20" s="21">
        <v>-403187</v>
      </c>
      <c r="Z20" s="6">
        <v>-29.22</v>
      </c>
      <c r="AA20" s="28">
        <v>3194626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930000</v>
      </c>
      <c r="F23" s="21">
        <v>930000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130000</v>
      </c>
      <c r="Y23" s="21">
        <v>-130000</v>
      </c>
      <c r="Z23" s="6">
        <v>-100</v>
      </c>
      <c r="AA23" s="28">
        <v>930000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70432225</v>
      </c>
      <c r="D25" s="50">
        <f>+D5+D9+D15+D19+D24</f>
        <v>0</v>
      </c>
      <c r="E25" s="51">
        <f t="shared" si="4"/>
        <v>86897353</v>
      </c>
      <c r="F25" s="52">
        <f t="shared" si="4"/>
        <v>86897353</v>
      </c>
      <c r="G25" s="52">
        <f t="shared" si="4"/>
        <v>1985</v>
      </c>
      <c r="H25" s="52">
        <f t="shared" si="4"/>
        <v>954670</v>
      </c>
      <c r="I25" s="52">
        <f t="shared" si="4"/>
        <v>1410063</v>
      </c>
      <c r="J25" s="52">
        <f t="shared" si="4"/>
        <v>2366718</v>
      </c>
      <c r="K25" s="52">
        <f t="shared" si="4"/>
        <v>954670</v>
      </c>
      <c r="L25" s="52">
        <f t="shared" si="4"/>
        <v>5637794</v>
      </c>
      <c r="M25" s="52">
        <f t="shared" si="4"/>
        <v>13263078</v>
      </c>
      <c r="N25" s="52">
        <f t="shared" si="4"/>
        <v>19855542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22222260</v>
      </c>
      <c r="X25" s="52">
        <f t="shared" si="4"/>
        <v>44880796</v>
      </c>
      <c r="Y25" s="52">
        <f t="shared" si="4"/>
        <v>-22658536</v>
      </c>
      <c r="Z25" s="53">
        <f>+IF(X25&lt;&gt;0,+(Y25/X25)*100,0)</f>
        <v>-50.48603861660565</v>
      </c>
      <c r="AA25" s="54">
        <f>+AA5+AA9+AA15+AA19+AA24</f>
        <v>86897353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51173271</v>
      </c>
      <c r="D28" s="19"/>
      <c r="E28" s="20">
        <v>38207000</v>
      </c>
      <c r="F28" s="21">
        <v>38207000</v>
      </c>
      <c r="G28" s="21"/>
      <c r="H28" s="21">
        <v>732429</v>
      </c>
      <c r="I28" s="21">
        <v>698924</v>
      </c>
      <c r="J28" s="21">
        <v>1431353</v>
      </c>
      <c r="K28" s="21">
        <v>732429</v>
      </c>
      <c r="L28" s="21">
        <v>4279564</v>
      </c>
      <c r="M28" s="21">
        <v>8546405</v>
      </c>
      <c r="N28" s="21">
        <v>13558398</v>
      </c>
      <c r="O28" s="21"/>
      <c r="P28" s="21"/>
      <c r="Q28" s="21"/>
      <c r="R28" s="21"/>
      <c r="S28" s="21"/>
      <c r="T28" s="21"/>
      <c r="U28" s="21"/>
      <c r="V28" s="21"/>
      <c r="W28" s="21">
        <v>14989751</v>
      </c>
      <c r="X28" s="21">
        <v>28651917</v>
      </c>
      <c r="Y28" s="21">
        <v>-13662166</v>
      </c>
      <c r="Z28" s="6">
        <v>-47.68</v>
      </c>
      <c r="AA28" s="19">
        <v>38207000</v>
      </c>
    </row>
    <row r="29" spans="1:27" ht="12.75">
      <c r="A29" s="56" t="s">
        <v>55</v>
      </c>
      <c r="B29" s="3"/>
      <c r="C29" s="19"/>
      <c r="D29" s="19"/>
      <c r="E29" s="20">
        <v>29588000</v>
      </c>
      <c r="F29" s="21">
        <v>29588000</v>
      </c>
      <c r="G29" s="21"/>
      <c r="H29" s="21"/>
      <c r="I29" s="21">
        <v>87300</v>
      </c>
      <c r="J29" s="21">
        <v>87300</v>
      </c>
      <c r="K29" s="21"/>
      <c r="L29" s="21">
        <v>1002253</v>
      </c>
      <c r="M29" s="21">
        <v>4607494</v>
      </c>
      <c r="N29" s="21">
        <v>5609747</v>
      </c>
      <c r="O29" s="21"/>
      <c r="P29" s="21"/>
      <c r="Q29" s="21"/>
      <c r="R29" s="21"/>
      <c r="S29" s="21"/>
      <c r="T29" s="21"/>
      <c r="U29" s="21"/>
      <c r="V29" s="21"/>
      <c r="W29" s="21">
        <v>5697047</v>
      </c>
      <c r="X29" s="21">
        <v>19725267</v>
      </c>
      <c r="Y29" s="21">
        <v>-14028220</v>
      </c>
      <c r="Z29" s="6">
        <v>-71.12</v>
      </c>
      <c r="AA29" s="28">
        <v>29588000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51173271</v>
      </c>
      <c r="D32" s="25">
        <f>SUM(D28:D31)</f>
        <v>0</v>
      </c>
      <c r="E32" s="26">
        <f t="shared" si="5"/>
        <v>67795000</v>
      </c>
      <c r="F32" s="27">
        <f t="shared" si="5"/>
        <v>67795000</v>
      </c>
      <c r="G32" s="27">
        <f t="shared" si="5"/>
        <v>0</v>
      </c>
      <c r="H32" s="27">
        <f t="shared" si="5"/>
        <v>732429</v>
      </c>
      <c r="I32" s="27">
        <f t="shared" si="5"/>
        <v>786224</v>
      </c>
      <c r="J32" s="27">
        <f t="shared" si="5"/>
        <v>1518653</v>
      </c>
      <c r="K32" s="27">
        <f t="shared" si="5"/>
        <v>732429</v>
      </c>
      <c r="L32" s="27">
        <f t="shared" si="5"/>
        <v>5281817</v>
      </c>
      <c r="M32" s="27">
        <f t="shared" si="5"/>
        <v>13153899</v>
      </c>
      <c r="N32" s="27">
        <f t="shared" si="5"/>
        <v>19168145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20686798</v>
      </c>
      <c r="X32" s="27">
        <f t="shared" si="5"/>
        <v>48377184</v>
      </c>
      <c r="Y32" s="27">
        <f t="shared" si="5"/>
        <v>-27690386</v>
      </c>
      <c r="Z32" s="13">
        <f>+IF(X32&lt;&gt;0,+(Y32/X32)*100,0)</f>
        <v>-57.238523846282575</v>
      </c>
      <c r="AA32" s="31">
        <f>SUM(AA28:AA31)</f>
        <v>67795000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19258954</v>
      </c>
      <c r="D35" s="19"/>
      <c r="E35" s="20">
        <v>19102353</v>
      </c>
      <c r="F35" s="21">
        <v>19102353</v>
      </c>
      <c r="G35" s="21">
        <v>1985</v>
      </c>
      <c r="H35" s="21">
        <v>222241</v>
      </c>
      <c r="I35" s="21">
        <v>623839</v>
      </c>
      <c r="J35" s="21">
        <v>848065</v>
      </c>
      <c r="K35" s="21">
        <v>222241</v>
      </c>
      <c r="L35" s="21">
        <v>355977</v>
      </c>
      <c r="M35" s="21">
        <v>109179</v>
      </c>
      <c r="N35" s="21">
        <v>687397</v>
      </c>
      <c r="O35" s="21"/>
      <c r="P35" s="21"/>
      <c r="Q35" s="21"/>
      <c r="R35" s="21"/>
      <c r="S35" s="21"/>
      <c r="T35" s="21"/>
      <c r="U35" s="21"/>
      <c r="V35" s="21"/>
      <c r="W35" s="21">
        <v>1535462</v>
      </c>
      <c r="X35" s="21">
        <v>5889598</v>
      </c>
      <c r="Y35" s="21">
        <v>-4354136</v>
      </c>
      <c r="Z35" s="6">
        <v>-73.93</v>
      </c>
      <c r="AA35" s="28">
        <v>19102353</v>
      </c>
    </row>
    <row r="36" spans="1:27" ht="12.75">
      <c r="A36" s="60" t="s">
        <v>64</v>
      </c>
      <c r="B36" s="10"/>
      <c r="C36" s="61">
        <f aca="true" t="shared" si="6" ref="C36:Y36">SUM(C32:C35)</f>
        <v>70432225</v>
      </c>
      <c r="D36" s="61">
        <f>SUM(D32:D35)</f>
        <v>0</v>
      </c>
      <c r="E36" s="62">
        <f t="shared" si="6"/>
        <v>86897353</v>
      </c>
      <c r="F36" s="63">
        <f t="shared" si="6"/>
        <v>86897353</v>
      </c>
      <c r="G36" s="63">
        <f t="shared" si="6"/>
        <v>1985</v>
      </c>
      <c r="H36" s="63">
        <f t="shared" si="6"/>
        <v>954670</v>
      </c>
      <c r="I36" s="63">
        <f t="shared" si="6"/>
        <v>1410063</v>
      </c>
      <c r="J36" s="63">
        <f t="shared" si="6"/>
        <v>2366718</v>
      </c>
      <c r="K36" s="63">
        <f t="shared" si="6"/>
        <v>954670</v>
      </c>
      <c r="L36" s="63">
        <f t="shared" si="6"/>
        <v>5637794</v>
      </c>
      <c r="M36" s="63">
        <f t="shared" si="6"/>
        <v>13263078</v>
      </c>
      <c r="N36" s="63">
        <f t="shared" si="6"/>
        <v>19855542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22222260</v>
      </c>
      <c r="X36" s="63">
        <f t="shared" si="6"/>
        <v>54266782</v>
      </c>
      <c r="Y36" s="63">
        <f t="shared" si="6"/>
        <v>-32044522</v>
      </c>
      <c r="Z36" s="64">
        <f>+IF(X36&lt;&gt;0,+(Y36/X36)*100,0)</f>
        <v>-59.04997646626623</v>
      </c>
      <c r="AA36" s="65">
        <f>SUM(AA32:AA35)</f>
        <v>86897353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5092533</v>
      </c>
      <c r="D5" s="16">
        <f>SUM(D6:D8)</f>
        <v>0</v>
      </c>
      <c r="E5" s="17">
        <f t="shared" si="0"/>
        <v>7103000</v>
      </c>
      <c r="F5" s="18">
        <f t="shared" si="0"/>
        <v>7103000</v>
      </c>
      <c r="G5" s="18">
        <f t="shared" si="0"/>
        <v>3900</v>
      </c>
      <c r="H5" s="18">
        <f t="shared" si="0"/>
        <v>0</v>
      </c>
      <c r="I5" s="18">
        <f t="shared" si="0"/>
        <v>26078</v>
      </c>
      <c r="J5" s="18">
        <f t="shared" si="0"/>
        <v>29978</v>
      </c>
      <c r="K5" s="18">
        <f t="shared" si="0"/>
        <v>0</v>
      </c>
      <c r="L5" s="18">
        <f t="shared" si="0"/>
        <v>253652</v>
      </c>
      <c r="M5" s="18">
        <f t="shared" si="0"/>
        <v>27700</v>
      </c>
      <c r="N5" s="18">
        <f t="shared" si="0"/>
        <v>281352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311330</v>
      </c>
      <c r="X5" s="18">
        <f t="shared" si="0"/>
        <v>1773000</v>
      </c>
      <c r="Y5" s="18">
        <f t="shared" si="0"/>
        <v>-1461670</v>
      </c>
      <c r="Z5" s="4">
        <f>+IF(X5&lt;&gt;0,+(Y5/X5)*100,0)</f>
        <v>-82.44049633389736</v>
      </c>
      <c r="AA5" s="16">
        <f>SUM(AA6:AA8)</f>
        <v>7103000</v>
      </c>
    </row>
    <row r="6" spans="1:27" ht="12.75">
      <c r="A6" s="5" t="s">
        <v>32</v>
      </c>
      <c r="B6" s="3"/>
      <c r="C6" s="19">
        <v>1271941</v>
      </c>
      <c r="D6" s="19"/>
      <c r="E6" s="20">
        <v>335000</v>
      </c>
      <c r="F6" s="21">
        <v>335000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305000</v>
      </c>
      <c r="Y6" s="21">
        <v>-305000</v>
      </c>
      <c r="Z6" s="6">
        <v>-100</v>
      </c>
      <c r="AA6" s="28">
        <v>335000</v>
      </c>
    </row>
    <row r="7" spans="1:27" ht="12.75">
      <c r="A7" s="5" t="s">
        <v>33</v>
      </c>
      <c r="B7" s="3"/>
      <c r="C7" s="22">
        <v>3820592</v>
      </c>
      <c r="D7" s="22"/>
      <c r="E7" s="23">
        <v>6168000</v>
      </c>
      <c r="F7" s="24">
        <v>6168000</v>
      </c>
      <c r="G7" s="24">
        <v>3900</v>
      </c>
      <c r="H7" s="24"/>
      <c r="I7" s="24">
        <v>26078</v>
      </c>
      <c r="J7" s="24">
        <v>29978</v>
      </c>
      <c r="K7" s="24"/>
      <c r="L7" s="24">
        <v>253652</v>
      </c>
      <c r="M7" s="24">
        <v>27700</v>
      </c>
      <c r="N7" s="24">
        <v>281352</v>
      </c>
      <c r="O7" s="24"/>
      <c r="P7" s="24"/>
      <c r="Q7" s="24"/>
      <c r="R7" s="24"/>
      <c r="S7" s="24"/>
      <c r="T7" s="24"/>
      <c r="U7" s="24"/>
      <c r="V7" s="24"/>
      <c r="W7" s="24">
        <v>311330</v>
      </c>
      <c r="X7" s="24">
        <v>868000</v>
      </c>
      <c r="Y7" s="24">
        <v>-556670</v>
      </c>
      <c r="Z7" s="7">
        <v>-64.13</v>
      </c>
      <c r="AA7" s="29">
        <v>6168000</v>
      </c>
    </row>
    <row r="8" spans="1:27" ht="12.75">
      <c r="A8" s="5" t="s">
        <v>34</v>
      </c>
      <c r="B8" s="3"/>
      <c r="C8" s="19"/>
      <c r="D8" s="19"/>
      <c r="E8" s="20">
        <v>600000</v>
      </c>
      <c r="F8" s="21">
        <v>600000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600000</v>
      </c>
      <c r="Y8" s="21">
        <v>-600000</v>
      </c>
      <c r="Z8" s="6">
        <v>-100</v>
      </c>
      <c r="AA8" s="28">
        <v>600000</v>
      </c>
    </row>
    <row r="9" spans="1:27" ht="12.75">
      <c r="A9" s="2" t="s">
        <v>35</v>
      </c>
      <c r="B9" s="3"/>
      <c r="C9" s="16">
        <f aca="true" t="shared" si="1" ref="C9:Y9">SUM(C10:C14)</f>
        <v>3567464</v>
      </c>
      <c r="D9" s="16">
        <f>SUM(D10:D14)</f>
        <v>0</v>
      </c>
      <c r="E9" s="17">
        <f t="shared" si="1"/>
        <v>11582250</v>
      </c>
      <c r="F9" s="18">
        <f t="shared" si="1"/>
        <v>11582250</v>
      </c>
      <c r="G9" s="18">
        <f t="shared" si="1"/>
        <v>230709</v>
      </c>
      <c r="H9" s="18">
        <f t="shared" si="1"/>
        <v>117609</v>
      </c>
      <c r="I9" s="18">
        <f t="shared" si="1"/>
        <v>88500</v>
      </c>
      <c r="J9" s="18">
        <f t="shared" si="1"/>
        <v>436818</v>
      </c>
      <c r="K9" s="18">
        <f t="shared" si="1"/>
        <v>55687</v>
      </c>
      <c r="L9" s="18">
        <f t="shared" si="1"/>
        <v>309186</v>
      </c>
      <c r="M9" s="18">
        <f t="shared" si="1"/>
        <v>1167729</v>
      </c>
      <c r="N9" s="18">
        <f t="shared" si="1"/>
        <v>1532602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1969420</v>
      </c>
      <c r="X9" s="18">
        <f t="shared" si="1"/>
        <v>6122250</v>
      </c>
      <c r="Y9" s="18">
        <f t="shared" si="1"/>
        <v>-4152830</v>
      </c>
      <c r="Z9" s="4">
        <f>+IF(X9&lt;&gt;0,+(Y9/X9)*100,0)</f>
        <v>-67.83176119890562</v>
      </c>
      <c r="AA9" s="30">
        <f>SUM(AA10:AA14)</f>
        <v>11582250</v>
      </c>
    </row>
    <row r="10" spans="1:27" ht="12.75">
      <c r="A10" s="5" t="s">
        <v>36</v>
      </c>
      <c r="B10" s="3"/>
      <c r="C10" s="19">
        <v>1813578</v>
      </c>
      <c r="D10" s="19"/>
      <c r="E10" s="20">
        <v>2000000</v>
      </c>
      <c r="F10" s="21">
        <v>2000000</v>
      </c>
      <c r="G10" s="21"/>
      <c r="H10" s="21"/>
      <c r="I10" s="21"/>
      <c r="J10" s="21"/>
      <c r="K10" s="21">
        <v>55687</v>
      </c>
      <c r="L10" s="21">
        <v>85774</v>
      </c>
      <c r="M10" s="21">
        <v>210867</v>
      </c>
      <c r="N10" s="21">
        <v>352328</v>
      </c>
      <c r="O10" s="21"/>
      <c r="P10" s="21"/>
      <c r="Q10" s="21"/>
      <c r="R10" s="21"/>
      <c r="S10" s="21"/>
      <c r="T10" s="21"/>
      <c r="U10" s="21"/>
      <c r="V10" s="21"/>
      <c r="W10" s="21">
        <v>352328</v>
      </c>
      <c r="X10" s="21">
        <v>185000</v>
      </c>
      <c r="Y10" s="21">
        <v>167328</v>
      </c>
      <c r="Z10" s="6">
        <v>90.45</v>
      </c>
      <c r="AA10" s="28">
        <v>2000000</v>
      </c>
    </row>
    <row r="11" spans="1:27" ht="12.75">
      <c r="A11" s="5" t="s">
        <v>37</v>
      </c>
      <c r="B11" s="3"/>
      <c r="C11" s="19">
        <v>1159613</v>
      </c>
      <c r="D11" s="19"/>
      <c r="E11" s="20">
        <v>1950000</v>
      </c>
      <c r="F11" s="21">
        <v>1950000</v>
      </c>
      <c r="G11" s="21">
        <v>230709</v>
      </c>
      <c r="H11" s="21"/>
      <c r="I11" s="21"/>
      <c r="J11" s="21">
        <v>230709</v>
      </c>
      <c r="K11" s="21"/>
      <c r="L11" s="21">
        <v>223412</v>
      </c>
      <c r="M11" s="21"/>
      <c r="N11" s="21">
        <v>223412</v>
      </c>
      <c r="O11" s="21"/>
      <c r="P11" s="21"/>
      <c r="Q11" s="21"/>
      <c r="R11" s="21"/>
      <c r="S11" s="21"/>
      <c r="T11" s="21"/>
      <c r="U11" s="21"/>
      <c r="V11" s="21"/>
      <c r="W11" s="21">
        <v>454121</v>
      </c>
      <c r="X11" s="21">
        <v>1655000</v>
      </c>
      <c r="Y11" s="21">
        <v>-1200879</v>
      </c>
      <c r="Z11" s="6">
        <v>-72.56</v>
      </c>
      <c r="AA11" s="28">
        <v>1950000</v>
      </c>
    </row>
    <row r="12" spans="1:27" ht="12.75">
      <c r="A12" s="5" t="s">
        <v>38</v>
      </c>
      <c r="B12" s="3"/>
      <c r="C12" s="19">
        <v>594273</v>
      </c>
      <c r="D12" s="19"/>
      <c r="E12" s="20">
        <v>7632250</v>
      </c>
      <c r="F12" s="21">
        <v>7632250</v>
      </c>
      <c r="G12" s="21"/>
      <c r="H12" s="21">
        <v>117609</v>
      </c>
      <c r="I12" s="21">
        <v>88500</v>
      </c>
      <c r="J12" s="21">
        <v>206109</v>
      </c>
      <c r="K12" s="21"/>
      <c r="L12" s="21"/>
      <c r="M12" s="21">
        <v>956862</v>
      </c>
      <c r="N12" s="21">
        <v>956862</v>
      </c>
      <c r="O12" s="21"/>
      <c r="P12" s="21"/>
      <c r="Q12" s="21"/>
      <c r="R12" s="21"/>
      <c r="S12" s="21"/>
      <c r="T12" s="21"/>
      <c r="U12" s="21"/>
      <c r="V12" s="21"/>
      <c r="W12" s="21">
        <v>1162971</v>
      </c>
      <c r="X12" s="21">
        <v>4282250</v>
      </c>
      <c r="Y12" s="21">
        <v>-3119279</v>
      </c>
      <c r="Z12" s="6">
        <v>-72.84</v>
      </c>
      <c r="AA12" s="28">
        <v>7632250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27822869</v>
      </c>
      <c r="D15" s="16">
        <f>SUM(D16:D18)</f>
        <v>0</v>
      </c>
      <c r="E15" s="17">
        <f t="shared" si="2"/>
        <v>25714000</v>
      </c>
      <c r="F15" s="18">
        <f t="shared" si="2"/>
        <v>25714000</v>
      </c>
      <c r="G15" s="18">
        <f t="shared" si="2"/>
        <v>53721</v>
      </c>
      <c r="H15" s="18">
        <f t="shared" si="2"/>
        <v>988459</v>
      </c>
      <c r="I15" s="18">
        <f t="shared" si="2"/>
        <v>7784</v>
      </c>
      <c r="J15" s="18">
        <f t="shared" si="2"/>
        <v>1049964</v>
      </c>
      <c r="K15" s="18">
        <f t="shared" si="2"/>
        <v>135000</v>
      </c>
      <c r="L15" s="18">
        <f t="shared" si="2"/>
        <v>2065066</v>
      </c>
      <c r="M15" s="18">
        <f t="shared" si="2"/>
        <v>8816567</v>
      </c>
      <c r="N15" s="18">
        <f t="shared" si="2"/>
        <v>11016633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12066597</v>
      </c>
      <c r="X15" s="18">
        <f t="shared" si="2"/>
        <v>11144000</v>
      </c>
      <c r="Y15" s="18">
        <f t="shared" si="2"/>
        <v>922597</v>
      </c>
      <c r="Z15" s="4">
        <f>+IF(X15&lt;&gt;0,+(Y15/X15)*100,0)</f>
        <v>8.278867552045945</v>
      </c>
      <c r="AA15" s="30">
        <f>SUM(AA16:AA18)</f>
        <v>25714000</v>
      </c>
    </row>
    <row r="16" spans="1:27" ht="12.75">
      <c r="A16" s="5" t="s">
        <v>42</v>
      </c>
      <c r="B16" s="3"/>
      <c r="C16" s="19">
        <v>70402</v>
      </c>
      <c r="D16" s="19"/>
      <c r="E16" s="20">
        <v>150000</v>
      </c>
      <c r="F16" s="21">
        <v>150000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100000</v>
      </c>
      <c r="Y16" s="21">
        <v>-100000</v>
      </c>
      <c r="Z16" s="6">
        <v>-100</v>
      </c>
      <c r="AA16" s="28">
        <v>150000</v>
      </c>
    </row>
    <row r="17" spans="1:27" ht="12.75">
      <c r="A17" s="5" t="s">
        <v>43</v>
      </c>
      <c r="B17" s="3"/>
      <c r="C17" s="19">
        <v>27752467</v>
      </c>
      <c r="D17" s="19"/>
      <c r="E17" s="20">
        <v>25564000</v>
      </c>
      <c r="F17" s="21">
        <v>25564000</v>
      </c>
      <c r="G17" s="21">
        <v>53721</v>
      </c>
      <c r="H17" s="21">
        <v>988459</v>
      </c>
      <c r="I17" s="21">
        <v>7784</v>
      </c>
      <c r="J17" s="21">
        <v>1049964</v>
      </c>
      <c r="K17" s="21">
        <v>135000</v>
      </c>
      <c r="L17" s="21">
        <v>2065066</v>
      </c>
      <c r="M17" s="21">
        <v>8816567</v>
      </c>
      <c r="N17" s="21">
        <v>11016633</v>
      </c>
      <c r="O17" s="21"/>
      <c r="P17" s="21"/>
      <c r="Q17" s="21"/>
      <c r="R17" s="21"/>
      <c r="S17" s="21"/>
      <c r="T17" s="21"/>
      <c r="U17" s="21"/>
      <c r="V17" s="21"/>
      <c r="W17" s="21">
        <v>12066597</v>
      </c>
      <c r="X17" s="21">
        <v>11044000</v>
      </c>
      <c r="Y17" s="21">
        <v>1022597</v>
      </c>
      <c r="Z17" s="6">
        <v>9.26</v>
      </c>
      <c r="AA17" s="28">
        <v>25564000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9498407</v>
      </c>
      <c r="D19" s="16">
        <f>SUM(D20:D23)</f>
        <v>0</v>
      </c>
      <c r="E19" s="17">
        <f t="shared" si="3"/>
        <v>33168000</v>
      </c>
      <c r="F19" s="18">
        <f t="shared" si="3"/>
        <v>33168000</v>
      </c>
      <c r="G19" s="18">
        <f t="shared" si="3"/>
        <v>403018</v>
      </c>
      <c r="H19" s="18">
        <f t="shared" si="3"/>
        <v>579380</v>
      </c>
      <c r="I19" s="18">
        <f t="shared" si="3"/>
        <v>259866</v>
      </c>
      <c r="J19" s="18">
        <f t="shared" si="3"/>
        <v>1242264</v>
      </c>
      <c r="K19" s="18">
        <f t="shared" si="3"/>
        <v>1748004</v>
      </c>
      <c r="L19" s="18">
        <f t="shared" si="3"/>
        <v>2703202</v>
      </c>
      <c r="M19" s="18">
        <f t="shared" si="3"/>
        <v>3672245</v>
      </c>
      <c r="N19" s="18">
        <f t="shared" si="3"/>
        <v>8123451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9365715</v>
      </c>
      <c r="X19" s="18">
        <f t="shared" si="3"/>
        <v>17203000</v>
      </c>
      <c r="Y19" s="18">
        <f t="shared" si="3"/>
        <v>-7837285</v>
      </c>
      <c r="Z19" s="4">
        <f>+IF(X19&lt;&gt;0,+(Y19/X19)*100,0)</f>
        <v>-45.55766436086729</v>
      </c>
      <c r="AA19" s="30">
        <f>SUM(AA20:AA23)</f>
        <v>33168000</v>
      </c>
    </row>
    <row r="20" spans="1:27" ht="12.75">
      <c r="A20" s="5" t="s">
        <v>46</v>
      </c>
      <c r="B20" s="3"/>
      <c r="C20" s="19">
        <v>6404485</v>
      </c>
      <c r="D20" s="19"/>
      <c r="E20" s="20">
        <v>10067000</v>
      </c>
      <c r="F20" s="21">
        <v>10067000</v>
      </c>
      <c r="G20" s="21">
        <v>111137</v>
      </c>
      <c r="H20" s="21">
        <v>245349</v>
      </c>
      <c r="I20" s="21">
        <v>61366</v>
      </c>
      <c r="J20" s="21">
        <v>417852</v>
      </c>
      <c r="K20" s="21">
        <v>362169</v>
      </c>
      <c r="L20" s="21">
        <v>2206194</v>
      </c>
      <c r="M20" s="21">
        <v>242209</v>
      </c>
      <c r="N20" s="21">
        <v>2810572</v>
      </c>
      <c r="O20" s="21"/>
      <c r="P20" s="21"/>
      <c r="Q20" s="21"/>
      <c r="R20" s="21"/>
      <c r="S20" s="21"/>
      <c r="T20" s="21"/>
      <c r="U20" s="21"/>
      <c r="V20" s="21"/>
      <c r="W20" s="21">
        <v>3228424</v>
      </c>
      <c r="X20" s="21">
        <v>8867000</v>
      </c>
      <c r="Y20" s="21">
        <v>-5638576</v>
      </c>
      <c r="Z20" s="6">
        <v>-63.59</v>
      </c>
      <c r="AA20" s="28">
        <v>10067000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3093922</v>
      </c>
      <c r="D23" s="19"/>
      <c r="E23" s="20">
        <v>23101000</v>
      </c>
      <c r="F23" s="21">
        <v>23101000</v>
      </c>
      <c r="G23" s="21">
        <v>291881</v>
      </c>
      <c r="H23" s="21">
        <v>334031</v>
      </c>
      <c r="I23" s="21">
        <v>198500</v>
      </c>
      <c r="J23" s="21">
        <v>824412</v>
      </c>
      <c r="K23" s="21">
        <v>1385835</v>
      </c>
      <c r="L23" s="21">
        <v>497008</v>
      </c>
      <c r="M23" s="21">
        <v>3430036</v>
      </c>
      <c r="N23" s="21">
        <v>5312879</v>
      </c>
      <c r="O23" s="21"/>
      <c r="P23" s="21"/>
      <c r="Q23" s="21"/>
      <c r="R23" s="21"/>
      <c r="S23" s="21"/>
      <c r="T23" s="21"/>
      <c r="U23" s="21"/>
      <c r="V23" s="21"/>
      <c r="W23" s="21">
        <v>6137291</v>
      </c>
      <c r="X23" s="21">
        <v>8336000</v>
      </c>
      <c r="Y23" s="21">
        <v>-2198709</v>
      </c>
      <c r="Z23" s="6">
        <v>-26.38</v>
      </c>
      <c r="AA23" s="28">
        <v>23101000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45981273</v>
      </c>
      <c r="D25" s="50">
        <f>+D5+D9+D15+D19+D24</f>
        <v>0</v>
      </c>
      <c r="E25" s="51">
        <f t="shared" si="4"/>
        <v>77567250</v>
      </c>
      <c r="F25" s="52">
        <f t="shared" si="4"/>
        <v>77567250</v>
      </c>
      <c r="G25" s="52">
        <f t="shared" si="4"/>
        <v>691348</v>
      </c>
      <c r="H25" s="52">
        <f t="shared" si="4"/>
        <v>1685448</v>
      </c>
      <c r="I25" s="52">
        <f t="shared" si="4"/>
        <v>382228</v>
      </c>
      <c r="J25" s="52">
        <f t="shared" si="4"/>
        <v>2759024</v>
      </c>
      <c r="K25" s="52">
        <f t="shared" si="4"/>
        <v>1938691</v>
      </c>
      <c r="L25" s="52">
        <f t="shared" si="4"/>
        <v>5331106</v>
      </c>
      <c r="M25" s="52">
        <f t="shared" si="4"/>
        <v>13684241</v>
      </c>
      <c r="N25" s="52">
        <f t="shared" si="4"/>
        <v>20954038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23713062</v>
      </c>
      <c r="X25" s="52">
        <f t="shared" si="4"/>
        <v>36242250</v>
      </c>
      <c r="Y25" s="52">
        <f t="shared" si="4"/>
        <v>-12529188</v>
      </c>
      <c r="Z25" s="53">
        <f>+IF(X25&lt;&gt;0,+(Y25/X25)*100,0)</f>
        <v>-34.5706682118246</v>
      </c>
      <c r="AA25" s="54">
        <f>+AA5+AA9+AA15+AA19+AA24</f>
        <v>77567250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33606115</v>
      </c>
      <c r="D28" s="19"/>
      <c r="E28" s="20">
        <v>41850250</v>
      </c>
      <c r="F28" s="21">
        <v>41850250</v>
      </c>
      <c r="G28" s="21">
        <v>353386</v>
      </c>
      <c r="H28" s="21">
        <v>1436349</v>
      </c>
      <c r="I28" s="21">
        <v>88500</v>
      </c>
      <c r="J28" s="21">
        <v>1878235</v>
      </c>
      <c r="K28" s="21">
        <v>1804665</v>
      </c>
      <c r="L28" s="21">
        <v>3932539</v>
      </c>
      <c r="M28" s="21">
        <v>12571808</v>
      </c>
      <c r="N28" s="21">
        <v>18309012</v>
      </c>
      <c r="O28" s="21"/>
      <c r="P28" s="21"/>
      <c r="Q28" s="21"/>
      <c r="R28" s="21"/>
      <c r="S28" s="21"/>
      <c r="T28" s="21"/>
      <c r="U28" s="21"/>
      <c r="V28" s="21"/>
      <c r="W28" s="21">
        <v>20187247</v>
      </c>
      <c r="X28" s="21">
        <v>23756750</v>
      </c>
      <c r="Y28" s="21">
        <v>-3569503</v>
      </c>
      <c r="Z28" s="6">
        <v>-15.03</v>
      </c>
      <c r="AA28" s="19">
        <v>41850250</v>
      </c>
    </row>
    <row r="29" spans="1:27" ht="12.75">
      <c r="A29" s="56" t="s">
        <v>55</v>
      </c>
      <c r="B29" s="3"/>
      <c r="C29" s="19"/>
      <c r="D29" s="19"/>
      <c r="E29" s="20">
        <v>3000000</v>
      </c>
      <c r="F29" s="21">
        <v>3000000</v>
      </c>
      <c r="G29" s="21"/>
      <c r="H29" s="21"/>
      <c r="I29" s="21"/>
      <c r="J29" s="21"/>
      <c r="K29" s="21"/>
      <c r="L29" s="21">
        <v>650669</v>
      </c>
      <c r="M29" s="21">
        <v>605965</v>
      </c>
      <c r="N29" s="21">
        <v>1256634</v>
      </c>
      <c r="O29" s="21"/>
      <c r="P29" s="21"/>
      <c r="Q29" s="21"/>
      <c r="R29" s="21"/>
      <c r="S29" s="21"/>
      <c r="T29" s="21"/>
      <c r="U29" s="21"/>
      <c r="V29" s="21"/>
      <c r="W29" s="21">
        <v>1256634</v>
      </c>
      <c r="X29" s="21">
        <v>1750000</v>
      </c>
      <c r="Y29" s="21">
        <v>-493366</v>
      </c>
      <c r="Z29" s="6">
        <v>-28.19</v>
      </c>
      <c r="AA29" s="28">
        <v>3000000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18742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33624857</v>
      </c>
      <c r="D32" s="25">
        <f>SUM(D28:D31)</f>
        <v>0</v>
      </c>
      <c r="E32" s="26">
        <f t="shared" si="5"/>
        <v>44850250</v>
      </c>
      <c r="F32" s="27">
        <f t="shared" si="5"/>
        <v>44850250</v>
      </c>
      <c r="G32" s="27">
        <f t="shared" si="5"/>
        <v>353386</v>
      </c>
      <c r="H32" s="27">
        <f t="shared" si="5"/>
        <v>1436349</v>
      </c>
      <c r="I32" s="27">
        <f t="shared" si="5"/>
        <v>88500</v>
      </c>
      <c r="J32" s="27">
        <f t="shared" si="5"/>
        <v>1878235</v>
      </c>
      <c r="K32" s="27">
        <f t="shared" si="5"/>
        <v>1804665</v>
      </c>
      <c r="L32" s="27">
        <f t="shared" si="5"/>
        <v>4583208</v>
      </c>
      <c r="M32" s="27">
        <f t="shared" si="5"/>
        <v>13177773</v>
      </c>
      <c r="N32" s="27">
        <f t="shared" si="5"/>
        <v>19565646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21443881</v>
      </c>
      <c r="X32" s="27">
        <f t="shared" si="5"/>
        <v>25506750</v>
      </c>
      <c r="Y32" s="27">
        <f t="shared" si="5"/>
        <v>-4062869</v>
      </c>
      <c r="Z32" s="13">
        <f>+IF(X32&lt;&gt;0,+(Y32/X32)*100,0)</f>
        <v>-15.928603212875023</v>
      </c>
      <c r="AA32" s="31">
        <f>SUM(AA28:AA31)</f>
        <v>44850250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12356416</v>
      </c>
      <c r="D35" s="19"/>
      <c r="E35" s="20">
        <v>32717000</v>
      </c>
      <c r="F35" s="21">
        <v>32717000</v>
      </c>
      <c r="G35" s="21">
        <v>337962</v>
      </c>
      <c r="H35" s="21">
        <v>249099</v>
      </c>
      <c r="I35" s="21">
        <v>293728</v>
      </c>
      <c r="J35" s="21">
        <v>880789</v>
      </c>
      <c r="K35" s="21">
        <v>134026</v>
      </c>
      <c r="L35" s="21">
        <v>747898</v>
      </c>
      <c r="M35" s="21">
        <v>506468</v>
      </c>
      <c r="N35" s="21">
        <v>1388392</v>
      </c>
      <c r="O35" s="21"/>
      <c r="P35" s="21"/>
      <c r="Q35" s="21"/>
      <c r="R35" s="21"/>
      <c r="S35" s="21"/>
      <c r="T35" s="21"/>
      <c r="U35" s="21"/>
      <c r="V35" s="21"/>
      <c r="W35" s="21">
        <v>2269181</v>
      </c>
      <c r="X35" s="21">
        <v>10735500</v>
      </c>
      <c r="Y35" s="21">
        <v>-8466319</v>
      </c>
      <c r="Z35" s="6">
        <v>-78.86</v>
      </c>
      <c r="AA35" s="28">
        <v>32717000</v>
      </c>
    </row>
    <row r="36" spans="1:27" ht="12.75">
      <c r="A36" s="60" t="s">
        <v>64</v>
      </c>
      <c r="B36" s="10"/>
      <c r="C36" s="61">
        <f aca="true" t="shared" si="6" ref="C36:Y36">SUM(C32:C35)</f>
        <v>45981273</v>
      </c>
      <c r="D36" s="61">
        <f>SUM(D32:D35)</f>
        <v>0</v>
      </c>
      <c r="E36" s="62">
        <f t="shared" si="6"/>
        <v>77567250</v>
      </c>
      <c r="F36" s="63">
        <f t="shared" si="6"/>
        <v>77567250</v>
      </c>
      <c r="G36" s="63">
        <f t="shared" si="6"/>
        <v>691348</v>
      </c>
      <c r="H36" s="63">
        <f t="shared" si="6"/>
        <v>1685448</v>
      </c>
      <c r="I36" s="63">
        <f t="shared" si="6"/>
        <v>382228</v>
      </c>
      <c r="J36" s="63">
        <f t="shared" si="6"/>
        <v>2759024</v>
      </c>
      <c r="K36" s="63">
        <f t="shared" si="6"/>
        <v>1938691</v>
      </c>
      <c r="L36" s="63">
        <f t="shared" si="6"/>
        <v>5331106</v>
      </c>
      <c r="M36" s="63">
        <f t="shared" si="6"/>
        <v>13684241</v>
      </c>
      <c r="N36" s="63">
        <f t="shared" si="6"/>
        <v>20954038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23713062</v>
      </c>
      <c r="X36" s="63">
        <f t="shared" si="6"/>
        <v>36242250</v>
      </c>
      <c r="Y36" s="63">
        <f t="shared" si="6"/>
        <v>-12529188</v>
      </c>
      <c r="Z36" s="64">
        <f>+IF(X36&lt;&gt;0,+(Y36/X36)*100,0)</f>
        <v>-34.5706682118246</v>
      </c>
      <c r="AA36" s="65">
        <f>SUM(AA32:AA35)</f>
        <v>77567250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111098</v>
      </c>
      <c r="D5" s="16">
        <f>SUM(D6:D8)</f>
        <v>0</v>
      </c>
      <c r="E5" s="17">
        <f t="shared" si="0"/>
        <v>1760000</v>
      </c>
      <c r="F5" s="18">
        <f t="shared" si="0"/>
        <v>1760000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20000</v>
      </c>
      <c r="Y5" s="18">
        <f t="shared" si="0"/>
        <v>-20000</v>
      </c>
      <c r="Z5" s="4">
        <f>+IF(X5&lt;&gt;0,+(Y5/X5)*100,0)</f>
        <v>-100</v>
      </c>
      <c r="AA5" s="16">
        <f>SUM(AA6:AA8)</f>
        <v>1760000</v>
      </c>
    </row>
    <row r="6" spans="1:27" ht="12.75">
      <c r="A6" s="5" t="s">
        <v>32</v>
      </c>
      <c r="B6" s="3"/>
      <c r="C6" s="19">
        <v>92617</v>
      </c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30000</v>
      </c>
    </row>
    <row r="7" spans="1:27" ht="12.75">
      <c r="A7" s="5" t="s">
        <v>33</v>
      </c>
      <c r="B7" s="3"/>
      <c r="C7" s="22">
        <v>17779</v>
      </c>
      <c r="D7" s="22"/>
      <c r="E7" s="23">
        <v>1710000</v>
      </c>
      <c r="F7" s="24">
        <v>1710000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</v>
      </c>
      <c r="Y7" s="24">
        <v>-20000</v>
      </c>
      <c r="Z7" s="7">
        <v>-100</v>
      </c>
      <c r="AA7" s="29">
        <v>1710000</v>
      </c>
    </row>
    <row r="8" spans="1:27" ht="12.75">
      <c r="A8" s="5" t="s">
        <v>34</v>
      </c>
      <c r="B8" s="3"/>
      <c r="C8" s="19">
        <v>702</v>
      </c>
      <c r="D8" s="19"/>
      <c r="E8" s="20">
        <v>20000</v>
      </c>
      <c r="F8" s="21">
        <v>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20000</v>
      </c>
    </row>
    <row r="9" spans="1:27" ht="12.75">
      <c r="A9" s="2" t="s">
        <v>35</v>
      </c>
      <c r="B9" s="3"/>
      <c r="C9" s="16">
        <f aca="true" t="shared" si="1" ref="C9:Y9">SUM(C10:C14)</f>
        <v>10940064</v>
      </c>
      <c r="D9" s="16">
        <f>SUM(D10:D14)</f>
        <v>0</v>
      </c>
      <c r="E9" s="17">
        <f t="shared" si="1"/>
        <v>20000</v>
      </c>
      <c r="F9" s="18">
        <f t="shared" si="1"/>
        <v>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20000</v>
      </c>
      <c r="Y9" s="18">
        <f t="shared" si="1"/>
        <v>-20000</v>
      </c>
      <c r="Z9" s="4">
        <f>+IF(X9&lt;&gt;0,+(Y9/X9)*100,0)</f>
        <v>-100</v>
      </c>
      <c r="AA9" s="30">
        <f>SUM(AA10:AA14)</f>
        <v>20000</v>
      </c>
    </row>
    <row r="10" spans="1:27" ht="12.75">
      <c r="A10" s="5" t="s">
        <v>36</v>
      </c>
      <c r="B10" s="3"/>
      <c r="C10" s="19">
        <v>976166</v>
      </c>
      <c r="D10" s="19"/>
      <c r="E10" s="20">
        <v>20000</v>
      </c>
      <c r="F10" s="21">
        <v>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20000</v>
      </c>
      <c r="Y10" s="21">
        <v>-20000</v>
      </c>
      <c r="Z10" s="6">
        <v>-100</v>
      </c>
      <c r="AA10" s="28">
        <v>20000</v>
      </c>
    </row>
    <row r="11" spans="1:27" ht="12.75">
      <c r="A11" s="5" t="s">
        <v>37</v>
      </c>
      <c r="B11" s="3"/>
      <c r="C11" s="19">
        <v>9668286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295612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17343288</v>
      </c>
      <c r="D15" s="16">
        <f>SUM(D16:D18)</f>
        <v>0</v>
      </c>
      <c r="E15" s="17">
        <f t="shared" si="2"/>
        <v>18580000</v>
      </c>
      <c r="F15" s="18">
        <f t="shared" si="2"/>
        <v>18580000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833372</v>
      </c>
      <c r="L15" s="18">
        <f t="shared" si="2"/>
        <v>4789108</v>
      </c>
      <c r="M15" s="18">
        <f t="shared" si="2"/>
        <v>3705431</v>
      </c>
      <c r="N15" s="18">
        <f t="shared" si="2"/>
        <v>9327911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9327911</v>
      </c>
      <c r="X15" s="18">
        <f t="shared" si="2"/>
        <v>9295000</v>
      </c>
      <c r="Y15" s="18">
        <f t="shared" si="2"/>
        <v>32911</v>
      </c>
      <c r="Z15" s="4">
        <f>+IF(X15&lt;&gt;0,+(Y15/X15)*100,0)</f>
        <v>0.3540720817643895</v>
      </c>
      <c r="AA15" s="30">
        <f>SUM(AA16:AA18)</f>
        <v>18580000</v>
      </c>
    </row>
    <row r="16" spans="1:27" ht="12.75">
      <c r="A16" s="5" t="s">
        <v>42</v>
      </c>
      <c r="B16" s="3"/>
      <c r="C16" s="19">
        <v>15192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17328096</v>
      </c>
      <c r="D17" s="19"/>
      <c r="E17" s="20">
        <v>18580000</v>
      </c>
      <c r="F17" s="21">
        <v>18580000</v>
      </c>
      <c r="G17" s="21"/>
      <c r="H17" s="21"/>
      <c r="I17" s="21"/>
      <c r="J17" s="21"/>
      <c r="K17" s="21">
        <v>833372</v>
      </c>
      <c r="L17" s="21">
        <v>4789108</v>
      </c>
      <c r="M17" s="21">
        <v>3705431</v>
      </c>
      <c r="N17" s="21">
        <v>9327911</v>
      </c>
      <c r="O17" s="21"/>
      <c r="P17" s="21"/>
      <c r="Q17" s="21"/>
      <c r="R17" s="21"/>
      <c r="S17" s="21"/>
      <c r="T17" s="21"/>
      <c r="U17" s="21"/>
      <c r="V17" s="21"/>
      <c r="W17" s="21">
        <v>9327911</v>
      </c>
      <c r="X17" s="21">
        <v>9295000</v>
      </c>
      <c r="Y17" s="21">
        <v>32911</v>
      </c>
      <c r="Z17" s="6">
        <v>0.35</v>
      </c>
      <c r="AA17" s="28">
        <v>18580000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7651351</v>
      </c>
      <c r="D19" s="16">
        <f>SUM(D20:D23)</f>
        <v>0</v>
      </c>
      <c r="E19" s="17">
        <f t="shared" si="3"/>
        <v>5241000</v>
      </c>
      <c r="F19" s="18">
        <f t="shared" si="3"/>
        <v>5241000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230000</v>
      </c>
      <c r="N19" s="18">
        <f t="shared" si="3"/>
        <v>230000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230000</v>
      </c>
      <c r="X19" s="18">
        <f t="shared" si="3"/>
        <v>2625502</v>
      </c>
      <c r="Y19" s="18">
        <f t="shared" si="3"/>
        <v>-2395502</v>
      </c>
      <c r="Z19" s="4">
        <f>+IF(X19&lt;&gt;0,+(Y19/X19)*100,0)</f>
        <v>-91.23977052769338</v>
      </c>
      <c r="AA19" s="30">
        <f>SUM(AA20:AA23)</f>
        <v>5241000</v>
      </c>
    </row>
    <row r="20" spans="1:27" ht="12.75">
      <c r="A20" s="5" t="s">
        <v>46</v>
      </c>
      <c r="B20" s="3"/>
      <c r="C20" s="19">
        <v>7651351</v>
      </c>
      <c r="D20" s="19"/>
      <c r="E20" s="20">
        <v>5241000</v>
      </c>
      <c r="F20" s="21">
        <v>5241000</v>
      </c>
      <c r="G20" s="21"/>
      <c r="H20" s="21"/>
      <c r="I20" s="21"/>
      <c r="J20" s="21"/>
      <c r="K20" s="21"/>
      <c r="L20" s="21"/>
      <c r="M20" s="21">
        <v>230000</v>
      </c>
      <c r="N20" s="21">
        <v>230000</v>
      </c>
      <c r="O20" s="21"/>
      <c r="P20" s="21"/>
      <c r="Q20" s="21"/>
      <c r="R20" s="21"/>
      <c r="S20" s="21"/>
      <c r="T20" s="21"/>
      <c r="U20" s="21"/>
      <c r="V20" s="21"/>
      <c r="W20" s="21">
        <v>230000</v>
      </c>
      <c r="X20" s="21">
        <v>2625502</v>
      </c>
      <c r="Y20" s="21">
        <v>-2395502</v>
      </c>
      <c r="Z20" s="6">
        <v>-91.24</v>
      </c>
      <c r="AA20" s="28">
        <v>5241000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36045801</v>
      </c>
      <c r="D25" s="50">
        <f>+D5+D9+D15+D19+D24</f>
        <v>0</v>
      </c>
      <c r="E25" s="51">
        <f t="shared" si="4"/>
        <v>25601000</v>
      </c>
      <c r="F25" s="52">
        <f t="shared" si="4"/>
        <v>25601000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833372</v>
      </c>
      <c r="L25" s="52">
        <f t="shared" si="4"/>
        <v>4789108</v>
      </c>
      <c r="M25" s="52">
        <f t="shared" si="4"/>
        <v>3935431</v>
      </c>
      <c r="N25" s="52">
        <f t="shared" si="4"/>
        <v>9557911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9557911</v>
      </c>
      <c r="X25" s="52">
        <f t="shared" si="4"/>
        <v>11960502</v>
      </c>
      <c r="Y25" s="52">
        <f t="shared" si="4"/>
        <v>-2402591</v>
      </c>
      <c r="Z25" s="53">
        <f>+IF(X25&lt;&gt;0,+(Y25/X25)*100,0)</f>
        <v>-20.087710365334164</v>
      </c>
      <c r="AA25" s="54">
        <f>+AA5+AA9+AA15+AA19+AA24</f>
        <v>25601000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26921871</v>
      </c>
      <c r="D28" s="19"/>
      <c r="E28" s="20">
        <v>23801000</v>
      </c>
      <c r="F28" s="21">
        <v>23801000</v>
      </c>
      <c r="G28" s="21"/>
      <c r="H28" s="21"/>
      <c r="I28" s="21"/>
      <c r="J28" s="21"/>
      <c r="K28" s="21">
        <v>833372</v>
      </c>
      <c r="L28" s="21">
        <v>4789108</v>
      </c>
      <c r="M28" s="21">
        <v>3935431</v>
      </c>
      <c r="N28" s="21">
        <v>9557911</v>
      </c>
      <c r="O28" s="21"/>
      <c r="P28" s="21"/>
      <c r="Q28" s="21"/>
      <c r="R28" s="21"/>
      <c r="S28" s="21"/>
      <c r="T28" s="21"/>
      <c r="U28" s="21"/>
      <c r="V28" s="21"/>
      <c r="W28" s="21">
        <v>9557911</v>
      </c>
      <c r="X28" s="21"/>
      <c r="Y28" s="21">
        <v>9557911</v>
      </c>
      <c r="Z28" s="6"/>
      <c r="AA28" s="19">
        <v>23801000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26921871</v>
      </c>
      <c r="D32" s="25">
        <f>SUM(D28:D31)</f>
        <v>0</v>
      </c>
      <c r="E32" s="26">
        <f t="shared" si="5"/>
        <v>23801000</v>
      </c>
      <c r="F32" s="27">
        <f t="shared" si="5"/>
        <v>23801000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833372</v>
      </c>
      <c r="L32" s="27">
        <f t="shared" si="5"/>
        <v>4789108</v>
      </c>
      <c r="M32" s="27">
        <f t="shared" si="5"/>
        <v>3935431</v>
      </c>
      <c r="N32" s="27">
        <f t="shared" si="5"/>
        <v>9557911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9557911</v>
      </c>
      <c r="X32" s="27">
        <f t="shared" si="5"/>
        <v>0</v>
      </c>
      <c r="Y32" s="27">
        <f t="shared" si="5"/>
        <v>9557911</v>
      </c>
      <c r="Z32" s="13">
        <f>+IF(X32&lt;&gt;0,+(Y32/X32)*100,0)</f>
        <v>0</v>
      </c>
      <c r="AA32" s="31">
        <f>SUM(AA28:AA31)</f>
        <v>23801000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9123929</v>
      </c>
      <c r="D35" s="19"/>
      <c r="E35" s="20">
        <v>1800000</v>
      </c>
      <c r="F35" s="21">
        <v>1800000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1800000</v>
      </c>
    </row>
    <row r="36" spans="1:27" ht="12.75">
      <c r="A36" s="60" t="s">
        <v>64</v>
      </c>
      <c r="B36" s="10"/>
      <c r="C36" s="61">
        <f aca="true" t="shared" si="6" ref="C36:Y36">SUM(C32:C35)</f>
        <v>36045800</v>
      </c>
      <c r="D36" s="61">
        <f>SUM(D32:D35)</f>
        <v>0</v>
      </c>
      <c r="E36" s="62">
        <f t="shared" si="6"/>
        <v>25601000</v>
      </c>
      <c r="F36" s="63">
        <f t="shared" si="6"/>
        <v>25601000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833372</v>
      </c>
      <c r="L36" s="63">
        <f t="shared" si="6"/>
        <v>4789108</v>
      </c>
      <c r="M36" s="63">
        <f t="shared" si="6"/>
        <v>3935431</v>
      </c>
      <c r="N36" s="63">
        <f t="shared" si="6"/>
        <v>9557911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9557911</v>
      </c>
      <c r="X36" s="63">
        <f t="shared" si="6"/>
        <v>0</v>
      </c>
      <c r="Y36" s="63">
        <f t="shared" si="6"/>
        <v>9557911</v>
      </c>
      <c r="Z36" s="64">
        <f>+IF(X36&lt;&gt;0,+(Y36/X36)*100,0)</f>
        <v>0</v>
      </c>
      <c r="AA36" s="65">
        <f>SUM(AA32:AA35)</f>
        <v>25601000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1790333</v>
      </c>
      <c r="D5" s="16">
        <f>SUM(D6:D8)</f>
        <v>0</v>
      </c>
      <c r="E5" s="17">
        <f t="shared" si="0"/>
        <v>2670000</v>
      </c>
      <c r="F5" s="18">
        <f t="shared" si="0"/>
        <v>2670000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1020000</v>
      </c>
      <c r="Y5" s="18">
        <f t="shared" si="0"/>
        <v>-1020000</v>
      </c>
      <c r="Z5" s="4">
        <f>+IF(X5&lt;&gt;0,+(Y5/X5)*100,0)</f>
        <v>-100</v>
      </c>
      <c r="AA5" s="16">
        <f>SUM(AA6:AA8)</f>
        <v>2670000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2.75">
      <c r="A7" s="5" t="s">
        <v>33</v>
      </c>
      <c r="B7" s="3"/>
      <c r="C7" s="22"/>
      <c r="D7" s="22"/>
      <c r="E7" s="23">
        <v>2170000</v>
      </c>
      <c r="F7" s="24">
        <v>2170000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1020000</v>
      </c>
      <c r="Y7" s="24">
        <v>-1020000</v>
      </c>
      <c r="Z7" s="7">
        <v>-100</v>
      </c>
      <c r="AA7" s="29">
        <v>2170000</v>
      </c>
    </row>
    <row r="8" spans="1:27" ht="12.75">
      <c r="A8" s="5" t="s">
        <v>34</v>
      </c>
      <c r="B8" s="3"/>
      <c r="C8" s="19">
        <v>1790333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3055000</v>
      </c>
      <c r="F9" s="18">
        <f t="shared" si="1"/>
        <v>3055000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3055000</v>
      </c>
      <c r="Y9" s="18">
        <f t="shared" si="1"/>
        <v>-3055000</v>
      </c>
      <c r="Z9" s="4">
        <f>+IF(X9&lt;&gt;0,+(Y9/X9)*100,0)</f>
        <v>-100</v>
      </c>
      <c r="AA9" s="30">
        <f>SUM(AA10:AA14)</f>
        <v>3055000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3000000</v>
      </c>
      <c r="F12" s="21">
        <v>3000000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3000000</v>
      </c>
      <c r="Y12" s="21">
        <v>-3000000</v>
      </c>
      <c r="Z12" s="6">
        <v>-100</v>
      </c>
      <c r="AA12" s="28">
        <v>3000000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55000</v>
      </c>
      <c r="F14" s="24">
        <v>55000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55000</v>
      </c>
      <c r="Y14" s="24">
        <v>-55000</v>
      </c>
      <c r="Z14" s="7">
        <v>-100</v>
      </c>
      <c r="AA14" s="29">
        <v>55000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151477134</v>
      </c>
      <c r="F15" s="18">
        <f t="shared" si="2"/>
        <v>151477134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85943916</v>
      </c>
      <c r="Y15" s="18">
        <f t="shared" si="2"/>
        <v>-85943916</v>
      </c>
      <c r="Z15" s="4">
        <f>+IF(X15&lt;&gt;0,+(Y15/X15)*100,0)</f>
        <v>-100</v>
      </c>
      <c r="AA15" s="30">
        <f>SUM(AA16:AA18)</f>
        <v>151477134</v>
      </c>
    </row>
    <row r="16" spans="1:27" ht="12.75">
      <c r="A16" s="5" t="s">
        <v>42</v>
      </c>
      <c r="B16" s="3"/>
      <c r="C16" s="19"/>
      <c r="D16" s="19"/>
      <c r="E16" s="20">
        <v>150795416</v>
      </c>
      <c r="F16" s="21">
        <v>150795416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85943916</v>
      </c>
      <c r="Y16" s="21">
        <v>-85943916</v>
      </c>
      <c r="Z16" s="6">
        <v>-100</v>
      </c>
      <c r="AA16" s="28">
        <v>150795416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>
        <v>681718</v>
      </c>
      <c r="F18" s="21">
        <v>681718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681718</v>
      </c>
    </row>
    <row r="19" spans="1:27" ht="12.75">
      <c r="A19" s="2" t="s">
        <v>45</v>
      </c>
      <c r="B19" s="8"/>
      <c r="C19" s="16">
        <f aca="true" t="shared" si="3" ref="C19:Y19">SUM(C20:C23)</f>
        <v>123300985</v>
      </c>
      <c r="D19" s="16">
        <f>SUM(D20:D23)</f>
        <v>0</v>
      </c>
      <c r="E19" s="17">
        <f t="shared" si="3"/>
        <v>68320000</v>
      </c>
      <c r="F19" s="18">
        <f t="shared" si="3"/>
        <v>68320000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34209000</v>
      </c>
      <c r="Y19" s="18">
        <f t="shared" si="3"/>
        <v>-34209000</v>
      </c>
      <c r="Z19" s="4">
        <f>+IF(X19&lt;&gt;0,+(Y19/X19)*100,0)</f>
        <v>-100</v>
      </c>
      <c r="AA19" s="30">
        <f>SUM(AA20:AA23)</f>
        <v>68320000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96015149</v>
      </c>
      <c r="D21" s="19"/>
      <c r="E21" s="20">
        <v>48320000</v>
      </c>
      <c r="F21" s="21">
        <v>48320000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22612731</v>
      </c>
      <c r="Y21" s="21">
        <v>-22612731</v>
      </c>
      <c r="Z21" s="6">
        <v>-100</v>
      </c>
      <c r="AA21" s="28">
        <v>48320000</v>
      </c>
    </row>
    <row r="22" spans="1:27" ht="12.75">
      <c r="A22" s="5" t="s">
        <v>48</v>
      </c>
      <c r="B22" s="3"/>
      <c r="C22" s="22">
        <v>27285836</v>
      </c>
      <c r="D22" s="22"/>
      <c r="E22" s="23">
        <v>20000000</v>
      </c>
      <c r="F22" s="24">
        <v>20000000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11596269</v>
      </c>
      <c r="Y22" s="24">
        <v>-11596269</v>
      </c>
      <c r="Z22" s="7">
        <v>-100</v>
      </c>
      <c r="AA22" s="29">
        <v>20000000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125091318</v>
      </c>
      <c r="D25" s="50">
        <f>+D5+D9+D15+D19+D24</f>
        <v>0</v>
      </c>
      <c r="E25" s="51">
        <f t="shared" si="4"/>
        <v>225522134</v>
      </c>
      <c r="F25" s="52">
        <f t="shared" si="4"/>
        <v>225522134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124227916</v>
      </c>
      <c r="Y25" s="52">
        <f t="shared" si="4"/>
        <v>-124227916</v>
      </c>
      <c r="Z25" s="53">
        <f>+IF(X25&lt;&gt;0,+(Y25/X25)*100,0)</f>
        <v>-100</v>
      </c>
      <c r="AA25" s="54">
        <f>+AA5+AA9+AA15+AA19+AA24</f>
        <v>225522134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123300985</v>
      </c>
      <c r="D28" s="19"/>
      <c r="E28" s="20">
        <v>179085416</v>
      </c>
      <c r="F28" s="21">
        <v>179085416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90154000</v>
      </c>
      <c r="Y28" s="21">
        <v>-90154000</v>
      </c>
      <c r="Z28" s="6">
        <v>-100</v>
      </c>
      <c r="AA28" s="19">
        <v>179085416</v>
      </c>
    </row>
    <row r="29" spans="1:27" ht="12.75">
      <c r="A29" s="56" t="s">
        <v>55</v>
      </c>
      <c r="B29" s="3"/>
      <c r="C29" s="19"/>
      <c r="D29" s="19"/>
      <c r="E29" s="20">
        <v>40000000</v>
      </c>
      <c r="F29" s="21">
        <v>40000000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30000000</v>
      </c>
      <c r="Y29" s="21">
        <v>-30000000</v>
      </c>
      <c r="Z29" s="6">
        <v>-100</v>
      </c>
      <c r="AA29" s="28">
        <v>40000000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123300985</v>
      </c>
      <c r="D32" s="25">
        <f>SUM(D28:D31)</f>
        <v>0</v>
      </c>
      <c r="E32" s="26">
        <f t="shared" si="5"/>
        <v>219085416</v>
      </c>
      <c r="F32" s="27">
        <f t="shared" si="5"/>
        <v>219085416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120154000</v>
      </c>
      <c r="Y32" s="27">
        <f t="shared" si="5"/>
        <v>-120154000</v>
      </c>
      <c r="Z32" s="13">
        <f>+IF(X32&lt;&gt;0,+(Y32/X32)*100,0)</f>
        <v>-100</v>
      </c>
      <c r="AA32" s="31">
        <f>SUM(AA28:AA31)</f>
        <v>219085416</v>
      </c>
    </row>
    <row r="33" spans="1:27" ht="12.75">
      <c r="A33" s="59" t="s">
        <v>59</v>
      </c>
      <c r="B33" s="3" t="s">
        <v>60</v>
      </c>
      <c r="C33" s="19">
        <v>1790333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6436718</v>
      </c>
      <c r="F35" s="21">
        <v>6436718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4075000</v>
      </c>
      <c r="Y35" s="21">
        <v>-4075000</v>
      </c>
      <c r="Z35" s="6">
        <v>-100</v>
      </c>
      <c r="AA35" s="28">
        <v>6436718</v>
      </c>
    </row>
    <row r="36" spans="1:27" ht="12.75">
      <c r="A36" s="60" t="s">
        <v>64</v>
      </c>
      <c r="B36" s="10"/>
      <c r="C36" s="61">
        <f aca="true" t="shared" si="6" ref="C36:Y36">SUM(C32:C35)</f>
        <v>125091318</v>
      </c>
      <c r="D36" s="61">
        <f>SUM(D32:D35)</f>
        <v>0</v>
      </c>
      <c r="E36" s="62">
        <f t="shared" si="6"/>
        <v>225522134</v>
      </c>
      <c r="F36" s="63">
        <f t="shared" si="6"/>
        <v>225522134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124229000</v>
      </c>
      <c r="Y36" s="63">
        <f t="shared" si="6"/>
        <v>-124229000</v>
      </c>
      <c r="Z36" s="64">
        <f>+IF(X36&lt;&gt;0,+(Y36/X36)*100,0)</f>
        <v>-100</v>
      </c>
      <c r="AA36" s="65">
        <f>SUM(AA32:AA35)</f>
        <v>225522134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52021671</v>
      </c>
      <c r="D5" s="16">
        <f>SUM(D6:D8)</f>
        <v>0</v>
      </c>
      <c r="E5" s="17">
        <f t="shared" si="0"/>
        <v>93773640</v>
      </c>
      <c r="F5" s="18">
        <f t="shared" si="0"/>
        <v>93773640</v>
      </c>
      <c r="G5" s="18">
        <f t="shared" si="0"/>
        <v>5697928</v>
      </c>
      <c r="H5" s="18">
        <f t="shared" si="0"/>
        <v>-4118134</v>
      </c>
      <c r="I5" s="18">
        <f t="shared" si="0"/>
        <v>-622516</v>
      </c>
      <c r="J5" s="18">
        <f t="shared" si="0"/>
        <v>957278</v>
      </c>
      <c r="K5" s="18">
        <f t="shared" si="0"/>
        <v>585562</v>
      </c>
      <c r="L5" s="18">
        <f t="shared" si="0"/>
        <v>907614</v>
      </c>
      <c r="M5" s="18">
        <f t="shared" si="0"/>
        <v>3622542</v>
      </c>
      <c r="N5" s="18">
        <f t="shared" si="0"/>
        <v>5115718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6072996</v>
      </c>
      <c r="X5" s="18">
        <f t="shared" si="0"/>
        <v>44350000</v>
      </c>
      <c r="Y5" s="18">
        <f t="shared" si="0"/>
        <v>-38277004</v>
      </c>
      <c r="Z5" s="4">
        <f>+IF(X5&lt;&gt;0,+(Y5/X5)*100,0)</f>
        <v>-86.30666065388951</v>
      </c>
      <c r="AA5" s="16">
        <f>SUM(AA6:AA8)</f>
        <v>93773640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52021671</v>
      </c>
      <c r="D7" s="22"/>
      <c r="E7" s="23">
        <v>93773640</v>
      </c>
      <c r="F7" s="24">
        <v>93773640</v>
      </c>
      <c r="G7" s="24">
        <v>5697928</v>
      </c>
      <c r="H7" s="24">
        <v>-4118134</v>
      </c>
      <c r="I7" s="24">
        <v>-622516</v>
      </c>
      <c r="J7" s="24">
        <v>957278</v>
      </c>
      <c r="K7" s="24">
        <v>585562</v>
      </c>
      <c r="L7" s="24">
        <v>907614</v>
      </c>
      <c r="M7" s="24">
        <v>3622542</v>
      </c>
      <c r="N7" s="24">
        <v>5115718</v>
      </c>
      <c r="O7" s="24"/>
      <c r="P7" s="24"/>
      <c r="Q7" s="24"/>
      <c r="R7" s="24"/>
      <c r="S7" s="24"/>
      <c r="T7" s="24"/>
      <c r="U7" s="24"/>
      <c r="V7" s="24"/>
      <c r="W7" s="24">
        <v>6072996</v>
      </c>
      <c r="X7" s="24">
        <v>44350000</v>
      </c>
      <c r="Y7" s="24">
        <v>-38277004</v>
      </c>
      <c r="Z7" s="7">
        <v>-86.31</v>
      </c>
      <c r="AA7" s="29">
        <v>93773640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258317807</v>
      </c>
      <c r="D9" s="16">
        <f>SUM(D10:D14)</f>
        <v>0</v>
      </c>
      <c r="E9" s="17">
        <f t="shared" si="1"/>
        <v>156801490</v>
      </c>
      <c r="F9" s="18">
        <f t="shared" si="1"/>
        <v>156801490</v>
      </c>
      <c r="G9" s="18">
        <f t="shared" si="1"/>
        <v>2297493</v>
      </c>
      <c r="H9" s="18">
        <f t="shared" si="1"/>
        <v>447749</v>
      </c>
      <c r="I9" s="18">
        <f t="shared" si="1"/>
        <v>7605094</v>
      </c>
      <c r="J9" s="18">
        <f t="shared" si="1"/>
        <v>10350336</v>
      </c>
      <c r="K9" s="18">
        <f t="shared" si="1"/>
        <v>6832759</v>
      </c>
      <c r="L9" s="18">
        <f t="shared" si="1"/>
        <v>5358741</v>
      </c>
      <c r="M9" s="18">
        <f t="shared" si="1"/>
        <v>9586522</v>
      </c>
      <c r="N9" s="18">
        <f t="shared" si="1"/>
        <v>21778022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32128358</v>
      </c>
      <c r="X9" s="18">
        <f t="shared" si="1"/>
        <v>99459754</v>
      </c>
      <c r="Y9" s="18">
        <f t="shared" si="1"/>
        <v>-67331396</v>
      </c>
      <c r="Z9" s="4">
        <f>+IF(X9&lt;&gt;0,+(Y9/X9)*100,0)</f>
        <v>-67.69712702084504</v>
      </c>
      <c r="AA9" s="30">
        <f>SUM(AA10:AA14)</f>
        <v>156801490</v>
      </c>
    </row>
    <row r="10" spans="1:27" ht="12.75">
      <c r="A10" s="5" t="s">
        <v>36</v>
      </c>
      <c r="B10" s="3"/>
      <c r="C10" s="19">
        <v>6905686</v>
      </c>
      <c r="D10" s="19"/>
      <c r="E10" s="20">
        <v>36117400</v>
      </c>
      <c r="F10" s="21">
        <v>36117400</v>
      </c>
      <c r="G10" s="21"/>
      <c r="H10" s="21">
        <v>335987</v>
      </c>
      <c r="I10" s="21">
        <v>1800113</v>
      </c>
      <c r="J10" s="21">
        <v>2136100</v>
      </c>
      <c r="K10" s="21">
        <v>2427686</v>
      </c>
      <c r="L10" s="21">
        <v>534680</v>
      </c>
      <c r="M10" s="21">
        <v>3975655</v>
      </c>
      <c r="N10" s="21">
        <v>6938021</v>
      </c>
      <c r="O10" s="21"/>
      <c r="P10" s="21"/>
      <c r="Q10" s="21"/>
      <c r="R10" s="21"/>
      <c r="S10" s="21"/>
      <c r="T10" s="21"/>
      <c r="U10" s="21"/>
      <c r="V10" s="21"/>
      <c r="W10" s="21">
        <v>9074121</v>
      </c>
      <c r="X10" s="21">
        <v>16162420</v>
      </c>
      <c r="Y10" s="21">
        <v>-7088299</v>
      </c>
      <c r="Z10" s="6">
        <v>-43.86</v>
      </c>
      <c r="AA10" s="28">
        <v>36117400</v>
      </c>
    </row>
    <row r="11" spans="1:27" ht="12.75">
      <c r="A11" s="5" t="s">
        <v>37</v>
      </c>
      <c r="B11" s="3"/>
      <c r="C11" s="19">
        <v>13896291</v>
      </c>
      <c r="D11" s="19"/>
      <c r="E11" s="20">
        <v>59069570</v>
      </c>
      <c r="F11" s="21">
        <v>59069570</v>
      </c>
      <c r="G11" s="21">
        <v>372595</v>
      </c>
      <c r="H11" s="21">
        <v>2036660</v>
      </c>
      <c r="I11" s="21">
        <v>4805140</v>
      </c>
      <c r="J11" s="21">
        <v>7214395</v>
      </c>
      <c r="K11" s="21">
        <v>4420071</v>
      </c>
      <c r="L11" s="21">
        <v>4827644</v>
      </c>
      <c r="M11" s="21">
        <v>4973015</v>
      </c>
      <c r="N11" s="21">
        <v>14220730</v>
      </c>
      <c r="O11" s="21"/>
      <c r="P11" s="21"/>
      <c r="Q11" s="21"/>
      <c r="R11" s="21"/>
      <c r="S11" s="21"/>
      <c r="T11" s="21"/>
      <c r="U11" s="21"/>
      <c r="V11" s="21"/>
      <c r="W11" s="21">
        <v>21435125</v>
      </c>
      <c r="X11" s="21">
        <v>33967334</v>
      </c>
      <c r="Y11" s="21">
        <v>-12532209</v>
      </c>
      <c r="Z11" s="6">
        <v>-36.89</v>
      </c>
      <c r="AA11" s="28">
        <v>59069570</v>
      </c>
    </row>
    <row r="12" spans="1:27" ht="12.75">
      <c r="A12" s="5" t="s">
        <v>38</v>
      </c>
      <c r="B12" s="3"/>
      <c r="C12" s="19">
        <v>15635844</v>
      </c>
      <c r="D12" s="19"/>
      <c r="E12" s="20">
        <v>15814520</v>
      </c>
      <c r="F12" s="21">
        <v>15814520</v>
      </c>
      <c r="G12" s="21">
        <v>1924898</v>
      </c>
      <c r="H12" s="21">
        <v>-1924898</v>
      </c>
      <c r="I12" s="21">
        <v>999841</v>
      </c>
      <c r="J12" s="21">
        <v>999841</v>
      </c>
      <c r="K12" s="21">
        <v>-14998</v>
      </c>
      <c r="L12" s="21">
        <v>-3583</v>
      </c>
      <c r="M12" s="21">
        <v>637852</v>
      </c>
      <c r="N12" s="21">
        <v>619271</v>
      </c>
      <c r="O12" s="21"/>
      <c r="P12" s="21"/>
      <c r="Q12" s="21"/>
      <c r="R12" s="21"/>
      <c r="S12" s="21"/>
      <c r="T12" s="21"/>
      <c r="U12" s="21"/>
      <c r="V12" s="21"/>
      <c r="W12" s="21">
        <v>1619112</v>
      </c>
      <c r="X12" s="21">
        <v>4130000</v>
      </c>
      <c r="Y12" s="21">
        <v>-2510888</v>
      </c>
      <c r="Z12" s="6">
        <v>-60.8</v>
      </c>
      <c r="AA12" s="28">
        <v>15814520</v>
      </c>
    </row>
    <row r="13" spans="1:27" ht="12.75">
      <c r="A13" s="5" t="s">
        <v>39</v>
      </c>
      <c r="B13" s="3"/>
      <c r="C13" s="19">
        <v>220988717</v>
      </c>
      <c r="D13" s="19"/>
      <c r="E13" s="20">
        <v>45000000</v>
      </c>
      <c r="F13" s="21">
        <v>45000000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45000000</v>
      </c>
      <c r="Y13" s="21">
        <v>-45000000</v>
      </c>
      <c r="Z13" s="6">
        <v>-100</v>
      </c>
      <c r="AA13" s="28">
        <v>45000000</v>
      </c>
    </row>
    <row r="14" spans="1:27" ht="12.75">
      <c r="A14" s="5" t="s">
        <v>40</v>
      </c>
      <c r="B14" s="3"/>
      <c r="C14" s="22">
        <v>891269</v>
      </c>
      <c r="D14" s="22"/>
      <c r="E14" s="23">
        <v>800000</v>
      </c>
      <c r="F14" s="24">
        <v>800000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200000</v>
      </c>
      <c r="Y14" s="24">
        <v>-200000</v>
      </c>
      <c r="Z14" s="7">
        <v>-100</v>
      </c>
      <c r="AA14" s="29">
        <v>800000</v>
      </c>
    </row>
    <row r="15" spans="1:27" ht="12.75">
      <c r="A15" s="2" t="s">
        <v>41</v>
      </c>
      <c r="B15" s="8"/>
      <c r="C15" s="16">
        <f aca="true" t="shared" si="2" ref="C15:Y15">SUM(C16:C18)</f>
        <v>534337116</v>
      </c>
      <c r="D15" s="16">
        <f>SUM(D16:D18)</f>
        <v>0</v>
      </c>
      <c r="E15" s="17">
        <f t="shared" si="2"/>
        <v>562342969</v>
      </c>
      <c r="F15" s="18">
        <f t="shared" si="2"/>
        <v>562342969</v>
      </c>
      <c r="G15" s="18">
        <f t="shared" si="2"/>
        <v>17573972</v>
      </c>
      <c r="H15" s="18">
        <f t="shared" si="2"/>
        <v>6352163</v>
      </c>
      <c r="I15" s="18">
        <f t="shared" si="2"/>
        <v>18114580</v>
      </c>
      <c r="J15" s="18">
        <f t="shared" si="2"/>
        <v>42040715</v>
      </c>
      <c r="K15" s="18">
        <f t="shared" si="2"/>
        <v>25000785</v>
      </c>
      <c r="L15" s="18">
        <f t="shared" si="2"/>
        <v>22591890</v>
      </c>
      <c r="M15" s="18">
        <f t="shared" si="2"/>
        <v>41888088</v>
      </c>
      <c r="N15" s="18">
        <f t="shared" si="2"/>
        <v>89480763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131521478</v>
      </c>
      <c r="X15" s="18">
        <f t="shared" si="2"/>
        <v>210827543</v>
      </c>
      <c r="Y15" s="18">
        <f t="shared" si="2"/>
        <v>-79306065</v>
      </c>
      <c r="Z15" s="4">
        <f>+IF(X15&lt;&gt;0,+(Y15/X15)*100,0)</f>
        <v>-37.61655800352423</v>
      </c>
      <c r="AA15" s="30">
        <f>SUM(AA16:AA18)</f>
        <v>562342969</v>
      </c>
    </row>
    <row r="16" spans="1:27" ht="12.75">
      <c r="A16" s="5" t="s">
        <v>42</v>
      </c>
      <c r="B16" s="3"/>
      <c r="C16" s="19">
        <v>8038106</v>
      </c>
      <c r="D16" s="19"/>
      <c r="E16" s="20">
        <v>53721709</v>
      </c>
      <c r="F16" s="21">
        <v>53721709</v>
      </c>
      <c r="G16" s="21">
        <v>1821430</v>
      </c>
      <c r="H16" s="21">
        <v>5442168</v>
      </c>
      <c r="I16" s="21">
        <v>2944102</v>
      </c>
      <c r="J16" s="21">
        <v>10207700</v>
      </c>
      <c r="K16" s="21">
        <v>4840980</v>
      </c>
      <c r="L16" s="21">
        <v>3332085</v>
      </c>
      <c r="M16" s="21">
        <v>1391176</v>
      </c>
      <c r="N16" s="21">
        <v>9564241</v>
      </c>
      <c r="O16" s="21"/>
      <c r="P16" s="21"/>
      <c r="Q16" s="21"/>
      <c r="R16" s="21"/>
      <c r="S16" s="21"/>
      <c r="T16" s="21"/>
      <c r="U16" s="21"/>
      <c r="V16" s="21"/>
      <c r="W16" s="21">
        <v>19771941</v>
      </c>
      <c r="X16" s="21">
        <v>27110854</v>
      </c>
      <c r="Y16" s="21">
        <v>-7338913</v>
      </c>
      <c r="Z16" s="6">
        <v>-27.07</v>
      </c>
      <c r="AA16" s="28">
        <v>53721709</v>
      </c>
    </row>
    <row r="17" spans="1:27" ht="12.75">
      <c r="A17" s="5" t="s">
        <v>43</v>
      </c>
      <c r="B17" s="3"/>
      <c r="C17" s="19">
        <v>458531956</v>
      </c>
      <c r="D17" s="19"/>
      <c r="E17" s="20">
        <v>506621260</v>
      </c>
      <c r="F17" s="21">
        <v>506621260</v>
      </c>
      <c r="G17" s="21">
        <v>15752542</v>
      </c>
      <c r="H17" s="21">
        <v>909995</v>
      </c>
      <c r="I17" s="21">
        <v>14476818</v>
      </c>
      <c r="J17" s="21">
        <v>31139355</v>
      </c>
      <c r="K17" s="21">
        <v>20159805</v>
      </c>
      <c r="L17" s="21">
        <v>19259805</v>
      </c>
      <c r="M17" s="21">
        <v>40496912</v>
      </c>
      <c r="N17" s="21">
        <v>79916522</v>
      </c>
      <c r="O17" s="21"/>
      <c r="P17" s="21"/>
      <c r="Q17" s="21"/>
      <c r="R17" s="21"/>
      <c r="S17" s="21"/>
      <c r="T17" s="21"/>
      <c r="U17" s="21"/>
      <c r="V17" s="21"/>
      <c r="W17" s="21">
        <v>111055877</v>
      </c>
      <c r="X17" s="21">
        <v>182516689</v>
      </c>
      <c r="Y17" s="21">
        <v>-71460812</v>
      </c>
      <c r="Z17" s="6">
        <v>-39.15</v>
      </c>
      <c r="AA17" s="28">
        <v>506621260</v>
      </c>
    </row>
    <row r="18" spans="1:27" ht="12.75">
      <c r="A18" s="5" t="s">
        <v>44</v>
      </c>
      <c r="B18" s="3"/>
      <c r="C18" s="19">
        <v>67767054</v>
      </c>
      <c r="D18" s="19"/>
      <c r="E18" s="20">
        <v>2000000</v>
      </c>
      <c r="F18" s="21">
        <v>2000000</v>
      </c>
      <c r="G18" s="21"/>
      <c r="H18" s="21"/>
      <c r="I18" s="21">
        <v>693660</v>
      </c>
      <c r="J18" s="21">
        <v>693660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693660</v>
      </c>
      <c r="X18" s="21">
        <v>1200000</v>
      </c>
      <c r="Y18" s="21">
        <v>-506340</v>
      </c>
      <c r="Z18" s="6">
        <v>-42.2</v>
      </c>
      <c r="AA18" s="28">
        <v>2000000</v>
      </c>
    </row>
    <row r="19" spans="1:27" ht="12.75">
      <c r="A19" s="2" t="s">
        <v>45</v>
      </c>
      <c r="B19" s="8"/>
      <c r="C19" s="16">
        <f aca="true" t="shared" si="3" ref="C19:Y19">SUM(C20:C23)</f>
        <v>798780379</v>
      </c>
      <c r="D19" s="16">
        <f>SUM(D20:D23)</f>
        <v>0</v>
      </c>
      <c r="E19" s="17">
        <f t="shared" si="3"/>
        <v>927161010</v>
      </c>
      <c r="F19" s="18">
        <f t="shared" si="3"/>
        <v>927161010</v>
      </c>
      <c r="G19" s="18">
        <f t="shared" si="3"/>
        <v>24410410</v>
      </c>
      <c r="H19" s="18">
        <f t="shared" si="3"/>
        <v>29390913</v>
      </c>
      <c r="I19" s="18">
        <f t="shared" si="3"/>
        <v>67909036</v>
      </c>
      <c r="J19" s="18">
        <f t="shared" si="3"/>
        <v>121710359</v>
      </c>
      <c r="K19" s="18">
        <f t="shared" si="3"/>
        <v>48704513</v>
      </c>
      <c r="L19" s="18">
        <f t="shared" si="3"/>
        <v>71862741</v>
      </c>
      <c r="M19" s="18">
        <f t="shared" si="3"/>
        <v>58983236</v>
      </c>
      <c r="N19" s="18">
        <f t="shared" si="3"/>
        <v>179550490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301260849</v>
      </c>
      <c r="X19" s="18">
        <f t="shared" si="3"/>
        <v>390236655</v>
      </c>
      <c r="Y19" s="18">
        <f t="shared" si="3"/>
        <v>-88975806</v>
      </c>
      <c r="Z19" s="4">
        <f>+IF(X19&lt;&gt;0,+(Y19/X19)*100,0)</f>
        <v>-22.800473727922867</v>
      </c>
      <c r="AA19" s="30">
        <f>SUM(AA20:AA23)</f>
        <v>927161010</v>
      </c>
    </row>
    <row r="20" spans="1:27" ht="12.75">
      <c r="A20" s="5" t="s">
        <v>46</v>
      </c>
      <c r="B20" s="3"/>
      <c r="C20" s="19">
        <v>313747978</v>
      </c>
      <c r="D20" s="19"/>
      <c r="E20" s="20">
        <v>236673320</v>
      </c>
      <c r="F20" s="21">
        <v>236673320</v>
      </c>
      <c r="G20" s="21">
        <v>4526584</v>
      </c>
      <c r="H20" s="21">
        <v>16007703</v>
      </c>
      <c r="I20" s="21">
        <v>5699377</v>
      </c>
      <c r="J20" s="21">
        <v>26233664</v>
      </c>
      <c r="K20" s="21">
        <v>15293050</v>
      </c>
      <c r="L20" s="21">
        <v>27154817</v>
      </c>
      <c r="M20" s="21">
        <v>9597383</v>
      </c>
      <c r="N20" s="21">
        <v>52045250</v>
      </c>
      <c r="O20" s="21"/>
      <c r="P20" s="21"/>
      <c r="Q20" s="21"/>
      <c r="R20" s="21"/>
      <c r="S20" s="21"/>
      <c r="T20" s="21"/>
      <c r="U20" s="21"/>
      <c r="V20" s="21"/>
      <c r="W20" s="21">
        <v>78278914</v>
      </c>
      <c r="X20" s="21">
        <v>100921359</v>
      </c>
      <c r="Y20" s="21">
        <v>-22642445</v>
      </c>
      <c r="Z20" s="6">
        <v>-22.44</v>
      </c>
      <c r="AA20" s="28">
        <v>236673320</v>
      </c>
    </row>
    <row r="21" spans="1:27" ht="12.75">
      <c r="A21" s="5" t="s">
        <v>47</v>
      </c>
      <c r="B21" s="3"/>
      <c r="C21" s="19">
        <v>256305702</v>
      </c>
      <c r="D21" s="19"/>
      <c r="E21" s="20">
        <v>290514990</v>
      </c>
      <c r="F21" s="21">
        <v>290514990</v>
      </c>
      <c r="G21" s="21">
        <v>13963264</v>
      </c>
      <c r="H21" s="21">
        <v>3275356</v>
      </c>
      <c r="I21" s="21">
        <v>42414074</v>
      </c>
      <c r="J21" s="21">
        <v>59652694</v>
      </c>
      <c r="K21" s="21">
        <v>16225549</v>
      </c>
      <c r="L21" s="21">
        <v>25455327</v>
      </c>
      <c r="M21" s="21">
        <v>22976988</v>
      </c>
      <c r="N21" s="21">
        <v>64657864</v>
      </c>
      <c r="O21" s="21"/>
      <c r="P21" s="21"/>
      <c r="Q21" s="21"/>
      <c r="R21" s="21"/>
      <c r="S21" s="21"/>
      <c r="T21" s="21"/>
      <c r="U21" s="21"/>
      <c r="V21" s="21"/>
      <c r="W21" s="21">
        <v>124310558</v>
      </c>
      <c r="X21" s="21">
        <v>104534620</v>
      </c>
      <c r="Y21" s="21">
        <v>19775938</v>
      </c>
      <c r="Z21" s="6">
        <v>18.92</v>
      </c>
      <c r="AA21" s="28">
        <v>290514990</v>
      </c>
    </row>
    <row r="22" spans="1:27" ht="12.75">
      <c r="A22" s="5" t="s">
        <v>48</v>
      </c>
      <c r="B22" s="3"/>
      <c r="C22" s="22">
        <v>209646827</v>
      </c>
      <c r="D22" s="22"/>
      <c r="E22" s="23">
        <v>386972700</v>
      </c>
      <c r="F22" s="24">
        <v>386972700</v>
      </c>
      <c r="G22" s="24">
        <v>5916225</v>
      </c>
      <c r="H22" s="24">
        <v>10024245</v>
      </c>
      <c r="I22" s="24">
        <v>19795585</v>
      </c>
      <c r="J22" s="24">
        <v>35736055</v>
      </c>
      <c r="K22" s="24">
        <v>17185914</v>
      </c>
      <c r="L22" s="24">
        <v>19146326</v>
      </c>
      <c r="M22" s="24">
        <v>26371199</v>
      </c>
      <c r="N22" s="24">
        <v>62703439</v>
      </c>
      <c r="O22" s="24"/>
      <c r="P22" s="24"/>
      <c r="Q22" s="24"/>
      <c r="R22" s="24"/>
      <c r="S22" s="24"/>
      <c r="T22" s="24"/>
      <c r="U22" s="24"/>
      <c r="V22" s="24"/>
      <c r="W22" s="24">
        <v>98439494</v>
      </c>
      <c r="X22" s="24">
        <v>180780676</v>
      </c>
      <c r="Y22" s="24">
        <v>-82341182</v>
      </c>
      <c r="Z22" s="7">
        <v>-45.55</v>
      </c>
      <c r="AA22" s="29">
        <v>386972700</v>
      </c>
    </row>
    <row r="23" spans="1:27" ht="12.75">
      <c r="A23" s="5" t="s">
        <v>49</v>
      </c>
      <c r="B23" s="3"/>
      <c r="C23" s="19">
        <v>19079872</v>
      </c>
      <c r="D23" s="19"/>
      <c r="E23" s="20">
        <v>13000000</v>
      </c>
      <c r="F23" s="21">
        <v>13000000</v>
      </c>
      <c r="G23" s="21">
        <v>4337</v>
      </c>
      <c r="H23" s="21">
        <v>83609</v>
      </c>
      <c r="I23" s="21"/>
      <c r="J23" s="21">
        <v>87946</v>
      </c>
      <c r="K23" s="21"/>
      <c r="L23" s="21">
        <v>106271</v>
      </c>
      <c r="M23" s="21">
        <v>37666</v>
      </c>
      <c r="N23" s="21">
        <v>143937</v>
      </c>
      <c r="O23" s="21"/>
      <c r="P23" s="21"/>
      <c r="Q23" s="21"/>
      <c r="R23" s="21"/>
      <c r="S23" s="21"/>
      <c r="T23" s="21"/>
      <c r="U23" s="21"/>
      <c r="V23" s="21"/>
      <c r="W23" s="21">
        <v>231883</v>
      </c>
      <c r="X23" s="21">
        <v>4000000</v>
      </c>
      <c r="Y23" s="21">
        <v>-3768117</v>
      </c>
      <c r="Z23" s="6">
        <v>-94.2</v>
      </c>
      <c r="AA23" s="28">
        <v>13000000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1643456973</v>
      </c>
      <c r="D25" s="50">
        <f>+D5+D9+D15+D19+D24</f>
        <v>0</v>
      </c>
      <c r="E25" s="51">
        <f t="shared" si="4"/>
        <v>1740079109</v>
      </c>
      <c r="F25" s="52">
        <f t="shared" si="4"/>
        <v>1740079109</v>
      </c>
      <c r="G25" s="52">
        <f t="shared" si="4"/>
        <v>49979803</v>
      </c>
      <c r="H25" s="52">
        <f t="shared" si="4"/>
        <v>32072691</v>
      </c>
      <c r="I25" s="52">
        <f t="shared" si="4"/>
        <v>93006194</v>
      </c>
      <c r="J25" s="52">
        <f t="shared" si="4"/>
        <v>175058688</v>
      </c>
      <c r="K25" s="52">
        <f t="shared" si="4"/>
        <v>81123619</v>
      </c>
      <c r="L25" s="52">
        <f t="shared" si="4"/>
        <v>100720986</v>
      </c>
      <c r="M25" s="52">
        <f t="shared" si="4"/>
        <v>114080388</v>
      </c>
      <c r="N25" s="52">
        <f t="shared" si="4"/>
        <v>295924993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470983681</v>
      </c>
      <c r="X25" s="52">
        <f t="shared" si="4"/>
        <v>744873952</v>
      </c>
      <c r="Y25" s="52">
        <f t="shared" si="4"/>
        <v>-273890271</v>
      </c>
      <c r="Z25" s="53">
        <f>+IF(X25&lt;&gt;0,+(Y25/X25)*100,0)</f>
        <v>-36.77001595566601</v>
      </c>
      <c r="AA25" s="54">
        <f>+AA5+AA9+AA15+AA19+AA24</f>
        <v>1740079109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1114353281</v>
      </c>
      <c r="D28" s="19"/>
      <c r="E28" s="20">
        <v>977575105</v>
      </c>
      <c r="F28" s="21">
        <v>977575105</v>
      </c>
      <c r="G28" s="21">
        <v>26751196</v>
      </c>
      <c r="H28" s="21">
        <v>24771491</v>
      </c>
      <c r="I28" s="21">
        <v>60831895</v>
      </c>
      <c r="J28" s="21">
        <v>112354582</v>
      </c>
      <c r="K28" s="21">
        <v>50459050</v>
      </c>
      <c r="L28" s="21">
        <v>49376179</v>
      </c>
      <c r="M28" s="21">
        <v>65128237</v>
      </c>
      <c r="N28" s="21">
        <v>164963466</v>
      </c>
      <c r="O28" s="21"/>
      <c r="P28" s="21"/>
      <c r="Q28" s="21"/>
      <c r="R28" s="21"/>
      <c r="S28" s="21"/>
      <c r="T28" s="21"/>
      <c r="U28" s="21"/>
      <c r="V28" s="21"/>
      <c r="W28" s="21">
        <v>277318048</v>
      </c>
      <c r="X28" s="21">
        <v>416294026</v>
      </c>
      <c r="Y28" s="21">
        <v>-138975978</v>
      </c>
      <c r="Z28" s="6">
        <v>-33.38</v>
      </c>
      <c r="AA28" s="19">
        <v>977575105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243458258</v>
      </c>
      <c r="D31" s="19"/>
      <c r="E31" s="20">
        <v>159940324</v>
      </c>
      <c r="F31" s="21">
        <v>159940324</v>
      </c>
      <c r="G31" s="21">
        <v>1194985</v>
      </c>
      <c r="H31" s="21">
        <v>1766131</v>
      </c>
      <c r="I31" s="21">
        <v>696690</v>
      </c>
      <c r="J31" s="21">
        <v>3657806</v>
      </c>
      <c r="K31" s="21">
        <v>2892863</v>
      </c>
      <c r="L31" s="21">
        <v>10740180</v>
      </c>
      <c r="M31" s="21">
        <v>1166073</v>
      </c>
      <c r="N31" s="21">
        <v>14799116</v>
      </c>
      <c r="O31" s="21"/>
      <c r="P31" s="21"/>
      <c r="Q31" s="21"/>
      <c r="R31" s="21"/>
      <c r="S31" s="21"/>
      <c r="T31" s="21"/>
      <c r="U31" s="21"/>
      <c r="V31" s="21"/>
      <c r="W31" s="21">
        <v>18456922</v>
      </c>
      <c r="X31" s="21">
        <v>22143863</v>
      </c>
      <c r="Y31" s="21">
        <v>-3686941</v>
      </c>
      <c r="Z31" s="6">
        <v>-16.65</v>
      </c>
      <c r="AA31" s="28">
        <v>159940324</v>
      </c>
    </row>
    <row r="32" spans="1:27" ht="12.75">
      <c r="A32" s="58" t="s">
        <v>58</v>
      </c>
      <c r="B32" s="3"/>
      <c r="C32" s="25">
        <f aca="true" t="shared" si="5" ref="C32:Y32">SUM(C28:C31)</f>
        <v>1357811539</v>
      </c>
      <c r="D32" s="25">
        <f>SUM(D28:D31)</f>
        <v>0</v>
      </c>
      <c r="E32" s="26">
        <f t="shared" si="5"/>
        <v>1137515429</v>
      </c>
      <c r="F32" s="27">
        <f t="shared" si="5"/>
        <v>1137515429</v>
      </c>
      <c r="G32" s="27">
        <f t="shared" si="5"/>
        <v>27946181</v>
      </c>
      <c r="H32" s="27">
        <f t="shared" si="5"/>
        <v>26537622</v>
      </c>
      <c r="I32" s="27">
        <f t="shared" si="5"/>
        <v>61528585</v>
      </c>
      <c r="J32" s="27">
        <f t="shared" si="5"/>
        <v>116012388</v>
      </c>
      <c r="K32" s="27">
        <f t="shared" si="5"/>
        <v>53351913</v>
      </c>
      <c r="L32" s="27">
        <f t="shared" si="5"/>
        <v>60116359</v>
      </c>
      <c r="M32" s="27">
        <f t="shared" si="5"/>
        <v>66294310</v>
      </c>
      <c r="N32" s="27">
        <f t="shared" si="5"/>
        <v>179762582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295774970</v>
      </c>
      <c r="X32" s="27">
        <f t="shared" si="5"/>
        <v>438437889</v>
      </c>
      <c r="Y32" s="27">
        <f t="shared" si="5"/>
        <v>-142662919</v>
      </c>
      <c r="Z32" s="13">
        <f>+IF(X32&lt;&gt;0,+(Y32/X32)*100,0)</f>
        <v>-32.53891202819836</v>
      </c>
      <c r="AA32" s="31">
        <f>SUM(AA28:AA31)</f>
        <v>1137515429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148289700</v>
      </c>
      <c r="F34" s="21">
        <v>148289700</v>
      </c>
      <c r="G34" s="21">
        <v>2616271</v>
      </c>
      <c r="H34" s="21">
        <v>-1658408</v>
      </c>
      <c r="I34" s="21">
        <v>15345319</v>
      </c>
      <c r="J34" s="21">
        <v>16303182</v>
      </c>
      <c r="K34" s="21">
        <v>7742857</v>
      </c>
      <c r="L34" s="21">
        <v>21671433</v>
      </c>
      <c r="M34" s="21">
        <v>10407496</v>
      </c>
      <c r="N34" s="21">
        <v>39821786</v>
      </c>
      <c r="O34" s="21"/>
      <c r="P34" s="21"/>
      <c r="Q34" s="21"/>
      <c r="R34" s="21"/>
      <c r="S34" s="21"/>
      <c r="T34" s="21"/>
      <c r="U34" s="21"/>
      <c r="V34" s="21"/>
      <c r="W34" s="21">
        <v>56124968</v>
      </c>
      <c r="X34" s="21">
        <v>63148207</v>
      </c>
      <c r="Y34" s="21">
        <v>-7023239</v>
      </c>
      <c r="Z34" s="6">
        <v>-11.12</v>
      </c>
      <c r="AA34" s="28">
        <v>148289700</v>
      </c>
    </row>
    <row r="35" spans="1:27" ht="12.75">
      <c r="A35" s="59" t="s">
        <v>63</v>
      </c>
      <c r="B35" s="3"/>
      <c r="C35" s="19">
        <v>285645434</v>
      </c>
      <c r="D35" s="19"/>
      <c r="E35" s="20">
        <v>454273980</v>
      </c>
      <c r="F35" s="21">
        <v>454273980</v>
      </c>
      <c r="G35" s="21">
        <v>19417351</v>
      </c>
      <c r="H35" s="21">
        <v>7193476</v>
      </c>
      <c r="I35" s="21">
        <v>16132290</v>
      </c>
      <c r="J35" s="21">
        <v>42743117</v>
      </c>
      <c r="K35" s="21">
        <v>20028849</v>
      </c>
      <c r="L35" s="21">
        <v>18933195</v>
      </c>
      <c r="M35" s="21">
        <v>37378582</v>
      </c>
      <c r="N35" s="21">
        <v>76340626</v>
      </c>
      <c r="O35" s="21"/>
      <c r="P35" s="21"/>
      <c r="Q35" s="21"/>
      <c r="R35" s="21"/>
      <c r="S35" s="21"/>
      <c r="T35" s="21"/>
      <c r="U35" s="21"/>
      <c r="V35" s="21"/>
      <c r="W35" s="21">
        <v>119083743</v>
      </c>
      <c r="X35" s="21">
        <v>217177001</v>
      </c>
      <c r="Y35" s="21">
        <v>-98093258</v>
      </c>
      <c r="Z35" s="6">
        <v>-45.17</v>
      </c>
      <c r="AA35" s="28">
        <v>454273980</v>
      </c>
    </row>
    <row r="36" spans="1:27" ht="12.75">
      <c r="A36" s="60" t="s">
        <v>64</v>
      </c>
      <c r="B36" s="10"/>
      <c r="C36" s="61">
        <f aca="true" t="shared" si="6" ref="C36:Y36">SUM(C32:C35)</f>
        <v>1643456973</v>
      </c>
      <c r="D36" s="61">
        <f>SUM(D32:D35)</f>
        <v>0</v>
      </c>
      <c r="E36" s="62">
        <f t="shared" si="6"/>
        <v>1740079109</v>
      </c>
      <c r="F36" s="63">
        <f t="shared" si="6"/>
        <v>1740079109</v>
      </c>
      <c r="G36" s="63">
        <f t="shared" si="6"/>
        <v>49979803</v>
      </c>
      <c r="H36" s="63">
        <f t="shared" si="6"/>
        <v>32072690</v>
      </c>
      <c r="I36" s="63">
        <f t="shared" si="6"/>
        <v>93006194</v>
      </c>
      <c r="J36" s="63">
        <f t="shared" si="6"/>
        <v>175058687</v>
      </c>
      <c r="K36" s="63">
        <f t="shared" si="6"/>
        <v>81123619</v>
      </c>
      <c r="L36" s="63">
        <f t="shared" si="6"/>
        <v>100720987</v>
      </c>
      <c r="M36" s="63">
        <f t="shared" si="6"/>
        <v>114080388</v>
      </c>
      <c r="N36" s="63">
        <f t="shared" si="6"/>
        <v>295924994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470983681</v>
      </c>
      <c r="X36" s="63">
        <f t="shared" si="6"/>
        <v>718763097</v>
      </c>
      <c r="Y36" s="63">
        <f t="shared" si="6"/>
        <v>-247779416</v>
      </c>
      <c r="Z36" s="64">
        <f>+IF(X36&lt;&gt;0,+(Y36/X36)*100,0)</f>
        <v>-34.47302971371108</v>
      </c>
      <c r="AA36" s="65">
        <f>SUM(AA32:AA35)</f>
        <v>1740079109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10552519</v>
      </c>
      <c r="D5" s="16">
        <f>SUM(D6:D8)</f>
        <v>0</v>
      </c>
      <c r="E5" s="17">
        <f t="shared" si="0"/>
        <v>13997000</v>
      </c>
      <c r="F5" s="18">
        <f t="shared" si="0"/>
        <v>13997000</v>
      </c>
      <c r="G5" s="18">
        <f t="shared" si="0"/>
        <v>0</v>
      </c>
      <c r="H5" s="18">
        <f t="shared" si="0"/>
        <v>0</v>
      </c>
      <c r="I5" s="18">
        <f t="shared" si="0"/>
        <v>220185</v>
      </c>
      <c r="J5" s="18">
        <f t="shared" si="0"/>
        <v>220185</v>
      </c>
      <c r="K5" s="18">
        <f t="shared" si="0"/>
        <v>178400</v>
      </c>
      <c r="L5" s="18">
        <f t="shared" si="0"/>
        <v>1432895</v>
      </c>
      <c r="M5" s="18">
        <f t="shared" si="0"/>
        <v>178400</v>
      </c>
      <c r="N5" s="18">
        <f t="shared" si="0"/>
        <v>1789695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2009880</v>
      </c>
      <c r="X5" s="18">
        <f t="shared" si="0"/>
        <v>7018500</v>
      </c>
      <c r="Y5" s="18">
        <f t="shared" si="0"/>
        <v>-5008620</v>
      </c>
      <c r="Z5" s="4">
        <f>+IF(X5&lt;&gt;0,+(Y5/X5)*100,0)</f>
        <v>-71.36311177602052</v>
      </c>
      <c r="AA5" s="16">
        <f>SUM(AA6:AA8)</f>
        <v>13997000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19998</v>
      </c>
      <c r="Y6" s="21">
        <v>-19998</v>
      </c>
      <c r="Z6" s="6">
        <v>-100</v>
      </c>
      <c r="AA6" s="28"/>
    </row>
    <row r="7" spans="1:27" ht="12.75">
      <c r="A7" s="5" t="s">
        <v>33</v>
      </c>
      <c r="B7" s="3"/>
      <c r="C7" s="22"/>
      <c r="D7" s="22"/>
      <c r="E7" s="23">
        <v>13997000</v>
      </c>
      <c r="F7" s="24">
        <v>13997000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6998502</v>
      </c>
      <c r="Y7" s="24">
        <v>-6998502</v>
      </c>
      <c r="Z7" s="7">
        <v>-100</v>
      </c>
      <c r="AA7" s="29">
        <v>13997000</v>
      </c>
    </row>
    <row r="8" spans="1:27" ht="12.75">
      <c r="A8" s="5" t="s">
        <v>34</v>
      </c>
      <c r="B8" s="3"/>
      <c r="C8" s="19">
        <v>10552519</v>
      </c>
      <c r="D8" s="19"/>
      <c r="E8" s="20"/>
      <c r="F8" s="21"/>
      <c r="G8" s="21"/>
      <c r="H8" s="21"/>
      <c r="I8" s="21">
        <v>220185</v>
      </c>
      <c r="J8" s="21">
        <v>220185</v>
      </c>
      <c r="K8" s="21">
        <v>178400</v>
      </c>
      <c r="L8" s="21">
        <v>1432895</v>
      </c>
      <c r="M8" s="21">
        <v>178400</v>
      </c>
      <c r="N8" s="21">
        <v>1789695</v>
      </c>
      <c r="O8" s="21"/>
      <c r="P8" s="21"/>
      <c r="Q8" s="21"/>
      <c r="R8" s="21"/>
      <c r="S8" s="21"/>
      <c r="T8" s="21"/>
      <c r="U8" s="21"/>
      <c r="V8" s="21"/>
      <c r="W8" s="21">
        <v>2009880</v>
      </c>
      <c r="X8" s="21"/>
      <c r="Y8" s="21">
        <v>2009880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34316134</v>
      </c>
      <c r="D9" s="16">
        <f>SUM(D10:D14)</f>
        <v>0</v>
      </c>
      <c r="E9" s="17">
        <f t="shared" si="1"/>
        <v>8645000</v>
      </c>
      <c r="F9" s="18">
        <f t="shared" si="1"/>
        <v>8645000</v>
      </c>
      <c r="G9" s="18">
        <f t="shared" si="1"/>
        <v>0</v>
      </c>
      <c r="H9" s="18">
        <f t="shared" si="1"/>
        <v>641700</v>
      </c>
      <c r="I9" s="18">
        <f t="shared" si="1"/>
        <v>9200</v>
      </c>
      <c r="J9" s="18">
        <f t="shared" si="1"/>
        <v>650900</v>
      </c>
      <c r="K9" s="18">
        <f t="shared" si="1"/>
        <v>1052587</v>
      </c>
      <c r="L9" s="18">
        <f t="shared" si="1"/>
        <v>647258</v>
      </c>
      <c r="M9" s="18">
        <f t="shared" si="1"/>
        <v>200000</v>
      </c>
      <c r="N9" s="18">
        <f t="shared" si="1"/>
        <v>1899845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2550745</v>
      </c>
      <c r="X9" s="18">
        <f t="shared" si="1"/>
        <v>4322502</v>
      </c>
      <c r="Y9" s="18">
        <f t="shared" si="1"/>
        <v>-1771757</v>
      </c>
      <c r="Z9" s="4">
        <f>+IF(X9&lt;&gt;0,+(Y9/X9)*100,0)</f>
        <v>-40.989153966846054</v>
      </c>
      <c r="AA9" s="30">
        <f>SUM(AA10:AA14)</f>
        <v>8645000</v>
      </c>
    </row>
    <row r="10" spans="1:27" ht="12.75">
      <c r="A10" s="5" t="s">
        <v>36</v>
      </c>
      <c r="B10" s="3"/>
      <c r="C10" s="19">
        <v>34316134</v>
      </c>
      <c r="D10" s="19"/>
      <c r="E10" s="20">
        <v>8645000</v>
      </c>
      <c r="F10" s="21">
        <v>8645000</v>
      </c>
      <c r="G10" s="21"/>
      <c r="H10" s="21">
        <v>641700</v>
      </c>
      <c r="I10" s="21">
        <v>9200</v>
      </c>
      <c r="J10" s="21">
        <v>650900</v>
      </c>
      <c r="K10" s="21">
        <v>200000</v>
      </c>
      <c r="L10" s="21">
        <v>647258</v>
      </c>
      <c r="M10" s="21">
        <v>200000</v>
      </c>
      <c r="N10" s="21">
        <v>1047258</v>
      </c>
      <c r="O10" s="21"/>
      <c r="P10" s="21"/>
      <c r="Q10" s="21"/>
      <c r="R10" s="21"/>
      <c r="S10" s="21"/>
      <c r="T10" s="21"/>
      <c r="U10" s="21"/>
      <c r="V10" s="21"/>
      <c r="W10" s="21">
        <v>1698158</v>
      </c>
      <c r="X10" s="21">
        <v>4322502</v>
      </c>
      <c r="Y10" s="21">
        <v>-2624344</v>
      </c>
      <c r="Z10" s="6">
        <v>-60.71</v>
      </c>
      <c r="AA10" s="28">
        <v>8645000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>
        <v>852587</v>
      </c>
      <c r="L12" s="21"/>
      <c r="M12" s="21"/>
      <c r="N12" s="21">
        <v>852587</v>
      </c>
      <c r="O12" s="21"/>
      <c r="P12" s="21"/>
      <c r="Q12" s="21"/>
      <c r="R12" s="21"/>
      <c r="S12" s="21"/>
      <c r="T12" s="21"/>
      <c r="U12" s="21"/>
      <c r="V12" s="21"/>
      <c r="W12" s="21">
        <v>852587</v>
      </c>
      <c r="X12" s="21"/>
      <c r="Y12" s="21">
        <v>852587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686948204</v>
      </c>
      <c r="D15" s="16">
        <f>SUM(D16:D18)</f>
        <v>0</v>
      </c>
      <c r="E15" s="17">
        <f t="shared" si="2"/>
        <v>83847983</v>
      </c>
      <c r="F15" s="18">
        <f t="shared" si="2"/>
        <v>83847983</v>
      </c>
      <c r="G15" s="18">
        <f t="shared" si="2"/>
        <v>1431752</v>
      </c>
      <c r="H15" s="18">
        <f t="shared" si="2"/>
        <v>3314979</v>
      </c>
      <c r="I15" s="18">
        <f t="shared" si="2"/>
        <v>2070553</v>
      </c>
      <c r="J15" s="18">
        <f t="shared" si="2"/>
        <v>6817284</v>
      </c>
      <c r="K15" s="18">
        <f t="shared" si="2"/>
        <v>6631774</v>
      </c>
      <c r="L15" s="18">
        <f t="shared" si="2"/>
        <v>7036208</v>
      </c>
      <c r="M15" s="18">
        <f t="shared" si="2"/>
        <v>6631772</v>
      </c>
      <c r="N15" s="18">
        <f t="shared" si="2"/>
        <v>20299754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27117038</v>
      </c>
      <c r="X15" s="18">
        <f t="shared" si="2"/>
        <v>38523000</v>
      </c>
      <c r="Y15" s="18">
        <f t="shared" si="2"/>
        <v>-11405962</v>
      </c>
      <c r="Z15" s="4">
        <f>+IF(X15&lt;&gt;0,+(Y15/X15)*100,0)</f>
        <v>-29.608187316667966</v>
      </c>
      <c r="AA15" s="30">
        <f>SUM(AA16:AA18)</f>
        <v>83847983</v>
      </c>
    </row>
    <row r="16" spans="1:27" ht="12.75">
      <c r="A16" s="5" t="s">
        <v>42</v>
      </c>
      <c r="B16" s="3"/>
      <c r="C16" s="19">
        <v>3144954</v>
      </c>
      <c r="D16" s="19"/>
      <c r="E16" s="20"/>
      <c r="F16" s="21"/>
      <c r="G16" s="21"/>
      <c r="H16" s="21">
        <v>33638</v>
      </c>
      <c r="I16" s="21"/>
      <c r="J16" s="21">
        <v>33638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33638</v>
      </c>
      <c r="X16" s="21">
        <v>2535000</v>
      </c>
      <c r="Y16" s="21">
        <v>-2501362</v>
      </c>
      <c r="Z16" s="6">
        <v>-98.67</v>
      </c>
      <c r="AA16" s="28"/>
    </row>
    <row r="17" spans="1:27" ht="12.75">
      <c r="A17" s="5" t="s">
        <v>43</v>
      </c>
      <c r="B17" s="3"/>
      <c r="C17" s="19">
        <v>683803250</v>
      </c>
      <c r="D17" s="19"/>
      <c r="E17" s="20">
        <v>83847983</v>
      </c>
      <c r="F17" s="21">
        <v>83847983</v>
      </c>
      <c r="G17" s="21">
        <v>1431752</v>
      </c>
      <c r="H17" s="21">
        <v>3281341</v>
      </c>
      <c r="I17" s="21">
        <v>2070553</v>
      </c>
      <c r="J17" s="21">
        <v>6783646</v>
      </c>
      <c r="K17" s="21">
        <v>6631774</v>
      </c>
      <c r="L17" s="21">
        <v>7036208</v>
      </c>
      <c r="M17" s="21">
        <v>6631772</v>
      </c>
      <c r="N17" s="21">
        <v>20299754</v>
      </c>
      <c r="O17" s="21"/>
      <c r="P17" s="21"/>
      <c r="Q17" s="21"/>
      <c r="R17" s="21"/>
      <c r="S17" s="21"/>
      <c r="T17" s="21"/>
      <c r="U17" s="21"/>
      <c r="V17" s="21"/>
      <c r="W17" s="21">
        <v>27083400</v>
      </c>
      <c r="X17" s="21">
        <v>35988000</v>
      </c>
      <c r="Y17" s="21">
        <v>-8904600</v>
      </c>
      <c r="Z17" s="6">
        <v>-24.74</v>
      </c>
      <c r="AA17" s="28">
        <v>83847983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7894870</v>
      </c>
      <c r="D19" s="16">
        <f>SUM(D20:D23)</f>
        <v>0</v>
      </c>
      <c r="E19" s="17">
        <f t="shared" si="3"/>
        <v>28000000</v>
      </c>
      <c r="F19" s="18">
        <f t="shared" si="3"/>
        <v>28000000</v>
      </c>
      <c r="G19" s="18">
        <f t="shared" si="3"/>
        <v>1585729</v>
      </c>
      <c r="H19" s="18">
        <f t="shared" si="3"/>
        <v>0</v>
      </c>
      <c r="I19" s="18">
        <f t="shared" si="3"/>
        <v>0</v>
      </c>
      <c r="J19" s="18">
        <f t="shared" si="3"/>
        <v>1585729</v>
      </c>
      <c r="K19" s="18">
        <f t="shared" si="3"/>
        <v>0</v>
      </c>
      <c r="L19" s="18">
        <f t="shared" si="3"/>
        <v>809558</v>
      </c>
      <c r="M19" s="18">
        <f t="shared" si="3"/>
        <v>852587</v>
      </c>
      <c r="N19" s="18">
        <f t="shared" si="3"/>
        <v>1662145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3247874</v>
      </c>
      <c r="X19" s="18">
        <f t="shared" si="3"/>
        <v>10999998</v>
      </c>
      <c r="Y19" s="18">
        <f t="shared" si="3"/>
        <v>-7752124</v>
      </c>
      <c r="Z19" s="4">
        <f>+IF(X19&lt;&gt;0,+(Y19/X19)*100,0)</f>
        <v>-70.47386735888497</v>
      </c>
      <c r="AA19" s="30">
        <f>SUM(AA20:AA23)</f>
        <v>28000000</v>
      </c>
    </row>
    <row r="20" spans="1:27" ht="12.75">
      <c r="A20" s="5" t="s">
        <v>46</v>
      </c>
      <c r="B20" s="3"/>
      <c r="C20" s="19">
        <v>7894870</v>
      </c>
      <c r="D20" s="19"/>
      <c r="E20" s="20">
        <v>28000000</v>
      </c>
      <c r="F20" s="21">
        <v>28000000</v>
      </c>
      <c r="G20" s="21">
        <v>1585729</v>
      </c>
      <c r="H20" s="21"/>
      <c r="I20" s="21"/>
      <c r="J20" s="21">
        <v>1585729</v>
      </c>
      <c r="K20" s="21"/>
      <c r="L20" s="21">
        <v>809558</v>
      </c>
      <c r="M20" s="21">
        <v>852587</v>
      </c>
      <c r="N20" s="21">
        <v>1662145</v>
      </c>
      <c r="O20" s="21"/>
      <c r="P20" s="21"/>
      <c r="Q20" s="21"/>
      <c r="R20" s="21"/>
      <c r="S20" s="21"/>
      <c r="T20" s="21"/>
      <c r="U20" s="21"/>
      <c r="V20" s="21"/>
      <c r="W20" s="21">
        <v>3247874</v>
      </c>
      <c r="X20" s="21">
        <v>10999998</v>
      </c>
      <c r="Y20" s="21">
        <v>-7752124</v>
      </c>
      <c r="Z20" s="6">
        <v>-70.47</v>
      </c>
      <c r="AA20" s="28">
        <v>28000000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739711727</v>
      </c>
      <c r="D25" s="50">
        <f>+D5+D9+D15+D19+D24</f>
        <v>0</v>
      </c>
      <c r="E25" s="51">
        <f t="shared" si="4"/>
        <v>134489983</v>
      </c>
      <c r="F25" s="52">
        <f t="shared" si="4"/>
        <v>134489983</v>
      </c>
      <c r="G25" s="52">
        <f t="shared" si="4"/>
        <v>3017481</v>
      </c>
      <c r="H25" s="52">
        <f t="shared" si="4"/>
        <v>3956679</v>
      </c>
      <c r="I25" s="52">
        <f t="shared" si="4"/>
        <v>2299938</v>
      </c>
      <c r="J25" s="52">
        <f t="shared" si="4"/>
        <v>9274098</v>
      </c>
      <c r="K25" s="52">
        <f t="shared" si="4"/>
        <v>7862761</v>
      </c>
      <c r="L25" s="52">
        <f t="shared" si="4"/>
        <v>9925919</v>
      </c>
      <c r="M25" s="52">
        <f t="shared" si="4"/>
        <v>7862759</v>
      </c>
      <c r="N25" s="52">
        <f t="shared" si="4"/>
        <v>25651439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34925537</v>
      </c>
      <c r="X25" s="52">
        <f t="shared" si="4"/>
        <v>60864000</v>
      </c>
      <c r="Y25" s="52">
        <f t="shared" si="4"/>
        <v>-25938463</v>
      </c>
      <c r="Z25" s="53">
        <f>+IF(X25&lt;&gt;0,+(Y25/X25)*100,0)</f>
        <v>-42.61708563354364</v>
      </c>
      <c r="AA25" s="54">
        <f>+AA5+AA9+AA15+AA19+AA24</f>
        <v>134489983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691698120</v>
      </c>
      <c r="D28" s="19"/>
      <c r="E28" s="20">
        <v>79326000</v>
      </c>
      <c r="F28" s="21">
        <v>79326000</v>
      </c>
      <c r="G28" s="21">
        <v>3017481</v>
      </c>
      <c r="H28" s="21">
        <v>3760359</v>
      </c>
      <c r="I28" s="21">
        <v>2299938</v>
      </c>
      <c r="J28" s="21">
        <v>9077778</v>
      </c>
      <c r="K28" s="21">
        <v>7662761</v>
      </c>
      <c r="L28" s="21">
        <v>9925919</v>
      </c>
      <c r="M28" s="21">
        <v>7662759</v>
      </c>
      <c r="N28" s="21">
        <v>25251439</v>
      </c>
      <c r="O28" s="21"/>
      <c r="P28" s="21"/>
      <c r="Q28" s="21"/>
      <c r="R28" s="21"/>
      <c r="S28" s="21"/>
      <c r="T28" s="21"/>
      <c r="U28" s="21"/>
      <c r="V28" s="21"/>
      <c r="W28" s="21">
        <v>34329217</v>
      </c>
      <c r="X28" s="21">
        <v>37162998</v>
      </c>
      <c r="Y28" s="21">
        <v>-2833781</v>
      </c>
      <c r="Z28" s="6">
        <v>-7.63</v>
      </c>
      <c r="AA28" s="19">
        <v>79326000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691698120</v>
      </c>
      <c r="D32" s="25">
        <f>SUM(D28:D31)</f>
        <v>0</v>
      </c>
      <c r="E32" s="26">
        <f t="shared" si="5"/>
        <v>79326000</v>
      </c>
      <c r="F32" s="27">
        <f t="shared" si="5"/>
        <v>79326000</v>
      </c>
      <c r="G32" s="27">
        <f t="shared" si="5"/>
        <v>3017481</v>
      </c>
      <c r="H32" s="27">
        <f t="shared" si="5"/>
        <v>3760359</v>
      </c>
      <c r="I32" s="27">
        <f t="shared" si="5"/>
        <v>2299938</v>
      </c>
      <c r="J32" s="27">
        <f t="shared" si="5"/>
        <v>9077778</v>
      </c>
      <c r="K32" s="27">
        <f t="shared" si="5"/>
        <v>7662761</v>
      </c>
      <c r="L32" s="27">
        <f t="shared" si="5"/>
        <v>9925919</v>
      </c>
      <c r="M32" s="27">
        <f t="shared" si="5"/>
        <v>7662759</v>
      </c>
      <c r="N32" s="27">
        <f t="shared" si="5"/>
        <v>25251439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34329217</v>
      </c>
      <c r="X32" s="27">
        <f t="shared" si="5"/>
        <v>37162998</v>
      </c>
      <c r="Y32" s="27">
        <f t="shared" si="5"/>
        <v>-2833781</v>
      </c>
      <c r="Z32" s="13">
        <f>+IF(X32&lt;&gt;0,+(Y32/X32)*100,0)</f>
        <v>-7.6252755496206195</v>
      </c>
      <c r="AA32" s="31">
        <f>SUM(AA28:AA31)</f>
        <v>79326000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48013605</v>
      </c>
      <c r="D35" s="19"/>
      <c r="E35" s="20">
        <v>55163983</v>
      </c>
      <c r="F35" s="21">
        <v>55163983</v>
      </c>
      <c r="G35" s="21"/>
      <c r="H35" s="21">
        <v>196320</v>
      </c>
      <c r="I35" s="21"/>
      <c r="J35" s="21">
        <v>196320</v>
      </c>
      <c r="K35" s="21">
        <v>200000</v>
      </c>
      <c r="L35" s="21"/>
      <c r="M35" s="21">
        <v>200000</v>
      </c>
      <c r="N35" s="21">
        <v>400000</v>
      </c>
      <c r="O35" s="21"/>
      <c r="P35" s="21"/>
      <c r="Q35" s="21"/>
      <c r="R35" s="21"/>
      <c r="S35" s="21"/>
      <c r="T35" s="21"/>
      <c r="U35" s="21"/>
      <c r="V35" s="21"/>
      <c r="W35" s="21">
        <v>596320</v>
      </c>
      <c r="X35" s="21">
        <v>23701002</v>
      </c>
      <c r="Y35" s="21">
        <v>-23104682</v>
      </c>
      <c r="Z35" s="6">
        <v>-97.48</v>
      </c>
      <c r="AA35" s="28">
        <v>55163983</v>
      </c>
    </row>
    <row r="36" spans="1:27" ht="12.75">
      <c r="A36" s="60" t="s">
        <v>64</v>
      </c>
      <c r="B36" s="10"/>
      <c r="C36" s="61">
        <f aca="true" t="shared" si="6" ref="C36:Y36">SUM(C32:C35)</f>
        <v>739711725</v>
      </c>
      <c r="D36" s="61">
        <f>SUM(D32:D35)</f>
        <v>0</v>
      </c>
      <c r="E36" s="62">
        <f t="shared" si="6"/>
        <v>134489983</v>
      </c>
      <c r="F36" s="63">
        <f t="shared" si="6"/>
        <v>134489983</v>
      </c>
      <c r="G36" s="63">
        <f t="shared" si="6"/>
        <v>3017481</v>
      </c>
      <c r="H36" s="63">
        <f t="shared" si="6"/>
        <v>3956679</v>
      </c>
      <c r="I36" s="63">
        <f t="shared" si="6"/>
        <v>2299938</v>
      </c>
      <c r="J36" s="63">
        <f t="shared" si="6"/>
        <v>9274098</v>
      </c>
      <c r="K36" s="63">
        <f t="shared" si="6"/>
        <v>7862761</v>
      </c>
      <c r="L36" s="63">
        <f t="shared" si="6"/>
        <v>9925919</v>
      </c>
      <c r="M36" s="63">
        <f t="shared" si="6"/>
        <v>7862759</v>
      </c>
      <c r="N36" s="63">
        <f t="shared" si="6"/>
        <v>25651439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34925537</v>
      </c>
      <c r="X36" s="63">
        <f t="shared" si="6"/>
        <v>60864000</v>
      </c>
      <c r="Y36" s="63">
        <f t="shared" si="6"/>
        <v>-25938463</v>
      </c>
      <c r="Z36" s="64">
        <f>+IF(X36&lt;&gt;0,+(Y36/X36)*100,0)</f>
        <v>-42.61708563354364</v>
      </c>
      <c r="AA36" s="65">
        <f>SUM(AA32:AA35)</f>
        <v>134489983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2595468</v>
      </c>
      <c r="D5" s="16">
        <f>SUM(D6:D8)</f>
        <v>0</v>
      </c>
      <c r="E5" s="17">
        <f t="shared" si="0"/>
        <v>1717600</v>
      </c>
      <c r="F5" s="18">
        <f t="shared" si="0"/>
        <v>1717600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858798</v>
      </c>
      <c r="Y5" s="18">
        <f t="shared" si="0"/>
        <v>-858798</v>
      </c>
      <c r="Z5" s="4">
        <f>+IF(X5&lt;&gt;0,+(Y5/X5)*100,0)</f>
        <v>-100</v>
      </c>
      <c r="AA5" s="16">
        <f>SUM(AA6:AA8)</f>
        <v>1717600</v>
      </c>
    </row>
    <row r="6" spans="1:27" ht="12.75">
      <c r="A6" s="5" t="s">
        <v>32</v>
      </c>
      <c r="B6" s="3"/>
      <c r="C6" s="19">
        <v>1459018</v>
      </c>
      <c r="D6" s="19"/>
      <c r="E6" s="20">
        <v>1567600</v>
      </c>
      <c r="F6" s="21">
        <v>1567600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783798</v>
      </c>
      <c r="Y6" s="21">
        <v>-783798</v>
      </c>
      <c r="Z6" s="6">
        <v>-100</v>
      </c>
      <c r="AA6" s="28">
        <v>1567600</v>
      </c>
    </row>
    <row r="7" spans="1:27" ht="12.75">
      <c r="A7" s="5" t="s">
        <v>33</v>
      </c>
      <c r="B7" s="3"/>
      <c r="C7" s="22">
        <v>425729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75000</v>
      </c>
      <c r="Y7" s="24">
        <v>-75000</v>
      </c>
      <c r="Z7" s="7">
        <v>-100</v>
      </c>
      <c r="AA7" s="29">
        <v>100000</v>
      </c>
    </row>
    <row r="8" spans="1:27" ht="12.75">
      <c r="A8" s="5" t="s">
        <v>34</v>
      </c>
      <c r="B8" s="3"/>
      <c r="C8" s="19">
        <v>710721</v>
      </c>
      <c r="D8" s="19"/>
      <c r="E8" s="20">
        <v>50000</v>
      </c>
      <c r="F8" s="21">
        <v>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50000</v>
      </c>
    </row>
    <row r="9" spans="1:27" ht="12.75">
      <c r="A9" s="2" t="s">
        <v>35</v>
      </c>
      <c r="B9" s="3"/>
      <c r="C9" s="16">
        <f aca="true" t="shared" si="1" ref="C9:Y9">SUM(C10:C14)</f>
        <v>739700</v>
      </c>
      <c r="D9" s="16">
        <f>SUM(D10:D14)</f>
        <v>0</v>
      </c>
      <c r="E9" s="17">
        <f t="shared" si="1"/>
        <v>2421852</v>
      </c>
      <c r="F9" s="18">
        <f t="shared" si="1"/>
        <v>2421852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1210926</v>
      </c>
      <c r="Y9" s="18">
        <f t="shared" si="1"/>
        <v>-1210926</v>
      </c>
      <c r="Z9" s="4">
        <f>+IF(X9&lt;&gt;0,+(Y9/X9)*100,0)</f>
        <v>-100</v>
      </c>
      <c r="AA9" s="30">
        <f>SUM(AA10:AA14)</f>
        <v>2421852</v>
      </c>
    </row>
    <row r="10" spans="1:27" ht="12.75">
      <c r="A10" s="5" t="s">
        <v>36</v>
      </c>
      <c r="B10" s="3"/>
      <c r="C10" s="19">
        <v>739700</v>
      </c>
      <c r="D10" s="19"/>
      <c r="E10" s="20">
        <v>2421852</v>
      </c>
      <c r="F10" s="21">
        <v>2421852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1210926</v>
      </c>
      <c r="Y10" s="21">
        <v>-1210926</v>
      </c>
      <c r="Z10" s="6">
        <v>-100</v>
      </c>
      <c r="AA10" s="28">
        <v>2421852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39938793</v>
      </c>
      <c r="D15" s="16">
        <f>SUM(D16:D18)</f>
        <v>0</v>
      </c>
      <c r="E15" s="17">
        <f t="shared" si="2"/>
        <v>89595000</v>
      </c>
      <c r="F15" s="18">
        <f t="shared" si="2"/>
        <v>89595000</v>
      </c>
      <c r="G15" s="18">
        <f t="shared" si="2"/>
        <v>5430456</v>
      </c>
      <c r="H15" s="18">
        <f t="shared" si="2"/>
        <v>5644227</v>
      </c>
      <c r="I15" s="18">
        <f t="shared" si="2"/>
        <v>226533</v>
      </c>
      <c r="J15" s="18">
        <f t="shared" si="2"/>
        <v>11301216</v>
      </c>
      <c r="K15" s="18">
        <f t="shared" si="2"/>
        <v>8644541</v>
      </c>
      <c r="L15" s="18">
        <f t="shared" si="2"/>
        <v>6097658</v>
      </c>
      <c r="M15" s="18">
        <f t="shared" si="2"/>
        <v>8667336</v>
      </c>
      <c r="N15" s="18">
        <f t="shared" si="2"/>
        <v>23409535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34710751</v>
      </c>
      <c r="X15" s="18">
        <f t="shared" si="2"/>
        <v>44847498</v>
      </c>
      <c r="Y15" s="18">
        <f t="shared" si="2"/>
        <v>-10136747</v>
      </c>
      <c r="Z15" s="4">
        <f>+IF(X15&lt;&gt;0,+(Y15/X15)*100,0)</f>
        <v>-22.602703499758224</v>
      </c>
      <c r="AA15" s="30">
        <f>SUM(AA16:AA18)</f>
        <v>89595000</v>
      </c>
    </row>
    <row r="16" spans="1:27" ht="12.75">
      <c r="A16" s="5" t="s">
        <v>42</v>
      </c>
      <c r="B16" s="3"/>
      <c r="C16" s="19">
        <v>570119</v>
      </c>
      <c r="D16" s="19"/>
      <c r="E16" s="20">
        <v>450000</v>
      </c>
      <c r="F16" s="21">
        <v>450000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225000</v>
      </c>
      <c r="Y16" s="21">
        <v>-225000</v>
      </c>
      <c r="Z16" s="6">
        <v>-100</v>
      </c>
      <c r="AA16" s="28">
        <v>450000</v>
      </c>
    </row>
    <row r="17" spans="1:27" ht="12.75">
      <c r="A17" s="5" t="s">
        <v>43</v>
      </c>
      <c r="B17" s="3"/>
      <c r="C17" s="19">
        <v>39368674</v>
      </c>
      <c r="D17" s="19"/>
      <c r="E17" s="20">
        <v>89145000</v>
      </c>
      <c r="F17" s="21">
        <v>89145000</v>
      </c>
      <c r="G17" s="21">
        <v>5430456</v>
      </c>
      <c r="H17" s="21">
        <v>5644227</v>
      </c>
      <c r="I17" s="21">
        <v>226533</v>
      </c>
      <c r="J17" s="21">
        <v>11301216</v>
      </c>
      <c r="K17" s="21">
        <v>8644541</v>
      </c>
      <c r="L17" s="21">
        <v>6097658</v>
      </c>
      <c r="M17" s="21">
        <v>8667336</v>
      </c>
      <c r="N17" s="21">
        <v>23409535</v>
      </c>
      <c r="O17" s="21"/>
      <c r="P17" s="21"/>
      <c r="Q17" s="21"/>
      <c r="R17" s="21"/>
      <c r="S17" s="21"/>
      <c r="T17" s="21"/>
      <c r="U17" s="21"/>
      <c r="V17" s="21"/>
      <c r="W17" s="21">
        <v>34710751</v>
      </c>
      <c r="X17" s="21">
        <v>44622498</v>
      </c>
      <c r="Y17" s="21">
        <v>-9911747</v>
      </c>
      <c r="Z17" s="6">
        <v>-22.21</v>
      </c>
      <c r="AA17" s="28">
        <v>89145000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43273961</v>
      </c>
      <c r="D25" s="50">
        <f>+D5+D9+D15+D19+D24</f>
        <v>0</v>
      </c>
      <c r="E25" s="51">
        <f t="shared" si="4"/>
        <v>93734452</v>
      </c>
      <c r="F25" s="52">
        <f t="shared" si="4"/>
        <v>93734452</v>
      </c>
      <c r="G25" s="52">
        <f t="shared" si="4"/>
        <v>5430456</v>
      </c>
      <c r="H25" s="52">
        <f t="shared" si="4"/>
        <v>5644227</v>
      </c>
      <c r="I25" s="52">
        <f t="shared" si="4"/>
        <v>226533</v>
      </c>
      <c r="J25" s="52">
        <f t="shared" si="4"/>
        <v>11301216</v>
      </c>
      <c r="K25" s="52">
        <f t="shared" si="4"/>
        <v>8644541</v>
      </c>
      <c r="L25" s="52">
        <f t="shared" si="4"/>
        <v>6097658</v>
      </c>
      <c r="M25" s="52">
        <f t="shared" si="4"/>
        <v>8667336</v>
      </c>
      <c r="N25" s="52">
        <f t="shared" si="4"/>
        <v>23409535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34710751</v>
      </c>
      <c r="X25" s="52">
        <f t="shared" si="4"/>
        <v>46917222</v>
      </c>
      <c r="Y25" s="52">
        <f t="shared" si="4"/>
        <v>-12206471</v>
      </c>
      <c r="Z25" s="53">
        <f>+IF(X25&lt;&gt;0,+(Y25/X25)*100,0)</f>
        <v>-26.01703698484109</v>
      </c>
      <c r="AA25" s="54">
        <f>+AA5+AA9+AA15+AA19+AA24</f>
        <v>93734452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37777583</v>
      </c>
      <c r="D28" s="19"/>
      <c r="E28" s="20">
        <v>59645000</v>
      </c>
      <c r="F28" s="21">
        <v>59645000</v>
      </c>
      <c r="G28" s="21">
        <v>3839164</v>
      </c>
      <c r="H28" s="21">
        <v>5438353</v>
      </c>
      <c r="I28" s="21">
        <v>226533</v>
      </c>
      <c r="J28" s="21">
        <v>9504050</v>
      </c>
      <c r="K28" s="21">
        <v>4430217</v>
      </c>
      <c r="L28" s="21">
        <v>563467</v>
      </c>
      <c r="M28" s="21">
        <v>3746971</v>
      </c>
      <c r="N28" s="21">
        <v>8740655</v>
      </c>
      <c r="O28" s="21"/>
      <c r="P28" s="21"/>
      <c r="Q28" s="21"/>
      <c r="R28" s="21"/>
      <c r="S28" s="21"/>
      <c r="T28" s="21"/>
      <c r="U28" s="21"/>
      <c r="V28" s="21"/>
      <c r="W28" s="21">
        <v>18244705</v>
      </c>
      <c r="X28" s="21">
        <v>29822502</v>
      </c>
      <c r="Y28" s="21">
        <v>-11577797</v>
      </c>
      <c r="Z28" s="6">
        <v>-38.82</v>
      </c>
      <c r="AA28" s="19">
        <v>59645000</v>
      </c>
    </row>
    <row r="29" spans="1:27" ht="12.75">
      <c r="A29" s="56" t="s">
        <v>55</v>
      </c>
      <c r="B29" s="3"/>
      <c r="C29" s="19"/>
      <c r="D29" s="19"/>
      <c r="E29" s="20">
        <v>26775000</v>
      </c>
      <c r="F29" s="21">
        <v>26775000</v>
      </c>
      <c r="G29" s="21">
        <v>1591292</v>
      </c>
      <c r="H29" s="21">
        <v>205874</v>
      </c>
      <c r="I29" s="21"/>
      <c r="J29" s="21">
        <v>1797166</v>
      </c>
      <c r="K29" s="21">
        <v>4214324</v>
      </c>
      <c r="L29" s="21">
        <v>5534191</v>
      </c>
      <c r="M29" s="21">
        <v>4920365</v>
      </c>
      <c r="N29" s="21">
        <v>14668880</v>
      </c>
      <c r="O29" s="21"/>
      <c r="P29" s="21"/>
      <c r="Q29" s="21"/>
      <c r="R29" s="21"/>
      <c r="S29" s="21"/>
      <c r="T29" s="21"/>
      <c r="U29" s="21"/>
      <c r="V29" s="21"/>
      <c r="W29" s="21">
        <v>16466046</v>
      </c>
      <c r="X29" s="21">
        <v>13387500</v>
      </c>
      <c r="Y29" s="21">
        <v>3078546</v>
      </c>
      <c r="Z29" s="6">
        <v>23</v>
      </c>
      <c r="AA29" s="28">
        <v>26775000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37777583</v>
      </c>
      <c r="D32" s="25">
        <f>SUM(D28:D31)</f>
        <v>0</v>
      </c>
      <c r="E32" s="26">
        <f t="shared" si="5"/>
        <v>86420000</v>
      </c>
      <c r="F32" s="27">
        <f t="shared" si="5"/>
        <v>86420000</v>
      </c>
      <c r="G32" s="27">
        <f t="shared" si="5"/>
        <v>5430456</v>
      </c>
      <c r="H32" s="27">
        <f t="shared" si="5"/>
        <v>5644227</v>
      </c>
      <c r="I32" s="27">
        <f t="shared" si="5"/>
        <v>226533</v>
      </c>
      <c r="J32" s="27">
        <f t="shared" si="5"/>
        <v>11301216</v>
      </c>
      <c r="K32" s="27">
        <f t="shared" si="5"/>
        <v>8644541</v>
      </c>
      <c r="L32" s="27">
        <f t="shared" si="5"/>
        <v>6097658</v>
      </c>
      <c r="M32" s="27">
        <f t="shared" si="5"/>
        <v>8667336</v>
      </c>
      <c r="N32" s="27">
        <f t="shared" si="5"/>
        <v>23409535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34710751</v>
      </c>
      <c r="X32" s="27">
        <f t="shared" si="5"/>
        <v>43210002</v>
      </c>
      <c r="Y32" s="27">
        <f t="shared" si="5"/>
        <v>-8499251</v>
      </c>
      <c r="Z32" s="13">
        <f>+IF(X32&lt;&gt;0,+(Y32/X32)*100,0)</f>
        <v>-19.669638062039432</v>
      </c>
      <c r="AA32" s="31">
        <f>SUM(AA28:AA31)</f>
        <v>86420000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5496378</v>
      </c>
      <c r="D35" s="19"/>
      <c r="E35" s="20">
        <v>7314452</v>
      </c>
      <c r="F35" s="21">
        <v>7314452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3662226</v>
      </c>
      <c r="Y35" s="21">
        <v>-3662226</v>
      </c>
      <c r="Z35" s="6">
        <v>-100</v>
      </c>
      <c r="AA35" s="28">
        <v>7314452</v>
      </c>
    </row>
    <row r="36" spans="1:27" ht="12.75">
      <c r="A36" s="60" t="s">
        <v>64</v>
      </c>
      <c r="B36" s="10"/>
      <c r="C36" s="61">
        <f aca="true" t="shared" si="6" ref="C36:Y36">SUM(C32:C35)</f>
        <v>43273961</v>
      </c>
      <c r="D36" s="61">
        <f>SUM(D32:D35)</f>
        <v>0</v>
      </c>
      <c r="E36" s="62">
        <f t="shared" si="6"/>
        <v>93734452</v>
      </c>
      <c r="F36" s="63">
        <f t="shared" si="6"/>
        <v>93734452</v>
      </c>
      <c r="G36" s="63">
        <f t="shared" si="6"/>
        <v>5430456</v>
      </c>
      <c r="H36" s="63">
        <f t="shared" si="6"/>
        <v>5644227</v>
      </c>
      <c r="I36" s="63">
        <f t="shared" si="6"/>
        <v>226533</v>
      </c>
      <c r="J36" s="63">
        <f t="shared" si="6"/>
        <v>11301216</v>
      </c>
      <c r="K36" s="63">
        <f t="shared" si="6"/>
        <v>8644541</v>
      </c>
      <c r="L36" s="63">
        <f t="shared" si="6"/>
        <v>6097658</v>
      </c>
      <c r="M36" s="63">
        <f t="shared" si="6"/>
        <v>8667336</v>
      </c>
      <c r="N36" s="63">
        <f t="shared" si="6"/>
        <v>23409535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34710751</v>
      </c>
      <c r="X36" s="63">
        <f t="shared" si="6"/>
        <v>46872228</v>
      </c>
      <c r="Y36" s="63">
        <f t="shared" si="6"/>
        <v>-12161477</v>
      </c>
      <c r="Z36" s="64">
        <f>+IF(X36&lt;&gt;0,+(Y36/X36)*100,0)</f>
        <v>-25.94601861042321</v>
      </c>
      <c r="AA36" s="65">
        <f>SUM(AA32:AA35)</f>
        <v>93734452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8552100</v>
      </c>
      <c r="D5" s="16">
        <f>SUM(D6:D8)</f>
        <v>0</v>
      </c>
      <c r="E5" s="17">
        <f t="shared" si="0"/>
        <v>10600000</v>
      </c>
      <c r="F5" s="18">
        <f t="shared" si="0"/>
        <v>10600000</v>
      </c>
      <c r="G5" s="18">
        <f t="shared" si="0"/>
        <v>988382</v>
      </c>
      <c r="H5" s="18">
        <f t="shared" si="0"/>
        <v>3554</v>
      </c>
      <c r="I5" s="18">
        <f t="shared" si="0"/>
        <v>70665</v>
      </c>
      <c r="J5" s="18">
        <f t="shared" si="0"/>
        <v>1062601</v>
      </c>
      <c r="K5" s="18">
        <f t="shared" si="0"/>
        <v>235993</v>
      </c>
      <c r="L5" s="18">
        <f t="shared" si="0"/>
        <v>235993</v>
      </c>
      <c r="M5" s="18">
        <f t="shared" si="0"/>
        <v>78460</v>
      </c>
      <c r="N5" s="18">
        <f t="shared" si="0"/>
        <v>550446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1613047</v>
      </c>
      <c r="X5" s="18">
        <f t="shared" si="0"/>
        <v>0</v>
      </c>
      <c r="Y5" s="18">
        <f t="shared" si="0"/>
        <v>1613047</v>
      </c>
      <c r="Z5" s="4">
        <f>+IF(X5&lt;&gt;0,+(Y5/X5)*100,0)</f>
        <v>0</v>
      </c>
      <c r="AA5" s="16">
        <f>SUM(AA6:AA8)</f>
        <v>10600000</v>
      </c>
    </row>
    <row r="6" spans="1:27" ht="12.75">
      <c r="A6" s="5" t="s">
        <v>32</v>
      </c>
      <c r="B6" s="3"/>
      <c r="C6" s="19">
        <v>1100000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804086</v>
      </c>
      <c r="D7" s="22"/>
      <c r="E7" s="23">
        <v>10600000</v>
      </c>
      <c r="F7" s="24">
        <v>10600000</v>
      </c>
      <c r="G7" s="24">
        <v>844495</v>
      </c>
      <c r="H7" s="24"/>
      <c r="I7" s="24"/>
      <c r="J7" s="24">
        <v>844495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844495</v>
      </c>
      <c r="X7" s="24"/>
      <c r="Y7" s="24">
        <v>844495</v>
      </c>
      <c r="Z7" s="7"/>
      <c r="AA7" s="29">
        <v>10600000</v>
      </c>
    </row>
    <row r="8" spans="1:27" ht="12.75">
      <c r="A8" s="5" t="s">
        <v>34</v>
      </c>
      <c r="B8" s="3"/>
      <c r="C8" s="19">
        <v>6648014</v>
      </c>
      <c r="D8" s="19"/>
      <c r="E8" s="20"/>
      <c r="F8" s="21"/>
      <c r="G8" s="21">
        <v>143887</v>
      </c>
      <c r="H8" s="21">
        <v>3554</v>
      </c>
      <c r="I8" s="21">
        <v>70665</v>
      </c>
      <c r="J8" s="21">
        <v>218106</v>
      </c>
      <c r="K8" s="21">
        <v>235993</v>
      </c>
      <c r="L8" s="21">
        <v>235993</v>
      </c>
      <c r="M8" s="21">
        <v>78460</v>
      </c>
      <c r="N8" s="21">
        <v>550446</v>
      </c>
      <c r="O8" s="21"/>
      <c r="P8" s="21"/>
      <c r="Q8" s="21"/>
      <c r="R8" s="21"/>
      <c r="S8" s="21"/>
      <c r="T8" s="21"/>
      <c r="U8" s="21"/>
      <c r="V8" s="21"/>
      <c r="W8" s="21">
        <v>768552</v>
      </c>
      <c r="X8" s="21"/>
      <c r="Y8" s="21">
        <v>768552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69847666</v>
      </c>
      <c r="D15" s="16">
        <f>SUM(D16:D18)</f>
        <v>0</v>
      </c>
      <c r="E15" s="17">
        <f t="shared" si="2"/>
        <v>91853750</v>
      </c>
      <c r="F15" s="18">
        <f t="shared" si="2"/>
        <v>91853750</v>
      </c>
      <c r="G15" s="18">
        <f t="shared" si="2"/>
        <v>5185309</v>
      </c>
      <c r="H15" s="18">
        <f t="shared" si="2"/>
        <v>6204132</v>
      </c>
      <c r="I15" s="18">
        <f t="shared" si="2"/>
        <v>10004322</v>
      </c>
      <c r="J15" s="18">
        <f t="shared" si="2"/>
        <v>21393763</v>
      </c>
      <c r="K15" s="18">
        <f t="shared" si="2"/>
        <v>1993698</v>
      </c>
      <c r="L15" s="18">
        <f t="shared" si="2"/>
        <v>1993698</v>
      </c>
      <c r="M15" s="18">
        <f t="shared" si="2"/>
        <v>3478967</v>
      </c>
      <c r="N15" s="18">
        <f t="shared" si="2"/>
        <v>7466363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28860126</v>
      </c>
      <c r="X15" s="18">
        <f t="shared" si="2"/>
        <v>0</v>
      </c>
      <c r="Y15" s="18">
        <f t="shared" si="2"/>
        <v>28860126</v>
      </c>
      <c r="Z15" s="4">
        <f>+IF(X15&lt;&gt;0,+(Y15/X15)*100,0)</f>
        <v>0</v>
      </c>
      <c r="AA15" s="30">
        <f>SUM(AA16:AA18)</f>
        <v>91853750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69847666</v>
      </c>
      <c r="D17" s="19"/>
      <c r="E17" s="20">
        <v>91853750</v>
      </c>
      <c r="F17" s="21">
        <v>91853750</v>
      </c>
      <c r="G17" s="21">
        <v>5185309</v>
      </c>
      <c r="H17" s="21">
        <v>6204132</v>
      </c>
      <c r="I17" s="21">
        <v>10004322</v>
      </c>
      <c r="J17" s="21">
        <v>21393763</v>
      </c>
      <c r="K17" s="21">
        <v>1993698</v>
      </c>
      <c r="L17" s="21">
        <v>1993698</v>
      </c>
      <c r="M17" s="21">
        <v>3478967</v>
      </c>
      <c r="N17" s="21">
        <v>7466363</v>
      </c>
      <c r="O17" s="21"/>
      <c r="P17" s="21"/>
      <c r="Q17" s="21"/>
      <c r="R17" s="21"/>
      <c r="S17" s="21"/>
      <c r="T17" s="21"/>
      <c r="U17" s="21"/>
      <c r="V17" s="21"/>
      <c r="W17" s="21">
        <v>28860126</v>
      </c>
      <c r="X17" s="21"/>
      <c r="Y17" s="21">
        <v>28860126</v>
      </c>
      <c r="Z17" s="6"/>
      <c r="AA17" s="28">
        <v>91853750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8683026</v>
      </c>
      <c r="D19" s="16">
        <f>SUM(D20:D23)</f>
        <v>0</v>
      </c>
      <c r="E19" s="17">
        <f t="shared" si="3"/>
        <v>16515000</v>
      </c>
      <c r="F19" s="18">
        <f t="shared" si="3"/>
        <v>16515000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383335</v>
      </c>
      <c r="N19" s="18">
        <f t="shared" si="3"/>
        <v>383335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383335</v>
      </c>
      <c r="X19" s="18">
        <f t="shared" si="3"/>
        <v>0</v>
      </c>
      <c r="Y19" s="18">
        <f t="shared" si="3"/>
        <v>383335</v>
      </c>
      <c r="Z19" s="4">
        <f>+IF(X19&lt;&gt;0,+(Y19/X19)*100,0)</f>
        <v>0</v>
      </c>
      <c r="AA19" s="30">
        <f>SUM(AA20:AA23)</f>
        <v>16515000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8683026</v>
      </c>
      <c r="D23" s="19"/>
      <c r="E23" s="20">
        <v>16515000</v>
      </c>
      <c r="F23" s="21">
        <v>16515000</v>
      </c>
      <c r="G23" s="21"/>
      <c r="H23" s="21"/>
      <c r="I23" s="21"/>
      <c r="J23" s="21"/>
      <c r="K23" s="21"/>
      <c r="L23" s="21"/>
      <c r="M23" s="21">
        <v>383335</v>
      </c>
      <c r="N23" s="21">
        <v>383335</v>
      </c>
      <c r="O23" s="21"/>
      <c r="P23" s="21"/>
      <c r="Q23" s="21"/>
      <c r="R23" s="21"/>
      <c r="S23" s="21"/>
      <c r="T23" s="21"/>
      <c r="U23" s="21"/>
      <c r="V23" s="21"/>
      <c r="W23" s="21">
        <v>383335</v>
      </c>
      <c r="X23" s="21"/>
      <c r="Y23" s="21">
        <v>383335</v>
      </c>
      <c r="Z23" s="6"/>
      <c r="AA23" s="28">
        <v>16515000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87082792</v>
      </c>
      <c r="D25" s="50">
        <f>+D5+D9+D15+D19+D24</f>
        <v>0</v>
      </c>
      <c r="E25" s="51">
        <f t="shared" si="4"/>
        <v>118968750</v>
      </c>
      <c r="F25" s="52">
        <f t="shared" si="4"/>
        <v>118968750</v>
      </c>
      <c r="G25" s="52">
        <f t="shared" si="4"/>
        <v>6173691</v>
      </c>
      <c r="H25" s="52">
        <f t="shared" si="4"/>
        <v>6207686</v>
      </c>
      <c r="I25" s="52">
        <f t="shared" si="4"/>
        <v>10074987</v>
      </c>
      <c r="J25" s="52">
        <f t="shared" si="4"/>
        <v>22456364</v>
      </c>
      <c r="K25" s="52">
        <f t="shared" si="4"/>
        <v>2229691</v>
      </c>
      <c r="L25" s="52">
        <f t="shared" si="4"/>
        <v>2229691</v>
      </c>
      <c r="M25" s="52">
        <f t="shared" si="4"/>
        <v>3940762</v>
      </c>
      <c r="N25" s="52">
        <f t="shared" si="4"/>
        <v>8400144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30856508</v>
      </c>
      <c r="X25" s="52">
        <f t="shared" si="4"/>
        <v>0</v>
      </c>
      <c r="Y25" s="52">
        <f t="shared" si="4"/>
        <v>30856508</v>
      </c>
      <c r="Z25" s="53">
        <f>+IF(X25&lt;&gt;0,+(Y25/X25)*100,0)</f>
        <v>0</v>
      </c>
      <c r="AA25" s="54">
        <f>+AA5+AA9+AA15+AA19+AA24</f>
        <v>118968750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45886607</v>
      </c>
      <c r="D28" s="19"/>
      <c r="E28" s="20">
        <v>56643750</v>
      </c>
      <c r="F28" s="21">
        <v>56643750</v>
      </c>
      <c r="G28" s="21">
        <v>5735171</v>
      </c>
      <c r="H28" s="21">
        <v>6207686</v>
      </c>
      <c r="I28" s="21">
        <v>10074987</v>
      </c>
      <c r="J28" s="21">
        <v>22017844</v>
      </c>
      <c r="K28" s="21">
        <v>140000</v>
      </c>
      <c r="L28" s="21">
        <v>2229691</v>
      </c>
      <c r="M28" s="21">
        <v>3940762</v>
      </c>
      <c r="N28" s="21">
        <v>6310453</v>
      </c>
      <c r="O28" s="21"/>
      <c r="P28" s="21"/>
      <c r="Q28" s="21"/>
      <c r="R28" s="21"/>
      <c r="S28" s="21"/>
      <c r="T28" s="21"/>
      <c r="U28" s="21"/>
      <c r="V28" s="21"/>
      <c r="W28" s="21">
        <v>28328297</v>
      </c>
      <c r="X28" s="21"/>
      <c r="Y28" s="21">
        <v>28328297</v>
      </c>
      <c r="Z28" s="6"/>
      <c r="AA28" s="19">
        <v>56643750</v>
      </c>
    </row>
    <row r="29" spans="1:27" ht="12.75">
      <c r="A29" s="56" t="s">
        <v>55</v>
      </c>
      <c r="B29" s="3"/>
      <c r="C29" s="19">
        <v>33173197</v>
      </c>
      <c r="D29" s="19"/>
      <c r="E29" s="20">
        <v>39625000</v>
      </c>
      <c r="F29" s="21">
        <v>39625000</v>
      </c>
      <c r="G29" s="21"/>
      <c r="H29" s="21"/>
      <c r="I29" s="21"/>
      <c r="J29" s="21"/>
      <c r="K29" s="21">
        <v>1274934</v>
      </c>
      <c r="L29" s="21"/>
      <c r="M29" s="21"/>
      <c r="N29" s="21">
        <v>1274934</v>
      </c>
      <c r="O29" s="21"/>
      <c r="P29" s="21"/>
      <c r="Q29" s="21"/>
      <c r="R29" s="21"/>
      <c r="S29" s="21"/>
      <c r="T29" s="21"/>
      <c r="U29" s="21"/>
      <c r="V29" s="21"/>
      <c r="W29" s="21">
        <v>1274934</v>
      </c>
      <c r="X29" s="21"/>
      <c r="Y29" s="21">
        <v>1274934</v>
      </c>
      <c r="Z29" s="6"/>
      <c r="AA29" s="28">
        <v>39625000</v>
      </c>
    </row>
    <row r="30" spans="1:27" ht="12.75">
      <c r="A30" s="56" t="s">
        <v>56</v>
      </c>
      <c r="B30" s="3"/>
      <c r="C30" s="22">
        <v>700000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79759804</v>
      </c>
      <c r="D32" s="25">
        <f>SUM(D28:D31)</f>
        <v>0</v>
      </c>
      <c r="E32" s="26">
        <f t="shared" si="5"/>
        <v>96268750</v>
      </c>
      <c r="F32" s="27">
        <f t="shared" si="5"/>
        <v>96268750</v>
      </c>
      <c r="G32" s="27">
        <f t="shared" si="5"/>
        <v>5735171</v>
      </c>
      <c r="H32" s="27">
        <f t="shared" si="5"/>
        <v>6207686</v>
      </c>
      <c r="I32" s="27">
        <f t="shared" si="5"/>
        <v>10074987</v>
      </c>
      <c r="J32" s="27">
        <f t="shared" si="5"/>
        <v>22017844</v>
      </c>
      <c r="K32" s="27">
        <f t="shared" si="5"/>
        <v>1414934</v>
      </c>
      <c r="L32" s="27">
        <f t="shared" si="5"/>
        <v>2229691</v>
      </c>
      <c r="M32" s="27">
        <f t="shared" si="5"/>
        <v>3940762</v>
      </c>
      <c r="N32" s="27">
        <f t="shared" si="5"/>
        <v>7585387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29603231</v>
      </c>
      <c r="X32" s="27">
        <f t="shared" si="5"/>
        <v>0</v>
      </c>
      <c r="Y32" s="27">
        <f t="shared" si="5"/>
        <v>29603231</v>
      </c>
      <c r="Z32" s="13">
        <f>+IF(X32&lt;&gt;0,+(Y32/X32)*100,0)</f>
        <v>0</v>
      </c>
      <c r="AA32" s="31">
        <f>SUM(AA28:AA31)</f>
        <v>96268750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7322988</v>
      </c>
      <c r="D35" s="19"/>
      <c r="E35" s="20">
        <v>22700000</v>
      </c>
      <c r="F35" s="21">
        <v>22700000</v>
      </c>
      <c r="G35" s="21">
        <v>438520</v>
      </c>
      <c r="H35" s="21"/>
      <c r="I35" s="21"/>
      <c r="J35" s="21">
        <v>438520</v>
      </c>
      <c r="K35" s="21">
        <v>814757</v>
      </c>
      <c r="L35" s="21"/>
      <c r="M35" s="21"/>
      <c r="N35" s="21">
        <v>814757</v>
      </c>
      <c r="O35" s="21"/>
      <c r="P35" s="21"/>
      <c r="Q35" s="21"/>
      <c r="R35" s="21"/>
      <c r="S35" s="21"/>
      <c r="T35" s="21"/>
      <c r="U35" s="21"/>
      <c r="V35" s="21"/>
      <c r="W35" s="21">
        <v>1253277</v>
      </c>
      <c r="X35" s="21"/>
      <c r="Y35" s="21">
        <v>1253277</v>
      </c>
      <c r="Z35" s="6"/>
      <c r="AA35" s="28">
        <v>22700000</v>
      </c>
    </row>
    <row r="36" spans="1:27" ht="12.75">
      <c r="A36" s="60" t="s">
        <v>64</v>
      </c>
      <c r="B36" s="10"/>
      <c r="C36" s="61">
        <f aca="true" t="shared" si="6" ref="C36:Y36">SUM(C32:C35)</f>
        <v>87082792</v>
      </c>
      <c r="D36" s="61">
        <f>SUM(D32:D35)</f>
        <v>0</v>
      </c>
      <c r="E36" s="62">
        <f t="shared" si="6"/>
        <v>118968750</v>
      </c>
      <c r="F36" s="63">
        <f t="shared" si="6"/>
        <v>118968750</v>
      </c>
      <c r="G36" s="63">
        <f t="shared" si="6"/>
        <v>6173691</v>
      </c>
      <c r="H36" s="63">
        <f t="shared" si="6"/>
        <v>6207686</v>
      </c>
      <c r="I36" s="63">
        <f t="shared" si="6"/>
        <v>10074987</v>
      </c>
      <c r="J36" s="63">
        <f t="shared" si="6"/>
        <v>22456364</v>
      </c>
      <c r="K36" s="63">
        <f t="shared" si="6"/>
        <v>2229691</v>
      </c>
      <c r="L36" s="63">
        <f t="shared" si="6"/>
        <v>2229691</v>
      </c>
      <c r="M36" s="63">
        <f t="shared" si="6"/>
        <v>3940762</v>
      </c>
      <c r="N36" s="63">
        <f t="shared" si="6"/>
        <v>8400144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30856508</v>
      </c>
      <c r="X36" s="63">
        <f t="shared" si="6"/>
        <v>0</v>
      </c>
      <c r="Y36" s="63">
        <f t="shared" si="6"/>
        <v>30856508</v>
      </c>
      <c r="Z36" s="64">
        <f>+IF(X36&lt;&gt;0,+(Y36/X36)*100,0)</f>
        <v>0</v>
      </c>
      <c r="AA36" s="65">
        <f>SUM(AA32:AA35)</f>
        <v>118968750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3144000</v>
      </c>
      <c r="F5" s="18">
        <f t="shared" si="0"/>
        <v>3144000</v>
      </c>
      <c r="G5" s="18">
        <f t="shared" si="0"/>
        <v>95977</v>
      </c>
      <c r="H5" s="18">
        <f t="shared" si="0"/>
        <v>0</v>
      </c>
      <c r="I5" s="18">
        <f t="shared" si="0"/>
        <v>0</v>
      </c>
      <c r="J5" s="18">
        <f t="shared" si="0"/>
        <v>95977</v>
      </c>
      <c r="K5" s="18">
        <f t="shared" si="0"/>
        <v>10000</v>
      </c>
      <c r="L5" s="18">
        <f t="shared" si="0"/>
        <v>10000</v>
      </c>
      <c r="M5" s="18">
        <f t="shared" si="0"/>
        <v>0</v>
      </c>
      <c r="N5" s="18">
        <f t="shared" si="0"/>
        <v>20000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115977</v>
      </c>
      <c r="X5" s="18">
        <f t="shared" si="0"/>
        <v>0</v>
      </c>
      <c r="Y5" s="18">
        <f t="shared" si="0"/>
        <v>115977</v>
      </c>
      <c r="Z5" s="4">
        <f>+IF(X5&lt;&gt;0,+(Y5/X5)*100,0)</f>
        <v>0</v>
      </c>
      <c r="AA5" s="16">
        <f>SUM(AA6:AA8)</f>
        <v>3144000</v>
      </c>
    </row>
    <row r="6" spans="1:27" ht="12.75">
      <c r="A6" s="5" t="s">
        <v>32</v>
      </c>
      <c r="B6" s="3"/>
      <c r="C6" s="19"/>
      <c r="D6" s="19"/>
      <c r="E6" s="20">
        <v>60000</v>
      </c>
      <c r="F6" s="21">
        <v>60000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60000</v>
      </c>
    </row>
    <row r="7" spans="1:27" ht="12.75">
      <c r="A7" s="5" t="s">
        <v>33</v>
      </c>
      <c r="B7" s="3"/>
      <c r="C7" s="22"/>
      <c r="D7" s="22"/>
      <c r="E7" s="23">
        <v>1560000</v>
      </c>
      <c r="F7" s="24">
        <v>1560000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1560000</v>
      </c>
    </row>
    <row r="8" spans="1:27" ht="12.75">
      <c r="A8" s="5" t="s">
        <v>34</v>
      </c>
      <c r="B8" s="3"/>
      <c r="C8" s="19"/>
      <c r="D8" s="19"/>
      <c r="E8" s="20">
        <v>1524000</v>
      </c>
      <c r="F8" s="21">
        <v>1524000</v>
      </c>
      <c r="G8" s="21">
        <v>95977</v>
      </c>
      <c r="H8" s="21"/>
      <c r="I8" s="21"/>
      <c r="J8" s="21">
        <v>95977</v>
      </c>
      <c r="K8" s="21">
        <v>10000</v>
      </c>
      <c r="L8" s="21">
        <v>10000</v>
      </c>
      <c r="M8" s="21"/>
      <c r="N8" s="21">
        <v>20000</v>
      </c>
      <c r="O8" s="21"/>
      <c r="P8" s="21"/>
      <c r="Q8" s="21"/>
      <c r="R8" s="21"/>
      <c r="S8" s="21"/>
      <c r="T8" s="21"/>
      <c r="U8" s="21"/>
      <c r="V8" s="21"/>
      <c r="W8" s="21">
        <v>115977</v>
      </c>
      <c r="X8" s="21"/>
      <c r="Y8" s="21">
        <v>115977</v>
      </c>
      <c r="Z8" s="6"/>
      <c r="AA8" s="28">
        <v>1524000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60000</v>
      </c>
      <c r="F9" s="18">
        <f t="shared" si="1"/>
        <v>60000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60000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60000</v>
      </c>
      <c r="F12" s="21">
        <v>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57107060</v>
      </c>
      <c r="F15" s="18">
        <f t="shared" si="2"/>
        <v>57107060</v>
      </c>
      <c r="G15" s="18">
        <f t="shared" si="2"/>
        <v>0</v>
      </c>
      <c r="H15" s="18">
        <f t="shared" si="2"/>
        <v>2246595</v>
      </c>
      <c r="I15" s="18">
        <f t="shared" si="2"/>
        <v>2405843</v>
      </c>
      <c r="J15" s="18">
        <f t="shared" si="2"/>
        <v>4652438</v>
      </c>
      <c r="K15" s="18">
        <f t="shared" si="2"/>
        <v>2241263</v>
      </c>
      <c r="L15" s="18">
        <f t="shared" si="2"/>
        <v>2241263</v>
      </c>
      <c r="M15" s="18">
        <f t="shared" si="2"/>
        <v>6106249</v>
      </c>
      <c r="N15" s="18">
        <f t="shared" si="2"/>
        <v>10588775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15241213</v>
      </c>
      <c r="X15" s="18">
        <f t="shared" si="2"/>
        <v>0</v>
      </c>
      <c r="Y15" s="18">
        <f t="shared" si="2"/>
        <v>15241213</v>
      </c>
      <c r="Z15" s="4">
        <f>+IF(X15&lt;&gt;0,+(Y15/X15)*100,0)</f>
        <v>0</v>
      </c>
      <c r="AA15" s="30">
        <f>SUM(AA16:AA18)</f>
        <v>57107060</v>
      </c>
    </row>
    <row r="16" spans="1:27" ht="12.75">
      <c r="A16" s="5" t="s">
        <v>42</v>
      </c>
      <c r="B16" s="3"/>
      <c r="C16" s="19"/>
      <c r="D16" s="19"/>
      <c r="E16" s="20">
        <v>4315000</v>
      </c>
      <c r="F16" s="21">
        <v>4315000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4315000</v>
      </c>
    </row>
    <row r="17" spans="1:27" ht="12.75">
      <c r="A17" s="5" t="s">
        <v>43</v>
      </c>
      <c r="B17" s="3"/>
      <c r="C17" s="19"/>
      <c r="D17" s="19"/>
      <c r="E17" s="20">
        <v>52792060</v>
      </c>
      <c r="F17" s="21">
        <v>52792060</v>
      </c>
      <c r="G17" s="21"/>
      <c r="H17" s="21">
        <v>2246595</v>
      </c>
      <c r="I17" s="21">
        <v>2405843</v>
      </c>
      <c r="J17" s="21">
        <v>4652438</v>
      </c>
      <c r="K17" s="21">
        <v>2241263</v>
      </c>
      <c r="L17" s="21">
        <v>2241263</v>
      </c>
      <c r="M17" s="21">
        <v>6106249</v>
      </c>
      <c r="N17" s="21">
        <v>10588775</v>
      </c>
      <c r="O17" s="21"/>
      <c r="P17" s="21"/>
      <c r="Q17" s="21"/>
      <c r="R17" s="21"/>
      <c r="S17" s="21"/>
      <c r="T17" s="21"/>
      <c r="U17" s="21"/>
      <c r="V17" s="21"/>
      <c r="W17" s="21">
        <v>15241213</v>
      </c>
      <c r="X17" s="21"/>
      <c r="Y17" s="21">
        <v>15241213</v>
      </c>
      <c r="Z17" s="6"/>
      <c r="AA17" s="28">
        <v>52792060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2300000</v>
      </c>
      <c r="F19" s="18">
        <f t="shared" si="3"/>
        <v>2300000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2300000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2300000</v>
      </c>
      <c r="F23" s="21">
        <v>2300000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2300000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62611060</v>
      </c>
      <c r="F25" s="52">
        <f t="shared" si="4"/>
        <v>62611060</v>
      </c>
      <c r="G25" s="52">
        <f t="shared" si="4"/>
        <v>95977</v>
      </c>
      <c r="H25" s="52">
        <f t="shared" si="4"/>
        <v>2246595</v>
      </c>
      <c r="I25" s="52">
        <f t="shared" si="4"/>
        <v>2405843</v>
      </c>
      <c r="J25" s="52">
        <f t="shared" si="4"/>
        <v>4748415</v>
      </c>
      <c r="K25" s="52">
        <f t="shared" si="4"/>
        <v>2251263</v>
      </c>
      <c r="L25" s="52">
        <f t="shared" si="4"/>
        <v>2251263</v>
      </c>
      <c r="M25" s="52">
        <f t="shared" si="4"/>
        <v>6106249</v>
      </c>
      <c r="N25" s="52">
        <f t="shared" si="4"/>
        <v>10608775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15357190</v>
      </c>
      <c r="X25" s="52">
        <f t="shared" si="4"/>
        <v>0</v>
      </c>
      <c r="Y25" s="52">
        <f t="shared" si="4"/>
        <v>15357190</v>
      </c>
      <c r="Z25" s="53">
        <f>+IF(X25&lt;&gt;0,+(Y25/X25)*100,0)</f>
        <v>0</v>
      </c>
      <c r="AA25" s="54">
        <f>+AA5+AA9+AA15+AA19+AA24</f>
        <v>62611060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43394000</v>
      </c>
      <c r="F28" s="21">
        <v>43394000</v>
      </c>
      <c r="G28" s="21">
        <v>95977</v>
      </c>
      <c r="H28" s="21">
        <v>2246595</v>
      </c>
      <c r="I28" s="21">
        <v>2405843</v>
      </c>
      <c r="J28" s="21">
        <v>4748415</v>
      </c>
      <c r="K28" s="21">
        <v>2251263</v>
      </c>
      <c r="L28" s="21">
        <v>2251263</v>
      </c>
      <c r="M28" s="21">
        <v>6106250</v>
      </c>
      <c r="N28" s="21">
        <v>10608776</v>
      </c>
      <c r="O28" s="21"/>
      <c r="P28" s="21"/>
      <c r="Q28" s="21"/>
      <c r="R28" s="21"/>
      <c r="S28" s="21"/>
      <c r="T28" s="21"/>
      <c r="U28" s="21"/>
      <c r="V28" s="21"/>
      <c r="W28" s="21">
        <v>15357191</v>
      </c>
      <c r="X28" s="21"/>
      <c r="Y28" s="21">
        <v>15357191</v>
      </c>
      <c r="Z28" s="6"/>
      <c r="AA28" s="19">
        <v>43394000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43394000</v>
      </c>
      <c r="F32" s="27">
        <f t="shared" si="5"/>
        <v>43394000</v>
      </c>
      <c r="G32" s="27">
        <f t="shared" si="5"/>
        <v>95977</v>
      </c>
      <c r="H32" s="27">
        <f t="shared" si="5"/>
        <v>2246595</v>
      </c>
      <c r="I32" s="27">
        <f t="shared" si="5"/>
        <v>2405843</v>
      </c>
      <c r="J32" s="27">
        <f t="shared" si="5"/>
        <v>4748415</v>
      </c>
      <c r="K32" s="27">
        <f t="shared" si="5"/>
        <v>2251263</v>
      </c>
      <c r="L32" s="27">
        <f t="shared" si="5"/>
        <v>2251263</v>
      </c>
      <c r="M32" s="27">
        <f t="shared" si="5"/>
        <v>6106250</v>
      </c>
      <c r="N32" s="27">
        <f t="shared" si="5"/>
        <v>10608776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15357191</v>
      </c>
      <c r="X32" s="27">
        <f t="shared" si="5"/>
        <v>0</v>
      </c>
      <c r="Y32" s="27">
        <f t="shared" si="5"/>
        <v>15357191</v>
      </c>
      <c r="Z32" s="13">
        <f>+IF(X32&lt;&gt;0,+(Y32/X32)*100,0)</f>
        <v>0</v>
      </c>
      <c r="AA32" s="31">
        <f>SUM(AA28:AA31)</f>
        <v>43394000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19217060</v>
      </c>
      <c r="F35" s="21">
        <v>19217060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19217060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62611060</v>
      </c>
      <c r="F36" s="63">
        <f t="shared" si="6"/>
        <v>62611060</v>
      </c>
      <c r="G36" s="63">
        <f t="shared" si="6"/>
        <v>95977</v>
      </c>
      <c r="H36" s="63">
        <f t="shared" si="6"/>
        <v>2246595</v>
      </c>
      <c r="I36" s="63">
        <f t="shared" si="6"/>
        <v>2405843</v>
      </c>
      <c r="J36" s="63">
        <f t="shared" si="6"/>
        <v>4748415</v>
      </c>
      <c r="K36" s="63">
        <f t="shared" si="6"/>
        <v>2251263</v>
      </c>
      <c r="L36" s="63">
        <f t="shared" si="6"/>
        <v>2251263</v>
      </c>
      <c r="M36" s="63">
        <f t="shared" si="6"/>
        <v>6106250</v>
      </c>
      <c r="N36" s="63">
        <f t="shared" si="6"/>
        <v>10608776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15357191</v>
      </c>
      <c r="X36" s="63">
        <f t="shared" si="6"/>
        <v>0</v>
      </c>
      <c r="Y36" s="63">
        <f t="shared" si="6"/>
        <v>15357191</v>
      </c>
      <c r="Z36" s="64">
        <f>+IF(X36&lt;&gt;0,+(Y36/X36)*100,0)</f>
        <v>0</v>
      </c>
      <c r="AA36" s="65">
        <f>SUM(AA32:AA35)</f>
        <v>62611060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14085169</v>
      </c>
      <c r="D5" s="16">
        <f>SUM(D6:D8)</f>
        <v>0</v>
      </c>
      <c r="E5" s="17">
        <f t="shared" si="0"/>
        <v>103381895</v>
      </c>
      <c r="F5" s="18">
        <f t="shared" si="0"/>
        <v>103381895</v>
      </c>
      <c r="G5" s="18">
        <f t="shared" si="0"/>
        <v>91078</v>
      </c>
      <c r="H5" s="18">
        <f t="shared" si="0"/>
        <v>313898</v>
      </c>
      <c r="I5" s="18">
        <f t="shared" si="0"/>
        <v>451168</v>
      </c>
      <c r="J5" s="18">
        <f t="shared" si="0"/>
        <v>856144</v>
      </c>
      <c r="K5" s="18">
        <f t="shared" si="0"/>
        <v>-83342</v>
      </c>
      <c r="L5" s="18">
        <f t="shared" si="0"/>
        <v>83292</v>
      </c>
      <c r="M5" s="18">
        <f t="shared" si="0"/>
        <v>122681</v>
      </c>
      <c r="N5" s="18">
        <f t="shared" si="0"/>
        <v>122631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978775</v>
      </c>
      <c r="X5" s="18">
        <f t="shared" si="0"/>
        <v>1301306</v>
      </c>
      <c r="Y5" s="18">
        <f t="shared" si="0"/>
        <v>-322531</v>
      </c>
      <c r="Z5" s="4">
        <f>+IF(X5&lt;&gt;0,+(Y5/X5)*100,0)</f>
        <v>-24.78517735259808</v>
      </c>
      <c r="AA5" s="16">
        <f>SUM(AA6:AA8)</f>
        <v>103381895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14085169</v>
      </c>
      <c r="D7" s="22"/>
      <c r="E7" s="23">
        <v>103381895</v>
      </c>
      <c r="F7" s="24">
        <v>103381895</v>
      </c>
      <c r="G7" s="24">
        <v>91078</v>
      </c>
      <c r="H7" s="24">
        <v>313898</v>
      </c>
      <c r="I7" s="24">
        <v>451168</v>
      </c>
      <c r="J7" s="24">
        <v>856144</v>
      </c>
      <c r="K7" s="24">
        <v>-83342</v>
      </c>
      <c r="L7" s="24">
        <v>83292</v>
      </c>
      <c r="M7" s="24">
        <v>122681</v>
      </c>
      <c r="N7" s="24">
        <v>122631</v>
      </c>
      <c r="O7" s="24"/>
      <c r="P7" s="24"/>
      <c r="Q7" s="24"/>
      <c r="R7" s="24"/>
      <c r="S7" s="24"/>
      <c r="T7" s="24"/>
      <c r="U7" s="24"/>
      <c r="V7" s="24"/>
      <c r="W7" s="24">
        <v>978775</v>
      </c>
      <c r="X7" s="24">
        <v>1301306</v>
      </c>
      <c r="Y7" s="24">
        <v>-322531</v>
      </c>
      <c r="Z7" s="7">
        <v>-24.79</v>
      </c>
      <c r="AA7" s="29">
        <v>103381895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67881934</v>
      </c>
      <c r="D9" s="16">
        <f>SUM(D10:D14)</f>
        <v>0</v>
      </c>
      <c r="E9" s="17">
        <f t="shared" si="1"/>
        <v>182609145</v>
      </c>
      <c r="F9" s="18">
        <f t="shared" si="1"/>
        <v>182609145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4760934</v>
      </c>
      <c r="L9" s="18">
        <f t="shared" si="1"/>
        <v>0</v>
      </c>
      <c r="M9" s="18">
        <f t="shared" si="1"/>
        <v>14449</v>
      </c>
      <c r="N9" s="18">
        <f t="shared" si="1"/>
        <v>4775383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4775383</v>
      </c>
      <c r="X9" s="18">
        <f t="shared" si="1"/>
        <v>94671282</v>
      </c>
      <c r="Y9" s="18">
        <f t="shared" si="1"/>
        <v>-89895899</v>
      </c>
      <c r="Z9" s="4">
        <f>+IF(X9&lt;&gt;0,+(Y9/X9)*100,0)</f>
        <v>-94.95582725921045</v>
      </c>
      <c r="AA9" s="30">
        <f>SUM(AA10:AA14)</f>
        <v>182609145</v>
      </c>
    </row>
    <row r="10" spans="1:27" ht="12.75">
      <c r="A10" s="5" t="s">
        <v>36</v>
      </c>
      <c r="B10" s="3"/>
      <c r="C10" s="19">
        <v>12587518</v>
      </c>
      <c r="D10" s="19"/>
      <c r="E10" s="20">
        <v>70242</v>
      </c>
      <c r="F10" s="21">
        <v>70242</v>
      </c>
      <c r="G10" s="21"/>
      <c r="H10" s="21"/>
      <c r="I10" s="21"/>
      <c r="J10" s="21"/>
      <c r="K10" s="21"/>
      <c r="L10" s="21"/>
      <c r="M10" s="21">
        <v>14449</v>
      </c>
      <c r="N10" s="21">
        <v>14449</v>
      </c>
      <c r="O10" s="21"/>
      <c r="P10" s="21"/>
      <c r="Q10" s="21"/>
      <c r="R10" s="21"/>
      <c r="S10" s="21"/>
      <c r="T10" s="21"/>
      <c r="U10" s="21"/>
      <c r="V10" s="21"/>
      <c r="W10" s="21">
        <v>14449</v>
      </c>
      <c r="X10" s="21">
        <v>35118</v>
      </c>
      <c r="Y10" s="21">
        <v>-20669</v>
      </c>
      <c r="Z10" s="6">
        <v>-58.86</v>
      </c>
      <c r="AA10" s="28">
        <v>70242</v>
      </c>
    </row>
    <row r="11" spans="1:27" ht="12.75">
      <c r="A11" s="5" t="s">
        <v>37</v>
      </c>
      <c r="B11" s="3"/>
      <c r="C11" s="19"/>
      <c r="D11" s="19"/>
      <c r="E11" s="20">
        <v>89790</v>
      </c>
      <c r="F11" s="21">
        <v>89790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67168</v>
      </c>
      <c r="Y11" s="21">
        <v>-67168</v>
      </c>
      <c r="Z11" s="6">
        <v>-100</v>
      </c>
      <c r="AA11" s="28">
        <v>89790</v>
      </c>
    </row>
    <row r="12" spans="1:27" ht="12.75">
      <c r="A12" s="5" t="s">
        <v>38</v>
      </c>
      <c r="B12" s="3"/>
      <c r="C12" s="19">
        <v>-33903</v>
      </c>
      <c r="D12" s="19"/>
      <c r="E12" s="20">
        <v>46173</v>
      </c>
      <c r="F12" s="21">
        <v>46173</v>
      </c>
      <c r="G12" s="21"/>
      <c r="H12" s="21"/>
      <c r="I12" s="21"/>
      <c r="J12" s="21"/>
      <c r="K12" s="21">
        <v>-3701</v>
      </c>
      <c r="L12" s="21"/>
      <c r="M12" s="21"/>
      <c r="N12" s="21">
        <v>-3701</v>
      </c>
      <c r="O12" s="21"/>
      <c r="P12" s="21"/>
      <c r="Q12" s="21"/>
      <c r="R12" s="21"/>
      <c r="S12" s="21"/>
      <c r="T12" s="21"/>
      <c r="U12" s="21"/>
      <c r="V12" s="21"/>
      <c r="W12" s="21">
        <v>-3701</v>
      </c>
      <c r="X12" s="21">
        <v>7366</v>
      </c>
      <c r="Y12" s="21">
        <v>-11067</v>
      </c>
      <c r="Z12" s="6">
        <v>-150.24</v>
      </c>
      <c r="AA12" s="28">
        <v>46173</v>
      </c>
    </row>
    <row r="13" spans="1:27" ht="12.75">
      <c r="A13" s="5" t="s">
        <v>39</v>
      </c>
      <c r="B13" s="3"/>
      <c r="C13" s="19">
        <v>55328319</v>
      </c>
      <c r="D13" s="19"/>
      <c r="E13" s="20">
        <v>182402940</v>
      </c>
      <c r="F13" s="21">
        <v>182402940</v>
      </c>
      <c r="G13" s="21"/>
      <c r="H13" s="21"/>
      <c r="I13" s="21"/>
      <c r="J13" s="21"/>
      <c r="K13" s="21">
        <v>4764635</v>
      </c>
      <c r="L13" s="21"/>
      <c r="M13" s="21"/>
      <c r="N13" s="21">
        <v>4764635</v>
      </c>
      <c r="O13" s="21"/>
      <c r="P13" s="21"/>
      <c r="Q13" s="21"/>
      <c r="R13" s="21"/>
      <c r="S13" s="21"/>
      <c r="T13" s="21"/>
      <c r="U13" s="21"/>
      <c r="V13" s="21"/>
      <c r="W13" s="21">
        <v>4764635</v>
      </c>
      <c r="X13" s="21">
        <v>94561630</v>
      </c>
      <c r="Y13" s="21">
        <v>-89796995</v>
      </c>
      <c r="Z13" s="6">
        <v>-94.96</v>
      </c>
      <c r="AA13" s="28">
        <v>182402940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99353889</v>
      </c>
      <c r="D15" s="16">
        <f>SUM(D16:D18)</f>
        <v>0</v>
      </c>
      <c r="E15" s="17">
        <f t="shared" si="2"/>
        <v>88144875</v>
      </c>
      <c r="F15" s="18">
        <f t="shared" si="2"/>
        <v>88144875</v>
      </c>
      <c r="G15" s="18">
        <f t="shared" si="2"/>
        <v>6450698</v>
      </c>
      <c r="H15" s="18">
        <f t="shared" si="2"/>
        <v>0</v>
      </c>
      <c r="I15" s="18">
        <f t="shared" si="2"/>
        <v>11258724</v>
      </c>
      <c r="J15" s="18">
        <f t="shared" si="2"/>
        <v>17709422</v>
      </c>
      <c r="K15" s="18">
        <f t="shared" si="2"/>
        <v>-3044189</v>
      </c>
      <c r="L15" s="18">
        <f t="shared" si="2"/>
        <v>0</v>
      </c>
      <c r="M15" s="18">
        <f t="shared" si="2"/>
        <v>0</v>
      </c>
      <c r="N15" s="18">
        <f t="shared" si="2"/>
        <v>-3044189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14665233</v>
      </c>
      <c r="X15" s="18">
        <f t="shared" si="2"/>
        <v>44966125</v>
      </c>
      <c r="Y15" s="18">
        <f t="shared" si="2"/>
        <v>-30300892</v>
      </c>
      <c r="Z15" s="4">
        <f>+IF(X15&lt;&gt;0,+(Y15/X15)*100,0)</f>
        <v>-67.38604227070934</v>
      </c>
      <c r="AA15" s="30">
        <f>SUM(AA16:AA18)</f>
        <v>88144875</v>
      </c>
    </row>
    <row r="16" spans="1:27" ht="12.75">
      <c r="A16" s="5" t="s">
        <v>42</v>
      </c>
      <c r="B16" s="3"/>
      <c r="C16" s="19"/>
      <c r="D16" s="19"/>
      <c r="E16" s="20">
        <v>87790</v>
      </c>
      <c r="F16" s="21">
        <v>87790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43680</v>
      </c>
      <c r="Y16" s="21">
        <v>-43680</v>
      </c>
      <c r="Z16" s="6">
        <v>-100</v>
      </c>
      <c r="AA16" s="28">
        <v>87790</v>
      </c>
    </row>
    <row r="17" spans="1:27" ht="12.75">
      <c r="A17" s="5" t="s">
        <v>43</v>
      </c>
      <c r="B17" s="3"/>
      <c r="C17" s="19">
        <v>99353889</v>
      </c>
      <c r="D17" s="19"/>
      <c r="E17" s="20">
        <v>88057085</v>
      </c>
      <c r="F17" s="21">
        <v>88057085</v>
      </c>
      <c r="G17" s="21">
        <v>6450698</v>
      </c>
      <c r="H17" s="21"/>
      <c r="I17" s="21">
        <v>11258724</v>
      </c>
      <c r="J17" s="21">
        <v>17709422</v>
      </c>
      <c r="K17" s="21">
        <v>-3044189</v>
      </c>
      <c r="L17" s="21"/>
      <c r="M17" s="21"/>
      <c r="N17" s="21">
        <v>-3044189</v>
      </c>
      <c r="O17" s="21"/>
      <c r="P17" s="21"/>
      <c r="Q17" s="21"/>
      <c r="R17" s="21"/>
      <c r="S17" s="21"/>
      <c r="T17" s="21"/>
      <c r="U17" s="21"/>
      <c r="V17" s="21"/>
      <c r="W17" s="21">
        <v>14665233</v>
      </c>
      <c r="X17" s="21">
        <v>44922445</v>
      </c>
      <c r="Y17" s="21">
        <v>-30257212</v>
      </c>
      <c r="Z17" s="6">
        <v>-67.35</v>
      </c>
      <c r="AA17" s="28">
        <v>88057085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9997728</v>
      </c>
      <c r="D19" s="16">
        <f>SUM(D20:D23)</f>
        <v>0</v>
      </c>
      <c r="E19" s="17">
        <f t="shared" si="3"/>
        <v>44065081</v>
      </c>
      <c r="F19" s="18">
        <f t="shared" si="3"/>
        <v>44065081</v>
      </c>
      <c r="G19" s="18">
        <f t="shared" si="3"/>
        <v>2236045</v>
      </c>
      <c r="H19" s="18">
        <f t="shared" si="3"/>
        <v>0</v>
      </c>
      <c r="I19" s="18">
        <f t="shared" si="3"/>
        <v>233800</v>
      </c>
      <c r="J19" s="18">
        <f t="shared" si="3"/>
        <v>2469845</v>
      </c>
      <c r="K19" s="18">
        <f t="shared" si="3"/>
        <v>1703345</v>
      </c>
      <c r="L19" s="18">
        <f t="shared" si="3"/>
        <v>9600</v>
      </c>
      <c r="M19" s="18">
        <f t="shared" si="3"/>
        <v>0</v>
      </c>
      <c r="N19" s="18">
        <f t="shared" si="3"/>
        <v>1712945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4182790</v>
      </c>
      <c r="X19" s="18">
        <f t="shared" si="3"/>
        <v>10484385</v>
      </c>
      <c r="Y19" s="18">
        <f t="shared" si="3"/>
        <v>-6301595</v>
      </c>
      <c r="Z19" s="4">
        <f>+IF(X19&lt;&gt;0,+(Y19/X19)*100,0)</f>
        <v>-60.10457456493633</v>
      </c>
      <c r="AA19" s="30">
        <f>SUM(AA20:AA23)</f>
        <v>44065081</v>
      </c>
    </row>
    <row r="20" spans="1:27" ht="12.75">
      <c r="A20" s="5" t="s">
        <v>46</v>
      </c>
      <c r="B20" s="3"/>
      <c r="C20" s="19">
        <v>10017408</v>
      </c>
      <c r="D20" s="19"/>
      <c r="E20" s="20">
        <v>43856195</v>
      </c>
      <c r="F20" s="21">
        <v>43856195</v>
      </c>
      <c r="G20" s="21">
        <v>2236045</v>
      </c>
      <c r="H20" s="21"/>
      <c r="I20" s="21">
        <v>233800</v>
      </c>
      <c r="J20" s="21">
        <v>2469845</v>
      </c>
      <c r="K20" s="21">
        <v>1703345</v>
      </c>
      <c r="L20" s="21">
        <v>9600</v>
      </c>
      <c r="M20" s="21"/>
      <c r="N20" s="21">
        <v>1712945</v>
      </c>
      <c r="O20" s="21"/>
      <c r="P20" s="21"/>
      <c r="Q20" s="21"/>
      <c r="R20" s="21"/>
      <c r="S20" s="21"/>
      <c r="T20" s="21"/>
      <c r="U20" s="21"/>
      <c r="V20" s="21"/>
      <c r="W20" s="21">
        <v>4182790</v>
      </c>
      <c r="X20" s="21">
        <v>10365881</v>
      </c>
      <c r="Y20" s="21">
        <v>-6183091</v>
      </c>
      <c r="Z20" s="6">
        <v>-59.65</v>
      </c>
      <c r="AA20" s="28">
        <v>43856195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-19680</v>
      </c>
      <c r="D23" s="19"/>
      <c r="E23" s="20">
        <v>208886</v>
      </c>
      <c r="F23" s="21">
        <v>208886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118504</v>
      </c>
      <c r="Y23" s="21">
        <v>-118504</v>
      </c>
      <c r="Z23" s="6">
        <v>-100</v>
      </c>
      <c r="AA23" s="28">
        <v>208886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191318720</v>
      </c>
      <c r="D25" s="50">
        <f>+D5+D9+D15+D19+D24</f>
        <v>0</v>
      </c>
      <c r="E25" s="51">
        <f t="shared" si="4"/>
        <v>418200996</v>
      </c>
      <c r="F25" s="52">
        <f t="shared" si="4"/>
        <v>418200996</v>
      </c>
      <c r="G25" s="52">
        <f t="shared" si="4"/>
        <v>8777821</v>
      </c>
      <c r="H25" s="52">
        <f t="shared" si="4"/>
        <v>313898</v>
      </c>
      <c r="I25" s="52">
        <f t="shared" si="4"/>
        <v>11943692</v>
      </c>
      <c r="J25" s="52">
        <f t="shared" si="4"/>
        <v>21035411</v>
      </c>
      <c r="K25" s="52">
        <f t="shared" si="4"/>
        <v>3336748</v>
      </c>
      <c r="L25" s="52">
        <f t="shared" si="4"/>
        <v>92892</v>
      </c>
      <c r="M25" s="52">
        <f t="shared" si="4"/>
        <v>137130</v>
      </c>
      <c r="N25" s="52">
        <f t="shared" si="4"/>
        <v>3566770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24602181</v>
      </c>
      <c r="X25" s="52">
        <f t="shared" si="4"/>
        <v>151423098</v>
      </c>
      <c r="Y25" s="52">
        <f t="shared" si="4"/>
        <v>-126820917</v>
      </c>
      <c r="Z25" s="53">
        <f>+IF(X25&lt;&gt;0,+(Y25/X25)*100,0)</f>
        <v>-83.75268943447452</v>
      </c>
      <c r="AA25" s="54">
        <f>+AA5+AA9+AA15+AA19+AA24</f>
        <v>418200996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89069933</v>
      </c>
      <c r="D28" s="19"/>
      <c r="E28" s="20">
        <v>100080700</v>
      </c>
      <c r="F28" s="21">
        <v>100080700</v>
      </c>
      <c r="G28" s="21">
        <v>8686743</v>
      </c>
      <c r="H28" s="21"/>
      <c r="I28" s="21">
        <v>11492524</v>
      </c>
      <c r="J28" s="21">
        <v>20179267</v>
      </c>
      <c r="K28" s="21">
        <v>-1335880</v>
      </c>
      <c r="L28" s="21"/>
      <c r="M28" s="21"/>
      <c r="N28" s="21">
        <v>-1335880</v>
      </c>
      <c r="O28" s="21"/>
      <c r="P28" s="21"/>
      <c r="Q28" s="21"/>
      <c r="R28" s="21"/>
      <c r="S28" s="21"/>
      <c r="T28" s="21"/>
      <c r="U28" s="21"/>
      <c r="V28" s="21"/>
      <c r="W28" s="21">
        <v>18843387</v>
      </c>
      <c r="X28" s="21">
        <v>51370165</v>
      </c>
      <c r="Y28" s="21">
        <v>-32526778</v>
      </c>
      <c r="Z28" s="6">
        <v>-63.32</v>
      </c>
      <c r="AA28" s="19">
        <v>100080700</v>
      </c>
    </row>
    <row r="29" spans="1:27" ht="12.75">
      <c r="A29" s="56" t="s">
        <v>55</v>
      </c>
      <c r="B29" s="3"/>
      <c r="C29" s="19">
        <v>88229085</v>
      </c>
      <c r="D29" s="19"/>
      <c r="E29" s="20">
        <v>214122249</v>
      </c>
      <c r="F29" s="21">
        <v>214122249</v>
      </c>
      <c r="G29" s="21"/>
      <c r="H29" s="21"/>
      <c r="I29" s="21"/>
      <c r="J29" s="21"/>
      <c r="K29" s="21">
        <v>4764635</v>
      </c>
      <c r="L29" s="21"/>
      <c r="M29" s="21"/>
      <c r="N29" s="21">
        <v>4764635</v>
      </c>
      <c r="O29" s="21"/>
      <c r="P29" s="21"/>
      <c r="Q29" s="21"/>
      <c r="R29" s="21"/>
      <c r="S29" s="21"/>
      <c r="T29" s="21"/>
      <c r="U29" s="21"/>
      <c r="V29" s="21"/>
      <c r="W29" s="21">
        <v>4764635</v>
      </c>
      <c r="X29" s="21">
        <v>98406890</v>
      </c>
      <c r="Y29" s="21">
        <v>-93642255</v>
      </c>
      <c r="Z29" s="6">
        <v>-95.16</v>
      </c>
      <c r="AA29" s="28">
        <v>214122249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177299018</v>
      </c>
      <c r="D32" s="25">
        <f>SUM(D28:D31)</f>
        <v>0</v>
      </c>
      <c r="E32" s="26">
        <f t="shared" si="5"/>
        <v>314202949</v>
      </c>
      <c r="F32" s="27">
        <f t="shared" si="5"/>
        <v>314202949</v>
      </c>
      <c r="G32" s="27">
        <f t="shared" si="5"/>
        <v>8686743</v>
      </c>
      <c r="H32" s="27">
        <f t="shared" si="5"/>
        <v>0</v>
      </c>
      <c r="I32" s="27">
        <f t="shared" si="5"/>
        <v>11492524</v>
      </c>
      <c r="J32" s="27">
        <f t="shared" si="5"/>
        <v>20179267</v>
      </c>
      <c r="K32" s="27">
        <f t="shared" si="5"/>
        <v>3428755</v>
      </c>
      <c r="L32" s="27">
        <f t="shared" si="5"/>
        <v>0</v>
      </c>
      <c r="M32" s="27">
        <f t="shared" si="5"/>
        <v>0</v>
      </c>
      <c r="N32" s="27">
        <f t="shared" si="5"/>
        <v>3428755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23608022</v>
      </c>
      <c r="X32" s="27">
        <f t="shared" si="5"/>
        <v>149777055</v>
      </c>
      <c r="Y32" s="27">
        <f t="shared" si="5"/>
        <v>-126169033</v>
      </c>
      <c r="Z32" s="13">
        <f>+IF(X32&lt;&gt;0,+(Y32/X32)*100,0)</f>
        <v>-84.23789144472096</v>
      </c>
      <c r="AA32" s="31">
        <f>SUM(AA28:AA31)</f>
        <v>314202949</v>
      </c>
    </row>
    <row r="33" spans="1:27" ht="12.75">
      <c r="A33" s="59" t="s">
        <v>59</v>
      </c>
      <c r="B33" s="3" t="s">
        <v>60</v>
      </c>
      <c r="C33" s="19">
        <v>12999739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100000000</v>
      </c>
      <c r="F34" s="21">
        <v>100000000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</v>
      </c>
    </row>
    <row r="35" spans="1:27" ht="12.75">
      <c r="A35" s="59" t="s">
        <v>63</v>
      </c>
      <c r="B35" s="3"/>
      <c r="C35" s="19">
        <v>1019963</v>
      </c>
      <c r="D35" s="19"/>
      <c r="E35" s="20">
        <v>3998047</v>
      </c>
      <c r="F35" s="21">
        <v>3998047</v>
      </c>
      <c r="G35" s="21">
        <v>91078</v>
      </c>
      <c r="H35" s="21">
        <v>313898</v>
      </c>
      <c r="I35" s="21">
        <v>451168</v>
      </c>
      <c r="J35" s="21">
        <v>856144</v>
      </c>
      <c r="K35" s="21">
        <v>-92007</v>
      </c>
      <c r="L35" s="21">
        <v>92892</v>
      </c>
      <c r="M35" s="21">
        <v>137130</v>
      </c>
      <c r="N35" s="21">
        <v>138015</v>
      </c>
      <c r="O35" s="21"/>
      <c r="P35" s="21"/>
      <c r="Q35" s="21"/>
      <c r="R35" s="21"/>
      <c r="S35" s="21"/>
      <c r="T35" s="21"/>
      <c r="U35" s="21"/>
      <c r="V35" s="21"/>
      <c r="W35" s="21">
        <v>994159</v>
      </c>
      <c r="X35" s="21">
        <v>1631987</v>
      </c>
      <c r="Y35" s="21">
        <v>-637828</v>
      </c>
      <c r="Z35" s="6">
        <v>-39.08</v>
      </c>
      <c r="AA35" s="28">
        <v>3998047</v>
      </c>
    </row>
    <row r="36" spans="1:27" ht="12.75">
      <c r="A36" s="60" t="s">
        <v>64</v>
      </c>
      <c r="B36" s="10"/>
      <c r="C36" s="61">
        <f aca="true" t="shared" si="6" ref="C36:Y36">SUM(C32:C35)</f>
        <v>191318720</v>
      </c>
      <c r="D36" s="61">
        <f>SUM(D32:D35)</f>
        <v>0</v>
      </c>
      <c r="E36" s="62">
        <f t="shared" si="6"/>
        <v>418200996</v>
      </c>
      <c r="F36" s="63">
        <f t="shared" si="6"/>
        <v>418200996</v>
      </c>
      <c r="G36" s="63">
        <f t="shared" si="6"/>
        <v>8777821</v>
      </c>
      <c r="H36" s="63">
        <f t="shared" si="6"/>
        <v>313898</v>
      </c>
      <c r="I36" s="63">
        <f t="shared" si="6"/>
        <v>11943692</v>
      </c>
      <c r="J36" s="63">
        <f t="shared" si="6"/>
        <v>21035411</v>
      </c>
      <c r="K36" s="63">
        <f t="shared" si="6"/>
        <v>3336748</v>
      </c>
      <c r="L36" s="63">
        <f t="shared" si="6"/>
        <v>92892</v>
      </c>
      <c r="M36" s="63">
        <f t="shared" si="6"/>
        <v>137130</v>
      </c>
      <c r="N36" s="63">
        <f t="shared" si="6"/>
        <v>3566770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24602181</v>
      </c>
      <c r="X36" s="63">
        <f t="shared" si="6"/>
        <v>151409042</v>
      </c>
      <c r="Y36" s="63">
        <f t="shared" si="6"/>
        <v>-126806861</v>
      </c>
      <c r="Z36" s="64">
        <f>+IF(X36&lt;&gt;0,+(Y36/X36)*100,0)</f>
        <v>-83.75118112166643</v>
      </c>
      <c r="AA36" s="65">
        <f>SUM(AA32:AA35)</f>
        <v>418200996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40414749</v>
      </c>
      <c r="D5" s="16">
        <f>SUM(D6:D8)</f>
        <v>0</v>
      </c>
      <c r="E5" s="17">
        <f t="shared" si="0"/>
        <v>40511808</v>
      </c>
      <c r="F5" s="18">
        <f t="shared" si="0"/>
        <v>40511808</v>
      </c>
      <c r="G5" s="18">
        <f t="shared" si="0"/>
        <v>4360834</v>
      </c>
      <c r="H5" s="18">
        <f t="shared" si="0"/>
        <v>1033630</v>
      </c>
      <c r="I5" s="18">
        <f t="shared" si="0"/>
        <v>2650055</v>
      </c>
      <c r="J5" s="18">
        <f t="shared" si="0"/>
        <v>8044519</v>
      </c>
      <c r="K5" s="18">
        <f t="shared" si="0"/>
        <v>4497990</v>
      </c>
      <c r="L5" s="18">
        <f t="shared" si="0"/>
        <v>1951956</v>
      </c>
      <c r="M5" s="18">
        <f t="shared" si="0"/>
        <v>2152228</v>
      </c>
      <c r="N5" s="18">
        <f t="shared" si="0"/>
        <v>8602174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16646693</v>
      </c>
      <c r="X5" s="18">
        <f t="shared" si="0"/>
        <v>40862324</v>
      </c>
      <c r="Y5" s="18">
        <f t="shared" si="0"/>
        <v>-24215631</v>
      </c>
      <c r="Z5" s="4">
        <f>+IF(X5&lt;&gt;0,+(Y5/X5)*100,0)</f>
        <v>-59.2615119003021</v>
      </c>
      <c r="AA5" s="16">
        <f>SUM(AA6:AA8)</f>
        <v>40511808</v>
      </c>
    </row>
    <row r="6" spans="1:27" ht="12.75">
      <c r="A6" s="5" t="s">
        <v>32</v>
      </c>
      <c r="B6" s="3"/>
      <c r="C6" s="19"/>
      <c r="D6" s="19"/>
      <c r="E6" s="20">
        <v>3600000</v>
      </c>
      <c r="F6" s="21">
        <v>3600000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2500000</v>
      </c>
      <c r="Y6" s="21">
        <v>-2500000</v>
      </c>
      <c r="Z6" s="6">
        <v>-100</v>
      </c>
      <c r="AA6" s="28">
        <v>3600000</v>
      </c>
    </row>
    <row r="7" spans="1:27" ht="12.75">
      <c r="A7" s="5" t="s">
        <v>33</v>
      </c>
      <c r="B7" s="3"/>
      <c r="C7" s="22">
        <v>40231938</v>
      </c>
      <c r="D7" s="22"/>
      <c r="E7" s="23">
        <v>35110808</v>
      </c>
      <c r="F7" s="24">
        <v>35110808</v>
      </c>
      <c r="G7" s="24">
        <v>4360834</v>
      </c>
      <c r="H7" s="24">
        <v>1033630</v>
      </c>
      <c r="I7" s="24">
        <v>2451355</v>
      </c>
      <c r="J7" s="24">
        <v>7845819</v>
      </c>
      <c r="K7" s="24">
        <v>4497990</v>
      </c>
      <c r="L7" s="24">
        <v>1946226</v>
      </c>
      <c r="M7" s="24">
        <v>2126228</v>
      </c>
      <c r="N7" s="24">
        <v>8570444</v>
      </c>
      <c r="O7" s="24"/>
      <c r="P7" s="24"/>
      <c r="Q7" s="24"/>
      <c r="R7" s="24"/>
      <c r="S7" s="24"/>
      <c r="T7" s="24"/>
      <c r="U7" s="24"/>
      <c r="V7" s="24"/>
      <c r="W7" s="24">
        <v>16416263</v>
      </c>
      <c r="X7" s="24">
        <v>38362324</v>
      </c>
      <c r="Y7" s="24">
        <v>-21946061</v>
      </c>
      <c r="Z7" s="7">
        <v>-57.21</v>
      </c>
      <c r="AA7" s="29">
        <v>35110808</v>
      </c>
    </row>
    <row r="8" spans="1:27" ht="12.75">
      <c r="A8" s="5" t="s">
        <v>34</v>
      </c>
      <c r="B8" s="3"/>
      <c r="C8" s="19">
        <v>182811</v>
      </c>
      <c r="D8" s="19"/>
      <c r="E8" s="20">
        <v>1801000</v>
      </c>
      <c r="F8" s="21">
        <v>1801000</v>
      </c>
      <c r="G8" s="21"/>
      <c r="H8" s="21"/>
      <c r="I8" s="21">
        <v>198700</v>
      </c>
      <c r="J8" s="21">
        <v>198700</v>
      </c>
      <c r="K8" s="21"/>
      <c r="L8" s="21">
        <v>5730</v>
      </c>
      <c r="M8" s="21">
        <v>26000</v>
      </c>
      <c r="N8" s="21">
        <v>31730</v>
      </c>
      <c r="O8" s="21"/>
      <c r="P8" s="21"/>
      <c r="Q8" s="21"/>
      <c r="R8" s="21"/>
      <c r="S8" s="21"/>
      <c r="T8" s="21"/>
      <c r="U8" s="21"/>
      <c r="V8" s="21"/>
      <c r="W8" s="21">
        <v>230430</v>
      </c>
      <c r="X8" s="21"/>
      <c r="Y8" s="21">
        <v>230430</v>
      </c>
      <c r="Z8" s="6"/>
      <c r="AA8" s="28">
        <v>1801000</v>
      </c>
    </row>
    <row r="9" spans="1:27" ht="12.75">
      <c r="A9" s="2" t="s">
        <v>35</v>
      </c>
      <c r="B9" s="3"/>
      <c r="C9" s="16">
        <f aca="true" t="shared" si="1" ref="C9:Y9">SUM(C10:C14)</f>
        <v>2711130</v>
      </c>
      <c r="D9" s="16">
        <f>SUM(D10:D14)</f>
        <v>0</v>
      </c>
      <c r="E9" s="17">
        <f t="shared" si="1"/>
        <v>8950000</v>
      </c>
      <c r="F9" s="18">
        <f t="shared" si="1"/>
        <v>8950000</v>
      </c>
      <c r="G9" s="18">
        <f t="shared" si="1"/>
        <v>217500</v>
      </c>
      <c r="H9" s="18">
        <f t="shared" si="1"/>
        <v>0</v>
      </c>
      <c r="I9" s="18">
        <f t="shared" si="1"/>
        <v>145000</v>
      </c>
      <c r="J9" s="18">
        <f t="shared" si="1"/>
        <v>362500</v>
      </c>
      <c r="K9" s="18">
        <f t="shared" si="1"/>
        <v>98530</v>
      </c>
      <c r="L9" s="18">
        <f t="shared" si="1"/>
        <v>0</v>
      </c>
      <c r="M9" s="18">
        <f t="shared" si="1"/>
        <v>613274</v>
      </c>
      <c r="N9" s="18">
        <f t="shared" si="1"/>
        <v>711804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1074304</v>
      </c>
      <c r="X9" s="18">
        <f t="shared" si="1"/>
        <v>5860000</v>
      </c>
      <c r="Y9" s="18">
        <f t="shared" si="1"/>
        <v>-4785696</v>
      </c>
      <c r="Z9" s="4">
        <f>+IF(X9&lt;&gt;0,+(Y9/X9)*100,0)</f>
        <v>-81.66716723549487</v>
      </c>
      <c r="AA9" s="30">
        <f>SUM(AA10:AA14)</f>
        <v>8950000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2711130</v>
      </c>
      <c r="D12" s="19"/>
      <c r="E12" s="20">
        <v>3600000</v>
      </c>
      <c r="F12" s="21">
        <v>3600000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2800000</v>
      </c>
      <c r="Y12" s="21">
        <v>-2800000</v>
      </c>
      <c r="Z12" s="6">
        <v>-100</v>
      </c>
      <c r="AA12" s="28">
        <v>3600000</v>
      </c>
    </row>
    <row r="13" spans="1:27" ht="12.75">
      <c r="A13" s="5" t="s">
        <v>39</v>
      </c>
      <c r="B13" s="3"/>
      <c r="C13" s="19"/>
      <c r="D13" s="19"/>
      <c r="E13" s="20">
        <v>4250000</v>
      </c>
      <c r="F13" s="21">
        <v>4250000</v>
      </c>
      <c r="G13" s="21">
        <v>217500</v>
      </c>
      <c r="H13" s="21"/>
      <c r="I13" s="21">
        <v>145000</v>
      </c>
      <c r="J13" s="21">
        <v>362500</v>
      </c>
      <c r="K13" s="21">
        <v>98530</v>
      </c>
      <c r="L13" s="21"/>
      <c r="M13" s="21">
        <v>613274</v>
      </c>
      <c r="N13" s="21">
        <v>711804</v>
      </c>
      <c r="O13" s="21"/>
      <c r="P13" s="21"/>
      <c r="Q13" s="21"/>
      <c r="R13" s="21"/>
      <c r="S13" s="21"/>
      <c r="T13" s="21"/>
      <c r="U13" s="21"/>
      <c r="V13" s="21"/>
      <c r="W13" s="21">
        <v>1074304</v>
      </c>
      <c r="X13" s="21">
        <v>1960000</v>
      </c>
      <c r="Y13" s="21">
        <v>-885696</v>
      </c>
      <c r="Z13" s="6">
        <v>-45.19</v>
      </c>
      <c r="AA13" s="28">
        <v>4250000</v>
      </c>
    </row>
    <row r="14" spans="1:27" ht="12.75">
      <c r="A14" s="5" t="s">
        <v>40</v>
      </c>
      <c r="B14" s="3"/>
      <c r="C14" s="22"/>
      <c r="D14" s="22"/>
      <c r="E14" s="23">
        <v>1100000</v>
      </c>
      <c r="F14" s="24">
        <v>1100000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1100000</v>
      </c>
      <c r="Y14" s="24">
        <v>-1100000</v>
      </c>
      <c r="Z14" s="7">
        <v>-100</v>
      </c>
      <c r="AA14" s="29">
        <v>1100000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23539000</v>
      </c>
      <c r="F15" s="18">
        <f t="shared" si="2"/>
        <v>23539000</v>
      </c>
      <c r="G15" s="18">
        <f t="shared" si="2"/>
        <v>132100</v>
      </c>
      <c r="H15" s="18">
        <f t="shared" si="2"/>
        <v>0</v>
      </c>
      <c r="I15" s="18">
        <f t="shared" si="2"/>
        <v>399798</v>
      </c>
      <c r="J15" s="18">
        <f t="shared" si="2"/>
        <v>531898</v>
      </c>
      <c r="K15" s="18">
        <f t="shared" si="2"/>
        <v>0</v>
      </c>
      <c r="L15" s="18">
        <f t="shared" si="2"/>
        <v>6725204</v>
      </c>
      <c r="M15" s="18">
        <f t="shared" si="2"/>
        <v>0</v>
      </c>
      <c r="N15" s="18">
        <f t="shared" si="2"/>
        <v>6725204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7257102</v>
      </c>
      <c r="X15" s="18">
        <f t="shared" si="2"/>
        <v>16641334</v>
      </c>
      <c r="Y15" s="18">
        <f t="shared" si="2"/>
        <v>-9384232</v>
      </c>
      <c r="Z15" s="4">
        <f>+IF(X15&lt;&gt;0,+(Y15/X15)*100,0)</f>
        <v>-56.391104222774445</v>
      </c>
      <c r="AA15" s="30">
        <f>SUM(AA16:AA18)</f>
        <v>23539000</v>
      </c>
    </row>
    <row r="16" spans="1:27" ht="12.75">
      <c r="A16" s="5" t="s">
        <v>42</v>
      </c>
      <c r="B16" s="3"/>
      <c r="C16" s="19"/>
      <c r="D16" s="19"/>
      <c r="E16" s="20">
        <v>600000</v>
      </c>
      <c r="F16" s="21">
        <v>600000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600000</v>
      </c>
    </row>
    <row r="17" spans="1:27" ht="12.75">
      <c r="A17" s="5" t="s">
        <v>43</v>
      </c>
      <c r="B17" s="3"/>
      <c r="C17" s="19"/>
      <c r="D17" s="19"/>
      <c r="E17" s="20">
        <v>19439000</v>
      </c>
      <c r="F17" s="21">
        <v>19439000</v>
      </c>
      <c r="G17" s="21">
        <v>132100</v>
      </c>
      <c r="H17" s="21"/>
      <c r="I17" s="21"/>
      <c r="J17" s="21">
        <v>132100</v>
      </c>
      <c r="K17" s="21"/>
      <c r="L17" s="21">
        <v>6725204</v>
      </c>
      <c r="M17" s="21"/>
      <c r="N17" s="21">
        <v>6725204</v>
      </c>
      <c r="O17" s="21"/>
      <c r="P17" s="21"/>
      <c r="Q17" s="21"/>
      <c r="R17" s="21"/>
      <c r="S17" s="21"/>
      <c r="T17" s="21"/>
      <c r="U17" s="21"/>
      <c r="V17" s="21"/>
      <c r="W17" s="21">
        <v>6857304</v>
      </c>
      <c r="X17" s="21">
        <v>15358000</v>
      </c>
      <c r="Y17" s="21">
        <v>-8500696</v>
      </c>
      <c r="Z17" s="6">
        <v>-55.35</v>
      </c>
      <c r="AA17" s="28">
        <v>19439000</v>
      </c>
    </row>
    <row r="18" spans="1:27" ht="12.75">
      <c r="A18" s="5" t="s">
        <v>44</v>
      </c>
      <c r="B18" s="3"/>
      <c r="C18" s="19"/>
      <c r="D18" s="19"/>
      <c r="E18" s="20">
        <v>3500000</v>
      </c>
      <c r="F18" s="21">
        <v>3500000</v>
      </c>
      <c r="G18" s="21"/>
      <c r="H18" s="21"/>
      <c r="I18" s="21">
        <v>399798</v>
      </c>
      <c r="J18" s="21">
        <v>399798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399798</v>
      </c>
      <c r="X18" s="21">
        <v>1283334</v>
      </c>
      <c r="Y18" s="21">
        <v>-883536</v>
      </c>
      <c r="Z18" s="6">
        <v>-68.85</v>
      </c>
      <c r="AA18" s="28">
        <v>3500000</v>
      </c>
    </row>
    <row r="19" spans="1:27" ht="12.75">
      <c r="A19" s="2" t="s">
        <v>45</v>
      </c>
      <c r="B19" s="8"/>
      <c r="C19" s="16">
        <f aca="true" t="shared" si="3" ref="C19:Y19">SUM(C20:C23)</f>
        <v>816710925</v>
      </c>
      <c r="D19" s="16">
        <f>SUM(D20:D23)</f>
        <v>0</v>
      </c>
      <c r="E19" s="17">
        <f t="shared" si="3"/>
        <v>1111389645</v>
      </c>
      <c r="F19" s="18">
        <f t="shared" si="3"/>
        <v>1111389645</v>
      </c>
      <c r="G19" s="18">
        <f t="shared" si="3"/>
        <v>3070920</v>
      </c>
      <c r="H19" s="18">
        <f t="shared" si="3"/>
        <v>12957726</v>
      </c>
      <c r="I19" s="18">
        <f t="shared" si="3"/>
        <v>40295038</v>
      </c>
      <c r="J19" s="18">
        <f t="shared" si="3"/>
        <v>56323684</v>
      </c>
      <c r="K19" s="18">
        <f t="shared" si="3"/>
        <v>58030187</v>
      </c>
      <c r="L19" s="18">
        <f t="shared" si="3"/>
        <v>96191478</v>
      </c>
      <c r="M19" s="18">
        <f t="shared" si="3"/>
        <v>80729414</v>
      </c>
      <c r="N19" s="18">
        <f t="shared" si="3"/>
        <v>234951079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291274763</v>
      </c>
      <c r="X19" s="18">
        <f t="shared" si="3"/>
        <v>514898263</v>
      </c>
      <c r="Y19" s="18">
        <f t="shared" si="3"/>
        <v>-223623500</v>
      </c>
      <c r="Z19" s="4">
        <f>+IF(X19&lt;&gt;0,+(Y19/X19)*100,0)</f>
        <v>-43.430618448211774</v>
      </c>
      <c r="AA19" s="30">
        <f>SUM(AA20:AA23)</f>
        <v>1111389645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816710925</v>
      </c>
      <c r="D21" s="19"/>
      <c r="E21" s="20">
        <v>1111389645</v>
      </c>
      <c r="F21" s="21">
        <v>1111389645</v>
      </c>
      <c r="G21" s="21">
        <v>3070920</v>
      </c>
      <c r="H21" s="21">
        <v>12957726</v>
      </c>
      <c r="I21" s="21">
        <v>40295038</v>
      </c>
      <c r="J21" s="21">
        <v>56323684</v>
      </c>
      <c r="K21" s="21">
        <v>58030187</v>
      </c>
      <c r="L21" s="21">
        <v>96191478</v>
      </c>
      <c r="M21" s="21">
        <v>80729414</v>
      </c>
      <c r="N21" s="21">
        <v>234951079</v>
      </c>
      <c r="O21" s="21"/>
      <c r="P21" s="21"/>
      <c r="Q21" s="21"/>
      <c r="R21" s="21"/>
      <c r="S21" s="21"/>
      <c r="T21" s="21"/>
      <c r="U21" s="21"/>
      <c r="V21" s="21"/>
      <c r="W21" s="21">
        <v>291274763</v>
      </c>
      <c r="X21" s="21">
        <v>514898263</v>
      </c>
      <c r="Y21" s="21">
        <v>-223623500</v>
      </c>
      <c r="Z21" s="6">
        <v>-43.43</v>
      </c>
      <c r="AA21" s="28">
        <v>1111389645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859836804</v>
      </c>
      <c r="D25" s="50">
        <f>+D5+D9+D15+D19+D24</f>
        <v>0</v>
      </c>
      <c r="E25" s="51">
        <f t="shared" si="4"/>
        <v>1184390453</v>
      </c>
      <c r="F25" s="52">
        <f t="shared" si="4"/>
        <v>1184390453</v>
      </c>
      <c r="G25" s="52">
        <f t="shared" si="4"/>
        <v>7781354</v>
      </c>
      <c r="H25" s="52">
        <f t="shared" si="4"/>
        <v>13991356</v>
      </c>
      <c r="I25" s="52">
        <f t="shared" si="4"/>
        <v>43489891</v>
      </c>
      <c r="J25" s="52">
        <f t="shared" si="4"/>
        <v>65262601</v>
      </c>
      <c r="K25" s="52">
        <f t="shared" si="4"/>
        <v>62626707</v>
      </c>
      <c r="L25" s="52">
        <f t="shared" si="4"/>
        <v>104868638</v>
      </c>
      <c r="M25" s="52">
        <f t="shared" si="4"/>
        <v>83494916</v>
      </c>
      <c r="N25" s="52">
        <f t="shared" si="4"/>
        <v>250990261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316252862</v>
      </c>
      <c r="X25" s="52">
        <f t="shared" si="4"/>
        <v>578261921</v>
      </c>
      <c r="Y25" s="52">
        <f t="shared" si="4"/>
        <v>-262009059</v>
      </c>
      <c r="Z25" s="53">
        <f>+IF(X25&lt;&gt;0,+(Y25/X25)*100,0)</f>
        <v>-45.30975488527801</v>
      </c>
      <c r="AA25" s="54">
        <f>+AA5+AA9+AA15+AA19+AA24</f>
        <v>1184390453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816710925</v>
      </c>
      <c r="D28" s="19"/>
      <c r="E28" s="20">
        <v>1022330000</v>
      </c>
      <c r="F28" s="21">
        <v>1022330000</v>
      </c>
      <c r="G28" s="21">
        <v>1651981</v>
      </c>
      <c r="H28" s="21">
        <v>11785115</v>
      </c>
      <c r="I28" s="21">
        <v>39289722</v>
      </c>
      <c r="J28" s="21">
        <v>52726818</v>
      </c>
      <c r="K28" s="21">
        <v>56361239</v>
      </c>
      <c r="L28" s="21">
        <v>96191478</v>
      </c>
      <c r="M28" s="21">
        <v>77418114</v>
      </c>
      <c r="N28" s="21">
        <v>229970831</v>
      </c>
      <c r="O28" s="21"/>
      <c r="P28" s="21"/>
      <c r="Q28" s="21"/>
      <c r="R28" s="21"/>
      <c r="S28" s="21"/>
      <c r="T28" s="21"/>
      <c r="U28" s="21"/>
      <c r="V28" s="21"/>
      <c r="W28" s="21">
        <v>282697649</v>
      </c>
      <c r="X28" s="21">
        <v>512633657</v>
      </c>
      <c r="Y28" s="21">
        <v>-229936008</v>
      </c>
      <c r="Z28" s="6">
        <v>-44.85</v>
      </c>
      <c r="AA28" s="19">
        <v>1022330000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816710925</v>
      </c>
      <c r="D32" s="25">
        <f>SUM(D28:D31)</f>
        <v>0</v>
      </c>
      <c r="E32" s="26">
        <f t="shared" si="5"/>
        <v>1022330000</v>
      </c>
      <c r="F32" s="27">
        <f t="shared" si="5"/>
        <v>1022330000</v>
      </c>
      <c r="G32" s="27">
        <f t="shared" si="5"/>
        <v>1651981</v>
      </c>
      <c r="H32" s="27">
        <f t="shared" si="5"/>
        <v>11785115</v>
      </c>
      <c r="I32" s="27">
        <f t="shared" si="5"/>
        <v>39289722</v>
      </c>
      <c r="J32" s="27">
        <f t="shared" si="5"/>
        <v>52726818</v>
      </c>
      <c r="K32" s="27">
        <f t="shared" si="5"/>
        <v>56361239</v>
      </c>
      <c r="L32" s="27">
        <f t="shared" si="5"/>
        <v>96191478</v>
      </c>
      <c r="M32" s="27">
        <f t="shared" si="5"/>
        <v>77418114</v>
      </c>
      <c r="N32" s="27">
        <f t="shared" si="5"/>
        <v>229970831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282697649</v>
      </c>
      <c r="X32" s="27">
        <f t="shared" si="5"/>
        <v>512633657</v>
      </c>
      <c r="Y32" s="27">
        <f t="shared" si="5"/>
        <v>-229936008</v>
      </c>
      <c r="Z32" s="13">
        <f>+IF(X32&lt;&gt;0,+(Y32/X32)*100,0)</f>
        <v>-44.85386491117574</v>
      </c>
      <c r="AA32" s="31">
        <f>SUM(AA28:AA31)</f>
        <v>1022330000</v>
      </c>
    </row>
    <row r="33" spans="1:27" ht="12.75">
      <c r="A33" s="59" t="s">
        <v>59</v>
      </c>
      <c r="B33" s="3" t="s">
        <v>60</v>
      </c>
      <c r="C33" s="19">
        <v>43125879</v>
      </c>
      <c r="D33" s="19"/>
      <c r="E33" s="20">
        <v>453</v>
      </c>
      <c r="F33" s="21">
        <v>453</v>
      </c>
      <c r="G33" s="21">
        <v>6129373</v>
      </c>
      <c r="H33" s="21">
        <v>2206241</v>
      </c>
      <c r="I33" s="21">
        <v>4200169</v>
      </c>
      <c r="J33" s="21">
        <v>12535783</v>
      </c>
      <c r="K33" s="21">
        <v>6265468</v>
      </c>
      <c r="L33" s="21">
        <v>8677160</v>
      </c>
      <c r="M33" s="21">
        <v>6076802</v>
      </c>
      <c r="N33" s="21">
        <v>21019430</v>
      </c>
      <c r="O33" s="21"/>
      <c r="P33" s="21"/>
      <c r="Q33" s="21"/>
      <c r="R33" s="21"/>
      <c r="S33" s="21"/>
      <c r="T33" s="21"/>
      <c r="U33" s="21"/>
      <c r="V33" s="21"/>
      <c r="W33" s="21">
        <v>33555213</v>
      </c>
      <c r="X33" s="21"/>
      <c r="Y33" s="21">
        <v>33555213</v>
      </c>
      <c r="Z33" s="6"/>
      <c r="AA33" s="28">
        <v>453</v>
      </c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162060000</v>
      </c>
      <c r="F35" s="21">
        <v>162060000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95178726</v>
      </c>
      <c r="Y35" s="21">
        <v>-95178726</v>
      </c>
      <c r="Z35" s="6">
        <v>-100</v>
      </c>
      <c r="AA35" s="28">
        <v>162060000</v>
      </c>
    </row>
    <row r="36" spans="1:27" ht="12.75">
      <c r="A36" s="60" t="s">
        <v>64</v>
      </c>
      <c r="B36" s="10"/>
      <c r="C36" s="61">
        <f aca="true" t="shared" si="6" ref="C36:Y36">SUM(C32:C35)</f>
        <v>859836804</v>
      </c>
      <c r="D36" s="61">
        <f>SUM(D32:D35)</f>
        <v>0</v>
      </c>
      <c r="E36" s="62">
        <f t="shared" si="6"/>
        <v>1184390453</v>
      </c>
      <c r="F36" s="63">
        <f t="shared" si="6"/>
        <v>1184390453</v>
      </c>
      <c r="G36" s="63">
        <f t="shared" si="6"/>
        <v>7781354</v>
      </c>
      <c r="H36" s="63">
        <f t="shared" si="6"/>
        <v>13991356</v>
      </c>
      <c r="I36" s="63">
        <f t="shared" si="6"/>
        <v>43489891</v>
      </c>
      <c r="J36" s="63">
        <f t="shared" si="6"/>
        <v>65262601</v>
      </c>
      <c r="K36" s="63">
        <f t="shared" si="6"/>
        <v>62626707</v>
      </c>
      <c r="L36" s="63">
        <f t="shared" si="6"/>
        <v>104868638</v>
      </c>
      <c r="M36" s="63">
        <f t="shared" si="6"/>
        <v>83494916</v>
      </c>
      <c r="N36" s="63">
        <f t="shared" si="6"/>
        <v>250990261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316252862</v>
      </c>
      <c r="X36" s="63">
        <f t="shared" si="6"/>
        <v>607812383</v>
      </c>
      <c r="Y36" s="63">
        <f t="shared" si="6"/>
        <v>-291559521</v>
      </c>
      <c r="Z36" s="64">
        <f>+IF(X36&lt;&gt;0,+(Y36/X36)*100,0)</f>
        <v>-47.96867078636007</v>
      </c>
      <c r="AA36" s="65">
        <f>SUM(AA32:AA35)</f>
        <v>1184390453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12150000</v>
      </c>
      <c r="F5" s="18">
        <f t="shared" si="0"/>
        <v>12150000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8967</v>
      </c>
      <c r="L5" s="18">
        <f t="shared" si="0"/>
        <v>410528</v>
      </c>
      <c r="M5" s="18">
        <f t="shared" si="0"/>
        <v>534389</v>
      </c>
      <c r="N5" s="18">
        <f t="shared" si="0"/>
        <v>953884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953884</v>
      </c>
      <c r="X5" s="18">
        <f t="shared" si="0"/>
        <v>3567498</v>
      </c>
      <c r="Y5" s="18">
        <f t="shared" si="0"/>
        <v>-2613614</v>
      </c>
      <c r="Z5" s="4">
        <f>+IF(X5&lt;&gt;0,+(Y5/X5)*100,0)</f>
        <v>-73.26182102975251</v>
      </c>
      <c r="AA5" s="16">
        <f>SUM(AA6:AA8)</f>
        <v>12150000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12150000</v>
      </c>
      <c r="F7" s="24">
        <v>12150000</v>
      </c>
      <c r="G7" s="24"/>
      <c r="H7" s="24"/>
      <c r="I7" s="24"/>
      <c r="J7" s="24"/>
      <c r="K7" s="24">
        <v>8967</v>
      </c>
      <c r="L7" s="24"/>
      <c r="M7" s="24">
        <v>534389</v>
      </c>
      <c r="N7" s="24">
        <v>543356</v>
      </c>
      <c r="O7" s="24"/>
      <c r="P7" s="24"/>
      <c r="Q7" s="24"/>
      <c r="R7" s="24"/>
      <c r="S7" s="24"/>
      <c r="T7" s="24"/>
      <c r="U7" s="24"/>
      <c r="V7" s="24"/>
      <c r="W7" s="24">
        <v>543356</v>
      </c>
      <c r="X7" s="24">
        <v>3567498</v>
      </c>
      <c r="Y7" s="24">
        <v>-3024142</v>
      </c>
      <c r="Z7" s="7">
        <v>-84.77</v>
      </c>
      <c r="AA7" s="29">
        <v>12150000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>
        <v>410528</v>
      </c>
      <c r="M8" s="21"/>
      <c r="N8" s="21">
        <v>410528</v>
      </c>
      <c r="O8" s="21"/>
      <c r="P8" s="21"/>
      <c r="Q8" s="21"/>
      <c r="R8" s="21"/>
      <c r="S8" s="21"/>
      <c r="T8" s="21"/>
      <c r="U8" s="21"/>
      <c r="V8" s="21"/>
      <c r="W8" s="21">
        <v>410528</v>
      </c>
      <c r="X8" s="21"/>
      <c r="Y8" s="21">
        <v>410528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2320000</v>
      </c>
      <c r="F9" s="18">
        <f t="shared" si="1"/>
        <v>2320000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1431</v>
      </c>
      <c r="M9" s="18">
        <f t="shared" si="1"/>
        <v>40361</v>
      </c>
      <c r="N9" s="18">
        <f t="shared" si="1"/>
        <v>41792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41792</v>
      </c>
      <c r="X9" s="18">
        <f t="shared" si="1"/>
        <v>1835000</v>
      </c>
      <c r="Y9" s="18">
        <f t="shared" si="1"/>
        <v>-1793208</v>
      </c>
      <c r="Z9" s="4">
        <f>+IF(X9&lt;&gt;0,+(Y9/X9)*100,0)</f>
        <v>-97.72250681198909</v>
      </c>
      <c r="AA9" s="30">
        <f>SUM(AA10:AA14)</f>
        <v>2320000</v>
      </c>
    </row>
    <row r="10" spans="1:27" ht="12.75">
      <c r="A10" s="5" t="s">
        <v>36</v>
      </c>
      <c r="B10" s="3"/>
      <c r="C10" s="19"/>
      <c r="D10" s="19"/>
      <c r="E10" s="20">
        <v>230000</v>
      </c>
      <c r="F10" s="21">
        <v>230000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745000</v>
      </c>
      <c r="Y10" s="21">
        <v>-745000</v>
      </c>
      <c r="Z10" s="6">
        <v>-100</v>
      </c>
      <c r="AA10" s="28">
        <v>230000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2090000</v>
      </c>
      <c r="F12" s="21">
        <v>2090000</v>
      </c>
      <c r="G12" s="21"/>
      <c r="H12" s="21"/>
      <c r="I12" s="21"/>
      <c r="J12" s="21"/>
      <c r="K12" s="21"/>
      <c r="L12" s="21">
        <v>1431</v>
      </c>
      <c r="M12" s="21">
        <v>40361</v>
      </c>
      <c r="N12" s="21">
        <v>41792</v>
      </c>
      <c r="O12" s="21"/>
      <c r="P12" s="21"/>
      <c r="Q12" s="21"/>
      <c r="R12" s="21"/>
      <c r="S12" s="21"/>
      <c r="T12" s="21"/>
      <c r="U12" s="21"/>
      <c r="V12" s="21"/>
      <c r="W12" s="21">
        <v>41792</v>
      </c>
      <c r="X12" s="21">
        <v>1090000</v>
      </c>
      <c r="Y12" s="21">
        <v>-1048208</v>
      </c>
      <c r="Z12" s="6">
        <v>-96.17</v>
      </c>
      <c r="AA12" s="28">
        <v>2090000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137409347</v>
      </c>
      <c r="D15" s="16">
        <f>SUM(D16:D18)</f>
        <v>0</v>
      </c>
      <c r="E15" s="17">
        <f t="shared" si="2"/>
        <v>76422100</v>
      </c>
      <c r="F15" s="18">
        <f t="shared" si="2"/>
        <v>76422100</v>
      </c>
      <c r="G15" s="18">
        <f t="shared" si="2"/>
        <v>41040280</v>
      </c>
      <c r="H15" s="18">
        <f t="shared" si="2"/>
        <v>1115654</v>
      </c>
      <c r="I15" s="18">
        <f t="shared" si="2"/>
        <v>7577013</v>
      </c>
      <c r="J15" s="18">
        <f t="shared" si="2"/>
        <v>49732947</v>
      </c>
      <c r="K15" s="18">
        <f t="shared" si="2"/>
        <v>6197443</v>
      </c>
      <c r="L15" s="18">
        <f t="shared" si="2"/>
        <v>7993378</v>
      </c>
      <c r="M15" s="18">
        <f t="shared" si="2"/>
        <v>13061049</v>
      </c>
      <c r="N15" s="18">
        <f t="shared" si="2"/>
        <v>27251870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76984817</v>
      </c>
      <c r="X15" s="18">
        <f t="shared" si="2"/>
        <v>54052100</v>
      </c>
      <c r="Y15" s="18">
        <f t="shared" si="2"/>
        <v>22932717</v>
      </c>
      <c r="Z15" s="4">
        <f>+IF(X15&lt;&gt;0,+(Y15/X15)*100,0)</f>
        <v>42.42706018822581</v>
      </c>
      <c r="AA15" s="30">
        <f>SUM(AA16:AA18)</f>
        <v>76422100</v>
      </c>
    </row>
    <row r="16" spans="1:27" ht="12.75">
      <c r="A16" s="5" t="s">
        <v>42</v>
      </c>
      <c r="B16" s="3"/>
      <c r="C16" s="19"/>
      <c r="D16" s="19"/>
      <c r="E16" s="20">
        <v>2965000</v>
      </c>
      <c r="F16" s="21">
        <v>2965000</v>
      </c>
      <c r="G16" s="21"/>
      <c r="H16" s="21"/>
      <c r="I16" s="21"/>
      <c r="J16" s="21"/>
      <c r="K16" s="21"/>
      <c r="L16" s="21">
        <v>80000</v>
      </c>
      <c r="M16" s="21">
        <v>160000</v>
      </c>
      <c r="N16" s="21">
        <v>240000</v>
      </c>
      <c r="O16" s="21"/>
      <c r="P16" s="21"/>
      <c r="Q16" s="21"/>
      <c r="R16" s="21"/>
      <c r="S16" s="21"/>
      <c r="T16" s="21"/>
      <c r="U16" s="21"/>
      <c r="V16" s="21"/>
      <c r="W16" s="21">
        <v>240000</v>
      </c>
      <c r="X16" s="21">
        <v>1965000</v>
      </c>
      <c r="Y16" s="21">
        <v>-1725000</v>
      </c>
      <c r="Z16" s="6">
        <v>-87.79</v>
      </c>
      <c r="AA16" s="28">
        <v>2965000</v>
      </c>
    </row>
    <row r="17" spans="1:27" ht="12.75">
      <c r="A17" s="5" t="s">
        <v>43</v>
      </c>
      <c r="B17" s="3"/>
      <c r="C17" s="19">
        <v>137409347</v>
      </c>
      <c r="D17" s="19"/>
      <c r="E17" s="20">
        <v>73457100</v>
      </c>
      <c r="F17" s="21">
        <v>73457100</v>
      </c>
      <c r="G17" s="21">
        <v>41040280</v>
      </c>
      <c r="H17" s="21">
        <v>1115654</v>
      </c>
      <c r="I17" s="21">
        <v>7577013</v>
      </c>
      <c r="J17" s="21">
        <v>49732947</v>
      </c>
      <c r="K17" s="21">
        <v>6197443</v>
      </c>
      <c r="L17" s="21">
        <v>7913378</v>
      </c>
      <c r="M17" s="21">
        <v>12901049</v>
      </c>
      <c r="N17" s="21">
        <v>27011870</v>
      </c>
      <c r="O17" s="21"/>
      <c r="P17" s="21"/>
      <c r="Q17" s="21"/>
      <c r="R17" s="21"/>
      <c r="S17" s="21"/>
      <c r="T17" s="21"/>
      <c r="U17" s="21"/>
      <c r="V17" s="21"/>
      <c r="W17" s="21">
        <v>76744817</v>
      </c>
      <c r="X17" s="21">
        <v>52087100</v>
      </c>
      <c r="Y17" s="21">
        <v>24657717</v>
      </c>
      <c r="Z17" s="6">
        <v>47.34</v>
      </c>
      <c r="AA17" s="28">
        <v>73457100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51190000</v>
      </c>
      <c r="F19" s="18">
        <f t="shared" si="3"/>
        <v>51190000</v>
      </c>
      <c r="G19" s="18">
        <f t="shared" si="3"/>
        <v>-2134903</v>
      </c>
      <c r="H19" s="18">
        <f t="shared" si="3"/>
        <v>4597127</v>
      </c>
      <c r="I19" s="18">
        <f t="shared" si="3"/>
        <v>2246433</v>
      </c>
      <c r="J19" s="18">
        <f t="shared" si="3"/>
        <v>4708657</v>
      </c>
      <c r="K19" s="18">
        <f t="shared" si="3"/>
        <v>6673167</v>
      </c>
      <c r="L19" s="18">
        <f t="shared" si="3"/>
        <v>6464877</v>
      </c>
      <c r="M19" s="18">
        <f t="shared" si="3"/>
        <v>4256780</v>
      </c>
      <c r="N19" s="18">
        <f t="shared" si="3"/>
        <v>17394824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22103481</v>
      </c>
      <c r="X19" s="18">
        <f t="shared" si="3"/>
        <v>22130000</v>
      </c>
      <c r="Y19" s="18">
        <f t="shared" si="3"/>
        <v>-26519</v>
      </c>
      <c r="Z19" s="4">
        <f>+IF(X19&lt;&gt;0,+(Y19/X19)*100,0)</f>
        <v>-0.11983280614550383</v>
      </c>
      <c r="AA19" s="30">
        <f>SUM(AA20:AA23)</f>
        <v>51190000</v>
      </c>
    </row>
    <row r="20" spans="1:27" ht="12.75">
      <c r="A20" s="5" t="s">
        <v>46</v>
      </c>
      <c r="B20" s="3"/>
      <c r="C20" s="19"/>
      <c r="D20" s="19"/>
      <c r="E20" s="20">
        <v>47610000</v>
      </c>
      <c r="F20" s="21">
        <v>47610000</v>
      </c>
      <c r="G20" s="21">
        <v>-2134903</v>
      </c>
      <c r="H20" s="21">
        <v>4597127</v>
      </c>
      <c r="I20" s="21">
        <v>2246433</v>
      </c>
      <c r="J20" s="21">
        <v>4708657</v>
      </c>
      <c r="K20" s="21">
        <v>5129227</v>
      </c>
      <c r="L20" s="21">
        <v>6384277</v>
      </c>
      <c r="M20" s="21">
        <v>4256780</v>
      </c>
      <c r="N20" s="21">
        <v>15770284</v>
      </c>
      <c r="O20" s="21"/>
      <c r="P20" s="21"/>
      <c r="Q20" s="21"/>
      <c r="R20" s="21"/>
      <c r="S20" s="21"/>
      <c r="T20" s="21"/>
      <c r="U20" s="21"/>
      <c r="V20" s="21"/>
      <c r="W20" s="21">
        <v>20478941</v>
      </c>
      <c r="X20" s="21">
        <v>22130000</v>
      </c>
      <c r="Y20" s="21">
        <v>-1651059</v>
      </c>
      <c r="Z20" s="6">
        <v>-7.46</v>
      </c>
      <c r="AA20" s="28">
        <v>47610000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3580000</v>
      </c>
      <c r="F23" s="21">
        <v>3580000</v>
      </c>
      <c r="G23" s="21"/>
      <c r="H23" s="21"/>
      <c r="I23" s="21"/>
      <c r="J23" s="21"/>
      <c r="K23" s="21">
        <v>1543940</v>
      </c>
      <c r="L23" s="21">
        <v>80600</v>
      </c>
      <c r="M23" s="21"/>
      <c r="N23" s="21">
        <v>1624540</v>
      </c>
      <c r="O23" s="21"/>
      <c r="P23" s="21"/>
      <c r="Q23" s="21"/>
      <c r="R23" s="21"/>
      <c r="S23" s="21"/>
      <c r="T23" s="21"/>
      <c r="U23" s="21"/>
      <c r="V23" s="21"/>
      <c r="W23" s="21">
        <v>1624540</v>
      </c>
      <c r="X23" s="21"/>
      <c r="Y23" s="21">
        <v>1624540</v>
      </c>
      <c r="Z23" s="6"/>
      <c r="AA23" s="28">
        <v>3580000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137409347</v>
      </c>
      <c r="D25" s="50">
        <f>+D5+D9+D15+D19+D24</f>
        <v>0</v>
      </c>
      <c r="E25" s="51">
        <f t="shared" si="4"/>
        <v>142082100</v>
      </c>
      <c r="F25" s="52">
        <f t="shared" si="4"/>
        <v>142082100</v>
      </c>
      <c r="G25" s="52">
        <f t="shared" si="4"/>
        <v>38905377</v>
      </c>
      <c r="H25" s="52">
        <f t="shared" si="4"/>
        <v>5712781</v>
      </c>
      <c r="I25" s="52">
        <f t="shared" si="4"/>
        <v>9823446</v>
      </c>
      <c r="J25" s="52">
        <f t="shared" si="4"/>
        <v>54441604</v>
      </c>
      <c r="K25" s="52">
        <f t="shared" si="4"/>
        <v>12879577</v>
      </c>
      <c r="L25" s="52">
        <f t="shared" si="4"/>
        <v>14870214</v>
      </c>
      <c r="M25" s="52">
        <f t="shared" si="4"/>
        <v>17892579</v>
      </c>
      <c r="N25" s="52">
        <f t="shared" si="4"/>
        <v>45642370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100083974</v>
      </c>
      <c r="X25" s="52">
        <f t="shared" si="4"/>
        <v>81584598</v>
      </c>
      <c r="Y25" s="52">
        <f t="shared" si="4"/>
        <v>18499376</v>
      </c>
      <c r="Z25" s="53">
        <f>+IF(X25&lt;&gt;0,+(Y25/X25)*100,0)</f>
        <v>22.675083843644114</v>
      </c>
      <c r="AA25" s="54">
        <f>+AA5+AA9+AA15+AA19+AA24</f>
        <v>142082100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104527867</v>
      </c>
      <c r="D28" s="19"/>
      <c r="E28" s="20">
        <v>98435500</v>
      </c>
      <c r="F28" s="21">
        <v>98435500</v>
      </c>
      <c r="G28" s="21">
        <v>-4634008</v>
      </c>
      <c r="H28" s="21">
        <v>6576973</v>
      </c>
      <c r="I28" s="21">
        <v>7840336</v>
      </c>
      <c r="J28" s="21">
        <v>9783301</v>
      </c>
      <c r="K28" s="21">
        <v>6496287</v>
      </c>
      <c r="L28" s="21">
        <v>12582556</v>
      </c>
      <c r="M28" s="21">
        <v>17124847</v>
      </c>
      <c r="N28" s="21">
        <v>36203690</v>
      </c>
      <c r="O28" s="21"/>
      <c r="P28" s="21"/>
      <c r="Q28" s="21"/>
      <c r="R28" s="21"/>
      <c r="S28" s="21"/>
      <c r="T28" s="21"/>
      <c r="U28" s="21"/>
      <c r="V28" s="21"/>
      <c r="W28" s="21">
        <v>45986991</v>
      </c>
      <c r="X28" s="21">
        <v>52824660</v>
      </c>
      <c r="Y28" s="21">
        <v>-6837669</v>
      </c>
      <c r="Z28" s="6">
        <v>-12.94</v>
      </c>
      <c r="AA28" s="19">
        <v>98435500</v>
      </c>
    </row>
    <row r="29" spans="1:27" ht="12.75">
      <c r="A29" s="56" t="s">
        <v>55</v>
      </c>
      <c r="B29" s="3"/>
      <c r="C29" s="19">
        <v>8075280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112603147</v>
      </c>
      <c r="D32" s="25">
        <f>SUM(D28:D31)</f>
        <v>0</v>
      </c>
      <c r="E32" s="26">
        <f t="shared" si="5"/>
        <v>98435500</v>
      </c>
      <c r="F32" s="27">
        <f t="shared" si="5"/>
        <v>98435500</v>
      </c>
      <c r="G32" s="27">
        <f t="shared" si="5"/>
        <v>-4634008</v>
      </c>
      <c r="H32" s="27">
        <f t="shared" si="5"/>
        <v>6576973</v>
      </c>
      <c r="I32" s="27">
        <f t="shared" si="5"/>
        <v>7840336</v>
      </c>
      <c r="J32" s="27">
        <f t="shared" si="5"/>
        <v>9783301</v>
      </c>
      <c r="K32" s="27">
        <f t="shared" si="5"/>
        <v>6496287</v>
      </c>
      <c r="L32" s="27">
        <f t="shared" si="5"/>
        <v>12582556</v>
      </c>
      <c r="M32" s="27">
        <f t="shared" si="5"/>
        <v>17124847</v>
      </c>
      <c r="N32" s="27">
        <f t="shared" si="5"/>
        <v>36203690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45986991</v>
      </c>
      <c r="X32" s="27">
        <f t="shared" si="5"/>
        <v>52824660</v>
      </c>
      <c r="Y32" s="27">
        <f t="shared" si="5"/>
        <v>-6837669</v>
      </c>
      <c r="Z32" s="13">
        <f>+IF(X32&lt;&gt;0,+(Y32/X32)*100,0)</f>
        <v>-12.944085205659631</v>
      </c>
      <c r="AA32" s="31">
        <f>SUM(AA28:AA31)</f>
        <v>98435500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>
        <v>32982</v>
      </c>
      <c r="N34" s="21">
        <v>32982</v>
      </c>
      <c r="O34" s="21"/>
      <c r="P34" s="21"/>
      <c r="Q34" s="21"/>
      <c r="R34" s="21"/>
      <c r="S34" s="21"/>
      <c r="T34" s="21"/>
      <c r="U34" s="21"/>
      <c r="V34" s="21"/>
      <c r="W34" s="21">
        <v>32982</v>
      </c>
      <c r="X34" s="21"/>
      <c r="Y34" s="21">
        <v>32982</v>
      </c>
      <c r="Z34" s="6"/>
      <c r="AA34" s="28"/>
    </row>
    <row r="35" spans="1:27" ht="12.75">
      <c r="A35" s="59" t="s">
        <v>63</v>
      </c>
      <c r="B35" s="3"/>
      <c r="C35" s="19">
        <v>24806200</v>
      </c>
      <c r="D35" s="19"/>
      <c r="E35" s="20">
        <v>43646600</v>
      </c>
      <c r="F35" s="21">
        <v>43646600</v>
      </c>
      <c r="G35" s="21">
        <v>43539385</v>
      </c>
      <c r="H35" s="21">
        <v>-864192</v>
      </c>
      <c r="I35" s="21">
        <v>1983110</v>
      </c>
      <c r="J35" s="21">
        <v>44658303</v>
      </c>
      <c r="K35" s="21">
        <v>6383290</v>
      </c>
      <c r="L35" s="21">
        <v>2287658</v>
      </c>
      <c r="M35" s="21">
        <v>734750</v>
      </c>
      <c r="N35" s="21">
        <v>9405698</v>
      </c>
      <c r="O35" s="21"/>
      <c r="P35" s="21"/>
      <c r="Q35" s="21"/>
      <c r="R35" s="21"/>
      <c r="S35" s="21"/>
      <c r="T35" s="21"/>
      <c r="U35" s="21"/>
      <c r="V35" s="21"/>
      <c r="W35" s="21">
        <v>54064001</v>
      </c>
      <c r="X35" s="21">
        <v>19573002</v>
      </c>
      <c r="Y35" s="21">
        <v>34490999</v>
      </c>
      <c r="Z35" s="6">
        <v>176.22</v>
      </c>
      <c r="AA35" s="28">
        <v>43646600</v>
      </c>
    </row>
    <row r="36" spans="1:27" ht="12.75">
      <c r="A36" s="60" t="s">
        <v>64</v>
      </c>
      <c r="B36" s="10"/>
      <c r="C36" s="61">
        <f aca="true" t="shared" si="6" ref="C36:Y36">SUM(C32:C35)</f>
        <v>137409347</v>
      </c>
      <c r="D36" s="61">
        <f>SUM(D32:D35)</f>
        <v>0</v>
      </c>
      <c r="E36" s="62">
        <f t="shared" si="6"/>
        <v>142082100</v>
      </c>
      <c r="F36" s="63">
        <f t="shared" si="6"/>
        <v>142082100</v>
      </c>
      <c r="G36" s="63">
        <f t="shared" si="6"/>
        <v>38905377</v>
      </c>
      <c r="H36" s="63">
        <f t="shared" si="6"/>
        <v>5712781</v>
      </c>
      <c r="I36" s="63">
        <f t="shared" si="6"/>
        <v>9823446</v>
      </c>
      <c r="J36" s="63">
        <f t="shared" si="6"/>
        <v>54441604</v>
      </c>
      <c r="K36" s="63">
        <f t="shared" si="6"/>
        <v>12879577</v>
      </c>
      <c r="L36" s="63">
        <f t="shared" si="6"/>
        <v>14870214</v>
      </c>
      <c r="M36" s="63">
        <f t="shared" si="6"/>
        <v>17892579</v>
      </c>
      <c r="N36" s="63">
        <f t="shared" si="6"/>
        <v>45642370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100083974</v>
      </c>
      <c r="X36" s="63">
        <f t="shared" si="6"/>
        <v>72397662</v>
      </c>
      <c r="Y36" s="63">
        <f t="shared" si="6"/>
        <v>27686312</v>
      </c>
      <c r="Z36" s="64">
        <f>+IF(X36&lt;&gt;0,+(Y36/X36)*100,0)</f>
        <v>38.24199737278809</v>
      </c>
      <c r="AA36" s="65">
        <f>SUM(AA32:AA35)</f>
        <v>142082100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4025409</v>
      </c>
      <c r="D5" s="16">
        <f>SUM(D6:D8)</f>
        <v>0</v>
      </c>
      <c r="E5" s="17">
        <f t="shared" si="0"/>
        <v>4153123</v>
      </c>
      <c r="F5" s="18">
        <f t="shared" si="0"/>
        <v>4153123</v>
      </c>
      <c r="G5" s="18">
        <f t="shared" si="0"/>
        <v>0</v>
      </c>
      <c r="H5" s="18">
        <f t="shared" si="0"/>
        <v>29250</v>
      </c>
      <c r="I5" s="18">
        <f t="shared" si="0"/>
        <v>194711</v>
      </c>
      <c r="J5" s="18">
        <f t="shared" si="0"/>
        <v>223961</v>
      </c>
      <c r="K5" s="18">
        <f t="shared" si="0"/>
        <v>5313</v>
      </c>
      <c r="L5" s="18">
        <f t="shared" si="0"/>
        <v>5313</v>
      </c>
      <c r="M5" s="18">
        <f t="shared" si="0"/>
        <v>5313</v>
      </c>
      <c r="N5" s="18">
        <f t="shared" si="0"/>
        <v>15939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239900</v>
      </c>
      <c r="X5" s="18">
        <f t="shared" si="0"/>
        <v>0</v>
      </c>
      <c r="Y5" s="18">
        <f t="shared" si="0"/>
        <v>239900</v>
      </c>
      <c r="Z5" s="4">
        <f>+IF(X5&lt;&gt;0,+(Y5/X5)*100,0)</f>
        <v>0</v>
      </c>
      <c r="AA5" s="16">
        <f>SUM(AA6:AA8)</f>
        <v>4153123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2687585</v>
      </c>
      <c r="D7" s="22"/>
      <c r="E7" s="23">
        <v>4153123</v>
      </c>
      <c r="F7" s="24">
        <v>4153123</v>
      </c>
      <c r="G7" s="24"/>
      <c r="H7" s="24">
        <v>29250</v>
      </c>
      <c r="I7" s="24">
        <v>5313</v>
      </c>
      <c r="J7" s="24">
        <v>34563</v>
      </c>
      <c r="K7" s="24">
        <v>5313</v>
      </c>
      <c r="L7" s="24">
        <v>5313</v>
      </c>
      <c r="M7" s="24">
        <v>5313</v>
      </c>
      <c r="N7" s="24">
        <v>15939</v>
      </c>
      <c r="O7" s="24"/>
      <c r="P7" s="24"/>
      <c r="Q7" s="24"/>
      <c r="R7" s="24"/>
      <c r="S7" s="24"/>
      <c r="T7" s="24"/>
      <c r="U7" s="24"/>
      <c r="V7" s="24"/>
      <c r="W7" s="24">
        <v>50502</v>
      </c>
      <c r="X7" s="24"/>
      <c r="Y7" s="24">
        <v>50502</v>
      </c>
      <c r="Z7" s="7"/>
      <c r="AA7" s="29">
        <v>4153123</v>
      </c>
    </row>
    <row r="8" spans="1:27" ht="12.75">
      <c r="A8" s="5" t="s">
        <v>34</v>
      </c>
      <c r="B8" s="3"/>
      <c r="C8" s="19">
        <v>1337824</v>
      </c>
      <c r="D8" s="19"/>
      <c r="E8" s="20"/>
      <c r="F8" s="21"/>
      <c r="G8" s="21"/>
      <c r="H8" s="21"/>
      <c r="I8" s="21">
        <v>189398</v>
      </c>
      <c r="J8" s="21">
        <v>189398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189398</v>
      </c>
      <c r="X8" s="21"/>
      <c r="Y8" s="21">
        <v>189398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12065141</v>
      </c>
      <c r="F9" s="18">
        <f t="shared" si="1"/>
        <v>12065141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750000</v>
      </c>
      <c r="Y9" s="18">
        <f t="shared" si="1"/>
        <v>-750000</v>
      </c>
      <c r="Z9" s="4">
        <f>+IF(X9&lt;&gt;0,+(Y9/X9)*100,0)</f>
        <v>-100</v>
      </c>
      <c r="AA9" s="30">
        <f>SUM(AA10:AA14)</f>
        <v>12065141</v>
      </c>
    </row>
    <row r="10" spans="1:27" ht="12.75">
      <c r="A10" s="5" t="s">
        <v>36</v>
      </c>
      <c r="B10" s="3"/>
      <c r="C10" s="19"/>
      <c r="D10" s="19"/>
      <c r="E10" s="20">
        <v>12065141</v>
      </c>
      <c r="F10" s="21">
        <v>12065141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12065141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750000</v>
      </c>
      <c r="Y12" s="21">
        <v>-750000</v>
      </c>
      <c r="Z12" s="6">
        <v>-100</v>
      </c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113818943</v>
      </c>
      <c r="D15" s="16">
        <f>SUM(D16:D18)</f>
        <v>0</v>
      </c>
      <c r="E15" s="17">
        <f t="shared" si="2"/>
        <v>76236917</v>
      </c>
      <c r="F15" s="18">
        <f t="shared" si="2"/>
        <v>76236917</v>
      </c>
      <c r="G15" s="18">
        <f t="shared" si="2"/>
        <v>4957418</v>
      </c>
      <c r="H15" s="18">
        <f t="shared" si="2"/>
        <v>4958939</v>
      </c>
      <c r="I15" s="18">
        <f t="shared" si="2"/>
        <v>4149032</v>
      </c>
      <c r="J15" s="18">
        <f t="shared" si="2"/>
        <v>14065389</v>
      </c>
      <c r="K15" s="18">
        <f t="shared" si="2"/>
        <v>14093305</v>
      </c>
      <c r="L15" s="18">
        <f t="shared" si="2"/>
        <v>11481418</v>
      </c>
      <c r="M15" s="18">
        <f t="shared" si="2"/>
        <v>14242533</v>
      </c>
      <c r="N15" s="18">
        <f t="shared" si="2"/>
        <v>39817256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53882645</v>
      </c>
      <c r="X15" s="18">
        <f t="shared" si="2"/>
        <v>42607368</v>
      </c>
      <c r="Y15" s="18">
        <f t="shared" si="2"/>
        <v>11275277</v>
      </c>
      <c r="Z15" s="4">
        <f>+IF(X15&lt;&gt;0,+(Y15/X15)*100,0)</f>
        <v>26.463209367919653</v>
      </c>
      <c r="AA15" s="30">
        <f>SUM(AA16:AA18)</f>
        <v>76236917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448374</v>
      </c>
      <c r="Y16" s="21">
        <v>-448374</v>
      </c>
      <c r="Z16" s="6">
        <v>-100</v>
      </c>
      <c r="AA16" s="28"/>
    </row>
    <row r="17" spans="1:27" ht="12.75">
      <c r="A17" s="5" t="s">
        <v>43</v>
      </c>
      <c r="B17" s="3"/>
      <c r="C17" s="19">
        <v>113818943</v>
      </c>
      <c r="D17" s="19"/>
      <c r="E17" s="20">
        <v>76236917</v>
      </c>
      <c r="F17" s="21">
        <v>76236917</v>
      </c>
      <c r="G17" s="21">
        <v>4957418</v>
      </c>
      <c r="H17" s="21">
        <v>4958939</v>
      </c>
      <c r="I17" s="21">
        <v>4149032</v>
      </c>
      <c r="J17" s="21">
        <v>14065389</v>
      </c>
      <c r="K17" s="21">
        <v>14093305</v>
      </c>
      <c r="L17" s="21">
        <v>11481418</v>
      </c>
      <c r="M17" s="21">
        <v>14242533</v>
      </c>
      <c r="N17" s="21">
        <v>39817256</v>
      </c>
      <c r="O17" s="21"/>
      <c r="P17" s="21"/>
      <c r="Q17" s="21"/>
      <c r="R17" s="21"/>
      <c r="S17" s="21"/>
      <c r="T17" s="21"/>
      <c r="U17" s="21"/>
      <c r="V17" s="21"/>
      <c r="W17" s="21">
        <v>53882645</v>
      </c>
      <c r="X17" s="21">
        <v>42158994</v>
      </c>
      <c r="Y17" s="21">
        <v>11723651</v>
      </c>
      <c r="Z17" s="6">
        <v>27.81</v>
      </c>
      <c r="AA17" s="28">
        <v>76236917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242147</v>
      </c>
      <c r="D19" s="16">
        <f>SUM(D20:D23)</f>
        <v>0</v>
      </c>
      <c r="E19" s="17">
        <f t="shared" si="3"/>
        <v>41369499</v>
      </c>
      <c r="F19" s="18">
        <f t="shared" si="3"/>
        <v>41369499</v>
      </c>
      <c r="G19" s="18">
        <f t="shared" si="3"/>
        <v>0</v>
      </c>
      <c r="H19" s="18">
        <f t="shared" si="3"/>
        <v>0</v>
      </c>
      <c r="I19" s="18">
        <f t="shared" si="3"/>
        <v>918700</v>
      </c>
      <c r="J19" s="18">
        <f t="shared" si="3"/>
        <v>918700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918700</v>
      </c>
      <c r="X19" s="18">
        <f t="shared" si="3"/>
        <v>750000</v>
      </c>
      <c r="Y19" s="18">
        <f t="shared" si="3"/>
        <v>168700</v>
      </c>
      <c r="Z19" s="4">
        <f>+IF(X19&lt;&gt;0,+(Y19/X19)*100,0)</f>
        <v>22.493333333333336</v>
      </c>
      <c r="AA19" s="30">
        <f>SUM(AA20:AA23)</f>
        <v>41369499</v>
      </c>
    </row>
    <row r="20" spans="1:27" ht="12.75">
      <c r="A20" s="5" t="s">
        <v>46</v>
      </c>
      <c r="B20" s="3"/>
      <c r="C20" s="19"/>
      <c r="D20" s="19"/>
      <c r="E20" s="20">
        <v>33000000</v>
      </c>
      <c r="F20" s="21">
        <v>33000000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33000000</v>
      </c>
    </row>
    <row r="21" spans="1:27" ht="12.75">
      <c r="A21" s="5" t="s">
        <v>47</v>
      </c>
      <c r="B21" s="3"/>
      <c r="C21" s="19"/>
      <c r="D21" s="19"/>
      <c r="E21" s="20">
        <v>8369499</v>
      </c>
      <c r="F21" s="21">
        <v>8369499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8369499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242147</v>
      </c>
      <c r="D23" s="19"/>
      <c r="E23" s="20"/>
      <c r="F23" s="21"/>
      <c r="G23" s="21"/>
      <c r="H23" s="21"/>
      <c r="I23" s="21">
        <v>918700</v>
      </c>
      <c r="J23" s="21">
        <v>918700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918700</v>
      </c>
      <c r="X23" s="21">
        <v>750000</v>
      </c>
      <c r="Y23" s="21">
        <v>168700</v>
      </c>
      <c r="Z23" s="6">
        <v>22.49</v>
      </c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118086499</v>
      </c>
      <c r="D25" s="50">
        <f>+D5+D9+D15+D19+D24</f>
        <v>0</v>
      </c>
      <c r="E25" s="51">
        <f t="shared" si="4"/>
        <v>133824680</v>
      </c>
      <c r="F25" s="52">
        <f t="shared" si="4"/>
        <v>133824680</v>
      </c>
      <c r="G25" s="52">
        <f t="shared" si="4"/>
        <v>4957418</v>
      </c>
      <c r="H25" s="52">
        <f t="shared" si="4"/>
        <v>4988189</v>
      </c>
      <c r="I25" s="52">
        <f t="shared" si="4"/>
        <v>5262443</v>
      </c>
      <c r="J25" s="52">
        <f t="shared" si="4"/>
        <v>15208050</v>
      </c>
      <c r="K25" s="52">
        <f t="shared" si="4"/>
        <v>14098618</v>
      </c>
      <c r="L25" s="52">
        <f t="shared" si="4"/>
        <v>11486731</v>
      </c>
      <c r="M25" s="52">
        <f t="shared" si="4"/>
        <v>14247846</v>
      </c>
      <c r="N25" s="52">
        <f t="shared" si="4"/>
        <v>39833195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55041245</v>
      </c>
      <c r="X25" s="52">
        <f t="shared" si="4"/>
        <v>44107368</v>
      </c>
      <c r="Y25" s="52">
        <f t="shared" si="4"/>
        <v>10933877</v>
      </c>
      <c r="Z25" s="53">
        <f>+IF(X25&lt;&gt;0,+(Y25/X25)*100,0)</f>
        <v>24.78923022566207</v>
      </c>
      <c r="AA25" s="54">
        <f>+AA5+AA9+AA15+AA19+AA24</f>
        <v>133824680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97655565</v>
      </c>
      <c r="D28" s="19"/>
      <c r="E28" s="20">
        <v>133824680</v>
      </c>
      <c r="F28" s="21">
        <v>133824680</v>
      </c>
      <c r="G28" s="21">
        <v>2457418</v>
      </c>
      <c r="H28" s="21">
        <v>3355564</v>
      </c>
      <c r="I28" s="21">
        <v>3025596</v>
      </c>
      <c r="J28" s="21">
        <v>8838578</v>
      </c>
      <c r="K28" s="21">
        <v>10335551</v>
      </c>
      <c r="L28" s="21">
        <v>8388544</v>
      </c>
      <c r="M28" s="21">
        <v>10149657</v>
      </c>
      <c r="N28" s="21">
        <v>28873752</v>
      </c>
      <c r="O28" s="21"/>
      <c r="P28" s="21"/>
      <c r="Q28" s="21"/>
      <c r="R28" s="21"/>
      <c r="S28" s="21"/>
      <c r="T28" s="21"/>
      <c r="U28" s="21"/>
      <c r="V28" s="21"/>
      <c r="W28" s="21">
        <v>37712330</v>
      </c>
      <c r="X28" s="21"/>
      <c r="Y28" s="21">
        <v>37712330</v>
      </c>
      <c r="Z28" s="6"/>
      <c r="AA28" s="19">
        <v>133824680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97655565</v>
      </c>
      <c r="D32" s="25">
        <f>SUM(D28:D31)</f>
        <v>0</v>
      </c>
      <c r="E32" s="26">
        <f t="shared" si="5"/>
        <v>133824680</v>
      </c>
      <c r="F32" s="27">
        <f t="shared" si="5"/>
        <v>133824680</v>
      </c>
      <c r="G32" s="27">
        <f t="shared" si="5"/>
        <v>2457418</v>
      </c>
      <c r="H32" s="27">
        <f t="shared" si="5"/>
        <v>3355564</v>
      </c>
      <c r="I32" s="27">
        <f t="shared" si="5"/>
        <v>3025596</v>
      </c>
      <c r="J32" s="27">
        <f t="shared" si="5"/>
        <v>8838578</v>
      </c>
      <c r="K32" s="27">
        <f t="shared" si="5"/>
        <v>10335551</v>
      </c>
      <c r="L32" s="27">
        <f t="shared" si="5"/>
        <v>8388544</v>
      </c>
      <c r="M32" s="27">
        <f t="shared" si="5"/>
        <v>10149657</v>
      </c>
      <c r="N32" s="27">
        <f t="shared" si="5"/>
        <v>28873752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37712330</v>
      </c>
      <c r="X32" s="27">
        <f t="shared" si="5"/>
        <v>0</v>
      </c>
      <c r="Y32" s="27">
        <f t="shared" si="5"/>
        <v>37712330</v>
      </c>
      <c r="Z32" s="13">
        <f>+IF(X32&lt;&gt;0,+(Y32/X32)*100,0)</f>
        <v>0</v>
      </c>
      <c r="AA32" s="31">
        <f>SUM(AA28:AA31)</f>
        <v>133824680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20430934</v>
      </c>
      <c r="D35" s="19"/>
      <c r="E35" s="20"/>
      <c r="F35" s="21"/>
      <c r="G35" s="21">
        <v>2500000</v>
      </c>
      <c r="H35" s="21">
        <v>1632625</v>
      </c>
      <c r="I35" s="21">
        <v>2236847</v>
      </c>
      <c r="J35" s="21">
        <v>6369472</v>
      </c>
      <c r="K35" s="21">
        <v>3763067</v>
      </c>
      <c r="L35" s="21">
        <v>3098187</v>
      </c>
      <c r="M35" s="21">
        <v>4098189</v>
      </c>
      <c r="N35" s="21">
        <v>10959443</v>
      </c>
      <c r="O35" s="21"/>
      <c r="P35" s="21"/>
      <c r="Q35" s="21"/>
      <c r="R35" s="21"/>
      <c r="S35" s="21"/>
      <c r="T35" s="21"/>
      <c r="U35" s="21"/>
      <c r="V35" s="21"/>
      <c r="W35" s="21">
        <v>17328915</v>
      </c>
      <c r="X35" s="21"/>
      <c r="Y35" s="21">
        <v>17328915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118086499</v>
      </c>
      <c r="D36" s="61">
        <f>SUM(D32:D35)</f>
        <v>0</v>
      </c>
      <c r="E36" s="62">
        <f t="shared" si="6"/>
        <v>133824680</v>
      </c>
      <c r="F36" s="63">
        <f t="shared" si="6"/>
        <v>133824680</v>
      </c>
      <c r="G36" s="63">
        <f t="shared" si="6"/>
        <v>4957418</v>
      </c>
      <c r="H36" s="63">
        <f t="shared" si="6"/>
        <v>4988189</v>
      </c>
      <c r="I36" s="63">
        <f t="shared" si="6"/>
        <v>5262443</v>
      </c>
      <c r="J36" s="63">
        <f t="shared" si="6"/>
        <v>15208050</v>
      </c>
      <c r="K36" s="63">
        <f t="shared" si="6"/>
        <v>14098618</v>
      </c>
      <c r="L36" s="63">
        <f t="shared" si="6"/>
        <v>11486731</v>
      </c>
      <c r="M36" s="63">
        <f t="shared" si="6"/>
        <v>14247846</v>
      </c>
      <c r="N36" s="63">
        <f t="shared" si="6"/>
        <v>39833195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55041245</v>
      </c>
      <c r="X36" s="63">
        <f t="shared" si="6"/>
        <v>0</v>
      </c>
      <c r="Y36" s="63">
        <f t="shared" si="6"/>
        <v>55041245</v>
      </c>
      <c r="Z36" s="64">
        <f>+IF(X36&lt;&gt;0,+(Y36/X36)*100,0)</f>
        <v>0</v>
      </c>
      <c r="AA36" s="65">
        <f>SUM(AA32:AA35)</f>
        <v>133824680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5205524</v>
      </c>
      <c r="D5" s="16">
        <f>SUM(D6:D8)</f>
        <v>0</v>
      </c>
      <c r="E5" s="17">
        <f t="shared" si="0"/>
        <v>8057658</v>
      </c>
      <c r="F5" s="18">
        <f t="shared" si="0"/>
        <v>8057658</v>
      </c>
      <c r="G5" s="18">
        <f t="shared" si="0"/>
        <v>158642</v>
      </c>
      <c r="H5" s="18">
        <f t="shared" si="0"/>
        <v>295852</v>
      </c>
      <c r="I5" s="18">
        <f t="shared" si="0"/>
        <v>699268</v>
      </c>
      <c r="J5" s="18">
        <f t="shared" si="0"/>
        <v>1153762</v>
      </c>
      <c r="K5" s="18">
        <f t="shared" si="0"/>
        <v>-579786</v>
      </c>
      <c r="L5" s="18">
        <f t="shared" si="0"/>
        <v>17750</v>
      </c>
      <c r="M5" s="18">
        <f t="shared" si="0"/>
        <v>124931</v>
      </c>
      <c r="N5" s="18">
        <f t="shared" si="0"/>
        <v>-437105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716657</v>
      </c>
      <c r="X5" s="18">
        <f t="shared" si="0"/>
        <v>4028829</v>
      </c>
      <c r="Y5" s="18">
        <f t="shared" si="0"/>
        <v>-3312172</v>
      </c>
      <c r="Z5" s="4">
        <f>+IF(X5&lt;&gt;0,+(Y5/X5)*100,0)</f>
        <v>-82.21177915468738</v>
      </c>
      <c r="AA5" s="16">
        <f>SUM(AA6:AA8)</f>
        <v>8057658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96000</v>
      </c>
      <c r="D7" s="22"/>
      <c r="E7" s="23">
        <v>1900000</v>
      </c>
      <c r="F7" s="24">
        <v>1900000</v>
      </c>
      <c r="G7" s="24"/>
      <c r="H7" s="24"/>
      <c r="I7" s="24"/>
      <c r="J7" s="24"/>
      <c r="K7" s="24">
        <v>37500</v>
      </c>
      <c r="L7" s="24">
        <v>17750</v>
      </c>
      <c r="M7" s="24">
        <v>-55250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4028829</v>
      </c>
      <c r="Y7" s="24">
        <v>-4028829</v>
      </c>
      <c r="Z7" s="7">
        <v>-100</v>
      </c>
      <c r="AA7" s="29">
        <v>1900000</v>
      </c>
    </row>
    <row r="8" spans="1:27" ht="12.75">
      <c r="A8" s="5" t="s">
        <v>34</v>
      </c>
      <c r="B8" s="3"/>
      <c r="C8" s="19">
        <v>5109524</v>
      </c>
      <c r="D8" s="19"/>
      <c r="E8" s="20">
        <v>6157658</v>
      </c>
      <c r="F8" s="21">
        <v>6157658</v>
      </c>
      <c r="G8" s="21">
        <v>158642</v>
      </c>
      <c r="H8" s="21">
        <v>295852</v>
      </c>
      <c r="I8" s="21">
        <v>699268</v>
      </c>
      <c r="J8" s="21">
        <v>1153762</v>
      </c>
      <c r="K8" s="21">
        <v>-617286</v>
      </c>
      <c r="L8" s="21"/>
      <c r="M8" s="21">
        <v>180181</v>
      </c>
      <c r="N8" s="21">
        <v>-437105</v>
      </c>
      <c r="O8" s="21"/>
      <c r="P8" s="21"/>
      <c r="Q8" s="21"/>
      <c r="R8" s="21"/>
      <c r="S8" s="21"/>
      <c r="T8" s="21"/>
      <c r="U8" s="21"/>
      <c r="V8" s="21"/>
      <c r="W8" s="21">
        <v>716657</v>
      </c>
      <c r="X8" s="21"/>
      <c r="Y8" s="21">
        <v>716657</v>
      </c>
      <c r="Z8" s="6"/>
      <c r="AA8" s="28">
        <v>6157658</v>
      </c>
    </row>
    <row r="9" spans="1:27" ht="12.75">
      <c r="A9" s="2" t="s">
        <v>35</v>
      </c>
      <c r="B9" s="3"/>
      <c r="C9" s="16">
        <f aca="true" t="shared" si="1" ref="C9:Y9">SUM(C10:C14)</f>
        <v>1470000</v>
      </c>
      <c r="D9" s="16">
        <f>SUM(D10:D14)</f>
        <v>0</v>
      </c>
      <c r="E9" s="17">
        <f t="shared" si="1"/>
        <v>2885000</v>
      </c>
      <c r="F9" s="18">
        <f t="shared" si="1"/>
        <v>2885000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2885000</v>
      </c>
      <c r="Y9" s="18">
        <f t="shared" si="1"/>
        <v>-2885000</v>
      </c>
      <c r="Z9" s="4">
        <f>+IF(X9&lt;&gt;0,+(Y9/X9)*100,0)</f>
        <v>-100</v>
      </c>
      <c r="AA9" s="30">
        <f>SUM(AA10:AA14)</f>
        <v>2885000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1470000</v>
      </c>
      <c r="D12" s="19"/>
      <c r="E12" s="20">
        <v>2885000</v>
      </c>
      <c r="F12" s="21">
        <v>2885000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2885000</v>
      </c>
      <c r="Y12" s="21">
        <v>-2885000</v>
      </c>
      <c r="Z12" s="6">
        <v>-100</v>
      </c>
      <c r="AA12" s="28">
        <v>2885000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65712244</v>
      </c>
      <c r="D15" s="16">
        <f>SUM(D16:D18)</f>
        <v>0</v>
      </c>
      <c r="E15" s="17">
        <f t="shared" si="2"/>
        <v>52011440</v>
      </c>
      <c r="F15" s="18">
        <f t="shared" si="2"/>
        <v>52011440</v>
      </c>
      <c r="G15" s="18">
        <f t="shared" si="2"/>
        <v>5086495</v>
      </c>
      <c r="H15" s="18">
        <f t="shared" si="2"/>
        <v>2545835</v>
      </c>
      <c r="I15" s="18">
        <f t="shared" si="2"/>
        <v>4264017</v>
      </c>
      <c r="J15" s="18">
        <f t="shared" si="2"/>
        <v>11896347</v>
      </c>
      <c r="K15" s="18">
        <f t="shared" si="2"/>
        <v>2825093</v>
      </c>
      <c r="L15" s="18">
        <f t="shared" si="2"/>
        <v>4875570</v>
      </c>
      <c r="M15" s="18">
        <f t="shared" si="2"/>
        <v>4983593</v>
      </c>
      <c r="N15" s="18">
        <f t="shared" si="2"/>
        <v>12684256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24580603</v>
      </c>
      <c r="X15" s="18">
        <f t="shared" si="2"/>
        <v>43427745</v>
      </c>
      <c r="Y15" s="18">
        <f t="shared" si="2"/>
        <v>-18847142</v>
      </c>
      <c r="Z15" s="4">
        <f>+IF(X15&lt;&gt;0,+(Y15/X15)*100,0)</f>
        <v>-43.398850205093545</v>
      </c>
      <c r="AA15" s="30">
        <f>SUM(AA16:AA18)</f>
        <v>52011440</v>
      </c>
    </row>
    <row r="16" spans="1:27" ht="12.75">
      <c r="A16" s="5" t="s">
        <v>42</v>
      </c>
      <c r="B16" s="3"/>
      <c r="C16" s="19">
        <v>24901967</v>
      </c>
      <c r="D16" s="19"/>
      <c r="E16" s="20">
        <v>23680032</v>
      </c>
      <c r="F16" s="21">
        <v>23680032</v>
      </c>
      <c r="G16" s="21">
        <v>2143473</v>
      </c>
      <c r="H16" s="21">
        <v>764306</v>
      </c>
      <c r="I16" s="21">
        <v>366134</v>
      </c>
      <c r="J16" s="21">
        <v>3273913</v>
      </c>
      <c r="K16" s="21">
        <v>1462375</v>
      </c>
      <c r="L16" s="21">
        <v>2720257</v>
      </c>
      <c r="M16" s="21">
        <v>3501050</v>
      </c>
      <c r="N16" s="21">
        <v>7683682</v>
      </c>
      <c r="O16" s="21"/>
      <c r="P16" s="21"/>
      <c r="Q16" s="21"/>
      <c r="R16" s="21"/>
      <c r="S16" s="21"/>
      <c r="T16" s="21"/>
      <c r="U16" s="21"/>
      <c r="V16" s="21"/>
      <c r="W16" s="21">
        <v>10957595</v>
      </c>
      <c r="X16" s="21">
        <v>19142025</v>
      </c>
      <c r="Y16" s="21">
        <v>-8184430</v>
      </c>
      <c r="Z16" s="6">
        <v>-42.76</v>
      </c>
      <c r="AA16" s="28">
        <v>23680032</v>
      </c>
    </row>
    <row r="17" spans="1:27" ht="12.75">
      <c r="A17" s="5" t="s">
        <v>43</v>
      </c>
      <c r="B17" s="3"/>
      <c r="C17" s="19">
        <v>40810277</v>
      </c>
      <c r="D17" s="19"/>
      <c r="E17" s="20">
        <v>28331408</v>
      </c>
      <c r="F17" s="21">
        <v>28331408</v>
      </c>
      <c r="G17" s="21">
        <v>2943022</v>
      </c>
      <c r="H17" s="21">
        <v>1781529</v>
      </c>
      <c r="I17" s="21">
        <v>3897883</v>
      </c>
      <c r="J17" s="21">
        <v>8622434</v>
      </c>
      <c r="K17" s="21">
        <v>1362718</v>
      </c>
      <c r="L17" s="21">
        <v>2155313</v>
      </c>
      <c r="M17" s="21">
        <v>1482543</v>
      </c>
      <c r="N17" s="21">
        <v>5000574</v>
      </c>
      <c r="O17" s="21"/>
      <c r="P17" s="21"/>
      <c r="Q17" s="21"/>
      <c r="R17" s="21"/>
      <c r="S17" s="21"/>
      <c r="T17" s="21"/>
      <c r="U17" s="21"/>
      <c r="V17" s="21"/>
      <c r="W17" s="21">
        <v>13623008</v>
      </c>
      <c r="X17" s="21">
        <v>24285720</v>
      </c>
      <c r="Y17" s="21">
        <v>-10662712</v>
      </c>
      <c r="Z17" s="6">
        <v>-43.91</v>
      </c>
      <c r="AA17" s="28">
        <v>28331408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3420699</v>
      </c>
      <c r="D19" s="16">
        <f>SUM(D20:D23)</f>
        <v>0</v>
      </c>
      <c r="E19" s="17">
        <f t="shared" si="3"/>
        <v>30736500</v>
      </c>
      <c r="F19" s="18">
        <f t="shared" si="3"/>
        <v>30736500</v>
      </c>
      <c r="G19" s="18">
        <f t="shared" si="3"/>
        <v>622660</v>
      </c>
      <c r="H19" s="18">
        <f t="shared" si="3"/>
        <v>9728192</v>
      </c>
      <c r="I19" s="18">
        <f t="shared" si="3"/>
        <v>1697526</v>
      </c>
      <c r="J19" s="18">
        <f t="shared" si="3"/>
        <v>12048378</v>
      </c>
      <c r="K19" s="18">
        <f t="shared" si="3"/>
        <v>2099086</v>
      </c>
      <c r="L19" s="18">
        <f t="shared" si="3"/>
        <v>3264197</v>
      </c>
      <c r="M19" s="18">
        <f t="shared" si="3"/>
        <v>1783453</v>
      </c>
      <c r="N19" s="18">
        <f t="shared" si="3"/>
        <v>7146736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19195114</v>
      </c>
      <c r="X19" s="18">
        <f t="shared" si="3"/>
        <v>30630000</v>
      </c>
      <c r="Y19" s="18">
        <f t="shared" si="3"/>
        <v>-11434886</v>
      </c>
      <c r="Z19" s="4">
        <f>+IF(X19&lt;&gt;0,+(Y19/X19)*100,0)</f>
        <v>-37.33230819458048</v>
      </c>
      <c r="AA19" s="30">
        <f>SUM(AA20:AA23)</f>
        <v>30736500</v>
      </c>
    </row>
    <row r="20" spans="1:27" ht="12.75">
      <c r="A20" s="5" t="s">
        <v>46</v>
      </c>
      <c r="B20" s="3"/>
      <c r="C20" s="19">
        <v>2708499</v>
      </c>
      <c r="D20" s="19"/>
      <c r="E20" s="20">
        <v>30630000</v>
      </c>
      <c r="F20" s="21">
        <v>30630000</v>
      </c>
      <c r="G20" s="21">
        <v>622660</v>
      </c>
      <c r="H20" s="21">
        <v>9728192</v>
      </c>
      <c r="I20" s="21">
        <v>1697526</v>
      </c>
      <c r="J20" s="21">
        <v>12048378</v>
      </c>
      <c r="K20" s="21">
        <v>2099086</v>
      </c>
      <c r="L20" s="21">
        <v>3264197</v>
      </c>
      <c r="M20" s="21">
        <v>1783453</v>
      </c>
      <c r="N20" s="21">
        <v>7146736</v>
      </c>
      <c r="O20" s="21"/>
      <c r="P20" s="21"/>
      <c r="Q20" s="21"/>
      <c r="R20" s="21"/>
      <c r="S20" s="21"/>
      <c r="T20" s="21"/>
      <c r="U20" s="21"/>
      <c r="V20" s="21"/>
      <c r="W20" s="21">
        <v>19195114</v>
      </c>
      <c r="X20" s="21">
        <v>30630000</v>
      </c>
      <c r="Y20" s="21">
        <v>-11434886</v>
      </c>
      <c r="Z20" s="6">
        <v>-37.33</v>
      </c>
      <c r="AA20" s="28">
        <v>30630000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712200</v>
      </c>
      <c r="D23" s="19"/>
      <c r="E23" s="20">
        <v>106500</v>
      </c>
      <c r="F23" s="21">
        <v>106500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106500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75808467</v>
      </c>
      <c r="D25" s="50">
        <f>+D5+D9+D15+D19+D24</f>
        <v>0</v>
      </c>
      <c r="E25" s="51">
        <f t="shared" si="4"/>
        <v>93690598</v>
      </c>
      <c r="F25" s="52">
        <f t="shared" si="4"/>
        <v>93690598</v>
      </c>
      <c r="G25" s="52">
        <f t="shared" si="4"/>
        <v>5867797</v>
      </c>
      <c r="H25" s="52">
        <f t="shared" si="4"/>
        <v>12569879</v>
      </c>
      <c r="I25" s="52">
        <f t="shared" si="4"/>
        <v>6660811</v>
      </c>
      <c r="J25" s="52">
        <f t="shared" si="4"/>
        <v>25098487</v>
      </c>
      <c r="K25" s="52">
        <f t="shared" si="4"/>
        <v>4344393</v>
      </c>
      <c r="L25" s="52">
        <f t="shared" si="4"/>
        <v>8157517</v>
      </c>
      <c r="M25" s="52">
        <f t="shared" si="4"/>
        <v>6891977</v>
      </c>
      <c r="N25" s="52">
        <f t="shared" si="4"/>
        <v>19393887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44492374</v>
      </c>
      <c r="X25" s="52">
        <f t="shared" si="4"/>
        <v>80971574</v>
      </c>
      <c r="Y25" s="52">
        <f t="shared" si="4"/>
        <v>-36479200</v>
      </c>
      <c r="Z25" s="53">
        <f>+IF(X25&lt;&gt;0,+(Y25/X25)*100,0)</f>
        <v>-45.05185980452844</v>
      </c>
      <c r="AA25" s="54">
        <f>+AA5+AA9+AA15+AA19+AA24</f>
        <v>93690598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59430379</v>
      </c>
      <c r="D28" s="19"/>
      <c r="E28" s="20">
        <v>70068999</v>
      </c>
      <c r="F28" s="21">
        <v>70068999</v>
      </c>
      <c r="G28" s="21">
        <v>5709155</v>
      </c>
      <c r="H28" s="21">
        <v>11780027</v>
      </c>
      <c r="I28" s="21">
        <v>5961543</v>
      </c>
      <c r="J28" s="21">
        <v>23450725</v>
      </c>
      <c r="K28" s="21">
        <v>4924179</v>
      </c>
      <c r="L28" s="21">
        <v>8112267</v>
      </c>
      <c r="M28" s="21">
        <v>6767046</v>
      </c>
      <c r="N28" s="21">
        <v>19803492</v>
      </c>
      <c r="O28" s="21"/>
      <c r="P28" s="21"/>
      <c r="Q28" s="21"/>
      <c r="R28" s="21"/>
      <c r="S28" s="21"/>
      <c r="T28" s="21"/>
      <c r="U28" s="21"/>
      <c r="V28" s="21"/>
      <c r="W28" s="21">
        <v>43254217</v>
      </c>
      <c r="X28" s="21">
        <v>61491505</v>
      </c>
      <c r="Y28" s="21">
        <v>-18237288</v>
      </c>
      <c r="Z28" s="6">
        <v>-29.66</v>
      </c>
      <c r="AA28" s="19">
        <v>70068999</v>
      </c>
    </row>
    <row r="29" spans="1:27" ht="12.75">
      <c r="A29" s="56" t="s">
        <v>55</v>
      </c>
      <c r="B29" s="3"/>
      <c r="C29" s="19">
        <v>197900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59628279</v>
      </c>
      <c r="D32" s="25">
        <f>SUM(D28:D31)</f>
        <v>0</v>
      </c>
      <c r="E32" s="26">
        <f t="shared" si="5"/>
        <v>70068999</v>
      </c>
      <c r="F32" s="27">
        <f t="shared" si="5"/>
        <v>70068999</v>
      </c>
      <c r="G32" s="27">
        <f t="shared" si="5"/>
        <v>5709155</v>
      </c>
      <c r="H32" s="27">
        <f t="shared" si="5"/>
        <v>11780027</v>
      </c>
      <c r="I32" s="27">
        <f t="shared" si="5"/>
        <v>5961543</v>
      </c>
      <c r="J32" s="27">
        <f t="shared" si="5"/>
        <v>23450725</v>
      </c>
      <c r="K32" s="27">
        <f t="shared" si="5"/>
        <v>4924179</v>
      </c>
      <c r="L32" s="27">
        <f t="shared" si="5"/>
        <v>8112267</v>
      </c>
      <c r="M32" s="27">
        <f t="shared" si="5"/>
        <v>6767046</v>
      </c>
      <c r="N32" s="27">
        <f t="shared" si="5"/>
        <v>19803492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43254217</v>
      </c>
      <c r="X32" s="27">
        <f t="shared" si="5"/>
        <v>61491505</v>
      </c>
      <c r="Y32" s="27">
        <f t="shared" si="5"/>
        <v>-18237288</v>
      </c>
      <c r="Z32" s="13">
        <f>+IF(X32&lt;&gt;0,+(Y32/X32)*100,0)</f>
        <v>-29.65822352209464</v>
      </c>
      <c r="AA32" s="31">
        <f>SUM(AA28:AA31)</f>
        <v>70068999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16180188</v>
      </c>
      <c r="D35" s="19"/>
      <c r="E35" s="20">
        <v>23621599</v>
      </c>
      <c r="F35" s="21">
        <v>23621599</v>
      </c>
      <c r="G35" s="21">
        <v>158642</v>
      </c>
      <c r="H35" s="21">
        <v>789852</v>
      </c>
      <c r="I35" s="21">
        <v>699268</v>
      </c>
      <c r="J35" s="21">
        <v>1647762</v>
      </c>
      <c r="K35" s="21">
        <v>-579786</v>
      </c>
      <c r="L35" s="21">
        <v>45250</v>
      </c>
      <c r="M35" s="21">
        <v>124931</v>
      </c>
      <c r="N35" s="21">
        <v>-409605</v>
      </c>
      <c r="O35" s="21"/>
      <c r="P35" s="21"/>
      <c r="Q35" s="21"/>
      <c r="R35" s="21"/>
      <c r="S35" s="21"/>
      <c r="T35" s="21"/>
      <c r="U35" s="21"/>
      <c r="V35" s="21"/>
      <c r="W35" s="21">
        <v>1238157</v>
      </c>
      <c r="X35" s="21">
        <v>19480069</v>
      </c>
      <c r="Y35" s="21">
        <v>-18241912</v>
      </c>
      <c r="Z35" s="6">
        <v>-93.64</v>
      </c>
      <c r="AA35" s="28">
        <v>23621599</v>
      </c>
    </row>
    <row r="36" spans="1:27" ht="12.75">
      <c r="A36" s="60" t="s">
        <v>64</v>
      </c>
      <c r="B36" s="10"/>
      <c r="C36" s="61">
        <f aca="true" t="shared" si="6" ref="C36:Y36">SUM(C32:C35)</f>
        <v>75808467</v>
      </c>
      <c r="D36" s="61">
        <f>SUM(D32:D35)</f>
        <v>0</v>
      </c>
      <c r="E36" s="62">
        <f t="shared" si="6"/>
        <v>93690598</v>
      </c>
      <c r="F36" s="63">
        <f t="shared" si="6"/>
        <v>93690598</v>
      </c>
      <c r="G36" s="63">
        <f t="shared" si="6"/>
        <v>5867797</v>
      </c>
      <c r="H36" s="63">
        <f t="shared" si="6"/>
        <v>12569879</v>
      </c>
      <c r="I36" s="63">
        <f t="shared" si="6"/>
        <v>6660811</v>
      </c>
      <c r="J36" s="63">
        <f t="shared" si="6"/>
        <v>25098487</v>
      </c>
      <c r="K36" s="63">
        <f t="shared" si="6"/>
        <v>4344393</v>
      </c>
      <c r="L36" s="63">
        <f t="shared" si="6"/>
        <v>8157517</v>
      </c>
      <c r="M36" s="63">
        <f t="shared" si="6"/>
        <v>6891977</v>
      </c>
      <c r="N36" s="63">
        <f t="shared" si="6"/>
        <v>19393887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44492374</v>
      </c>
      <c r="X36" s="63">
        <f t="shared" si="6"/>
        <v>80971574</v>
      </c>
      <c r="Y36" s="63">
        <f t="shared" si="6"/>
        <v>-36479200</v>
      </c>
      <c r="Z36" s="64">
        <f>+IF(X36&lt;&gt;0,+(Y36/X36)*100,0)</f>
        <v>-45.05185980452844</v>
      </c>
      <c r="AA36" s="65">
        <f>SUM(AA32:AA35)</f>
        <v>93690598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1012071</v>
      </c>
      <c r="D5" s="16">
        <f>SUM(D6:D8)</f>
        <v>0</v>
      </c>
      <c r="E5" s="17">
        <f t="shared" si="0"/>
        <v>1609444</v>
      </c>
      <c r="F5" s="18">
        <f t="shared" si="0"/>
        <v>1609444</v>
      </c>
      <c r="G5" s="18">
        <f t="shared" si="0"/>
        <v>0</v>
      </c>
      <c r="H5" s="18">
        <f t="shared" si="0"/>
        <v>653020</v>
      </c>
      <c r="I5" s="18">
        <f t="shared" si="0"/>
        <v>748218</v>
      </c>
      <c r="J5" s="18">
        <f t="shared" si="0"/>
        <v>1401238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1401238</v>
      </c>
      <c r="X5" s="18">
        <f t="shared" si="0"/>
        <v>804720</v>
      </c>
      <c r="Y5" s="18">
        <f t="shared" si="0"/>
        <v>596518</v>
      </c>
      <c r="Z5" s="4">
        <f>+IF(X5&lt;&gt;0,+(Y5/X5)*100,0)</f>
        <v>74.12739834973655</v>
      </c>
      <c r="AA5" s="16">
        <f>SUM(AA6:AA8)</f>
        <v>1609444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572813</v>
      </c>
      <c r="D7" s="22"/>
      <c r="E7" s="23">
        <v>1609444</v>
      </c>
      <c r="F7" s="24">
        <v>1609444</v>
      </c>
      <c r="G7" s="24"/>
      <c r="H7" s="24">
        <v>653020</v>
      </c>
      <c r="I7" s="24">
        <v>748218</v>
      </c>
      <c r="J7" s="24">
        <v>1401238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1401238</v>
      </c>
      <c r="X7" s="24">
        <v>804720</v>
      </c>
      <c r="Y7" s="24">
        <v>596518</v>
      </c>
      <c r="Z7" s="7">
        <v>74.13</v>
      </c>
      <c r="AA7" s="29">
        <v>1609444</v>
      </c>
    </row>
    <row r="8" spans="1:27" ht="12.75">
      <c r="A8" s="5" t="s">
        <v>34</v>
      </c>
      <c r="B8" s="3"/>
      <c r="C8" s="19">
        <v>439258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3001423</v>
      </c>
      <c r="F9" s="18">
        <f t="shared" si="1"/>
        <v>3001423</v>
      </c>
      <c r="G9" s="18">
        <f t="shared" si="1"/>
        <v>3320507</v>
      </c>
      <c r="H9" s="18">
        <f t="shared" si="1"/>
        <v>632243</v>
      </c>
      <c r="I9" s="18">
        <f t="shared" si="1"/>
        <v>0</v>
      </c>
      <c r="J9" s="18">
        <f t="shared" si="1"/>
        <v>3952750</v>
      </c>
      <c r="K9" s="18">
        <f t="shared" si="1"/>
        <v>0</v>
      </c>
      <c r="L9" s="18">
        <f t="shared" si="1"/>
        <v>0</v>
      </c>
      <c r="M9" s="18">
        <f t="shared" si="1"/>
        <v>2470800</v>
      </c>
      <c r="N9" s="18">
        <f t="shared" si="1"/>
        <v>2470800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6423550</v>
      </c>
      <c r="X9" s="18">
        <f t="shared" si="1"/>
        <v>1500714</v>
      </c>
      <c r="Y9" s="18">
        <f t="shared" si="1"/>
        <v>4922836</v>
      </c>
      <c r="Z9" s="4">
        <f>+IF(X9&lt;&gt;0,+(Y9/X9)*100,0)</f>
        <v>328.0329229953209</v>
      </c>
      <c r="AA9" s="30">
        <f>SUM(AA10:AA14)</f>
        <v>3001423</v>
      </c>
    </row>
    <row r="10" spans="1:27" ht="12.75">
      <c r="A10" s="5" t="s">
        <v>36</v>
      </c>
      <c r="B10" s="3"/>
      <c r="C10" s="19"/>
      <c r="D10" s="19"/>
      <c r="E10" s="20">
        <v>3001423</v>
      </c>
      <c r="F10" s="21">
        <v>3001423</v>
      </c>
      <c r="G10" s="21"/>
      <c r="H10" s="21">
        <v>632243</v>
      </c>
      <c r="I10" s="21"/>
      <c r="J10" s="21">
        <v>632243</v>
      </c>
      <c r="K10" s="21"/>
      <c r="L10" s="21"/>
      <c r="M10" s="21">
        <v>1285485</v>
      </c>
      <c r="N10" s="21">
        <v>1285485</v>
      </c>
      <c r="O10" s="21"/>
      <c r="P10" s="21"/>
      <c r="Q10" s="21"/>
      <c r="R10" s="21"/>
      <c r="S10" s="21"/>
      <c r="T10" s="21"/>
      <c r="U10" s="21"/>
      <c r="V10" s="21"/>
      <c r="W10" s="21">
        <v>1917728</v>
      </c>
      <c r="X10" s="21">
        <v>1203044</v>
      </c>
      <c r="Y10" s="21">
        <v>714684</v>
      </c>
      <c r="Z10" s="6">
        <v>59.41</v>
      </c>
      <c r="AA10" s="28">
        <v>3001423</v>
      </c>
    </row>
    <row r="11" spans="1:27" ht="12.75">
      <c r="A11" s="5" t="s">
        <v>37</v>
      </c>
      <c r="B11" s="3"/>
      <c r="C11" s="19"/>
      <c r="D11" s="19"/>
      <c r="E11" s="20"/>
      <c r="F11" s="21"/>
      <c r="G11" s="21">
        <v>3320507</v>
      </c>
      <c r="H11" s="21"/>
      <c r="I11" s="21"/>
      <c r="J11" s="21">
        <v>3320507</v>
      </c>
      <c r="K11" s="21"/>
      <c r="L11" s="21"/>
      <c r="M11" s="21">
        <v>1185315</v>
      </c>
      <c r="N11" s="21">
        <v>1185315</v>
      </c>
      <c r="O11" s="21"/>
      <c r="P11" s="21"/>
      <c r="Q11" s="21"/>
      <c r="R11" s="21"/>
      <c r="S11" s="21"/>
      <c r="T11" s="21"/>
      <c r="U11" s="21"/>
      <c r="V11" s="21"/>
      <c r="W11" s="21">
        <v>4505822</v>
      </c>
      <c r="X11" s="21">
        <v>297670</v>
      </c>
      <c r="Y11" s="21">
        <v>4208152</v>
      </c>
      <c r="Z11" s="6">
        <v>1413.7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89629156</v>
      </c>
      <c r="D15" s="16">
        <f>SUM(D16:D18)</f>
        <v>0</v>
      </c>
      <c r="E15" s="17">
        <f t="shared" si="2"/>
        <v>22345526</v>
      </c>
      <c r="F15" s="18">
        <f t="shared" si="2"/>
        <v>22345526</v>
      </c>
      <c r="G15" s="18">
        <f t="shared" si="2"/>
        <v>0</v>
      </c>
      <c r="H15" s="18">
        <f t="shared" si="2"/>
        <v>259415</v>
      </c>
      <c r="I15" s="18">
        <f t="shared" si="2"/>
        <v>3895445</v>
      </c>
      <c r="J15" s="18">
        <f t="shared" si="2"/>
        <v>4154860</v>
      </c>
      <c r="K15" s="18">
        <f t="shared" si="2"/>
        <v>1171340</v>
      </c>
      <c r="L15" s="18">
        <f t="shared" si="2"/>
        <v>1171340</v>
      </c>
      <c r="M15" s="18">
        <f t="shared" si="2"/>
        <v>6180309</v>
      </c>
      <c r="N15" s="18">
        <f t="shared" si="2"/>
        <v>8522989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12677849</v>
      </c>
      <c r="X15" s="18">
        <f t="shared" si="2"/>
        <v>32727767</v>
      </c>
      <c r="Y15" s="18">
        <f t="shared" si="2"/>
        <v>-20049918</v>
      </c>
      <c r="Z15" s="4">
        <f>+IF(X15&lt;&gt;0,+(Y15/X15)*100,0)</f>
        <v>-61.262713096191376</v>
      </c>
      <c r="AA15" s="30">
        <f>SUM(AA16:AA18)</f>
        <v>22345526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30578560</v>
      </c>
      <c r="Y16" s="21">
        <v>-30578560</v>
      </c>
      <c r="Z16" s="6">
        <v>-100</v>
      </c>
      <c r="AA16" s="28"/>
    </row>
    <row r="17" spans="1:27" ht="12.75">
      <c r="A17" s="5" t="s">
        <v>43</v>
      </c>
      <c r="B17" s="3"/>
      <c r="C17" s="19">
        <v>89629156</v>
      </c>
      <c r="D17" s="19"/>
      <c r="E17" s="20">
        <v>22345526</v>
      </c>
      <c r="F17" s="21">
        <v>22345526</v>
      </c>
      <c r="G17" s="21"/>
      <c r="H17" s="21">
        <v>259415</v>
      </c>
      <c r="I17" s="21">
        <v>3895445</v>
      </c>
      <c r="J17" s="21">
        <v>4154860</v>
      </c>
      <c r="K17" s="21">
        <v>1171340</v>
      </c>
      <c r="L17" s="21">
        <v>1171340</v>
      </c>
      <c r="M17" s="21">
        <v>6180309</v>
      </c>
      <c r="N17" s="21">
        <v>8522989</v>
      </c>
      <c r="O17" s="21"/>
      <c r="P17" s="21"/>
      <c r="Q17" s="21"/>
      <c r="R17" s="21"/>
      <c r="S17" s="21"/>
      <c r="T17" s="21"/>
      <c r="U17" s="21"/>
      <c r="V17" s="21"/>
      <c r="W17" s="21">
        <v>12677849</v>
      </c>
      <c r="X17" s="21">
        <v>2149207</v>
      </c>
      <c r="Y17" s="21">
        <v>10528642</v>
      </c>
      <c r="Z17" s="6">
        <v>489.88</v>
      </c>
      <c r="AA17" s="28">
        <v>22345526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51732000</v>
      </c>
      <c r="F19" s="18">
        <f t="shared" si="3"/>
        <v>51732000</v>
      </c>
      <c r="G19" s="18">
        <f t="shared" si="3"/>
        <v>0</v>
      </c>
      <c r="H19" s="18">
        <f t="shared" si="3"/>
        <v>17643220</v>
      </c>
      <c r="I19" s="18">
        <f t="shared" si="3"/>
        <v>0</v>
      </c>
      <c r="J19" s="18">
        <f t="shared" si="3"/>
        <v>17643220</v>
      </c>
      <c r="K19" s="18">
        <f t="shared" si="3"/>
        <v>0</v>
      </c>
      <c r="L19" s="18">
        <f t="shared" si="3"/>
        <v>0</v>
      </c>
      <c r="M19" s="18">
        <f t="shared" si="3"/>
        <v>7812570</v>
      </c>
      <c r="N19" s="18">
        <f t="shared" si="3"/>
        <v>7812570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25455790</v>
      </c>
      <c r="X19" s="18">
        <f t="shared" si="3"/>
        <v>4311000</v>
      </c>
      <c r="Y19" s="18">
        <f t="shared" si="3"/>
        <v>21144790</v>
      </c>
      <c r="Z19" s="4">
        <f>+IF(X19&lt;&gt;0,+(Y19/X19)*100,0)</f>
        <v>490.48457434469964</v>
      </c>
      <c r="AA19" s="30">
        <f>SUM(AA20:AA23)</f>
        <v>51732000</v>
      </c>
    </row>
    <row r="20" spans="1:27" ht="12.75">
      <c r="A20" s="5" t="s">
        <v>46</v>
      </c>
      <c r="B20" s="3"/>
      <c r="C20" s="19"/>
      <c r="D20" s="19"/>
      <c r="E20" s="20">
        <v>51732000</v>
      </c>
      <c r="F20" s="21">
        <v>51732000</v>
      </c>
      <c r="G20" s="21"/>
      <c r="H20" s="21">
        <v>17643220</v>
      </c>
      <c r="I20" s="21"/>
      <c r="J20" s="21">
        <v>17643220</v>
      </c>
      <c r="K20" s="21"/>
      <c r="L20" s="21"/>
      <c r="M20" s="21">
        <v>7812570</v>
      </c>
      <c r="N20" s="21">
        <v>7812570</v>
      </c>
      <c r="O20" s="21"/>
      <c r="P20" s="21"/>
      <c r="Q20" s="21"/>
      <c r="R20" s="21"/>
      <c r="S20" s="21"/>
      <c r="T20" s="21"/>
      <c r="U20" s="21"/>
      <c r="V20" s="21"/>
      <c r="W20" s="21">
        <v>25455790</v>
      </c>
      <c r="X20" s="21">
        <v>4311000</v>
      </c>
      <c r="Y20" s="21">
        <v>21144790</v>
      </c>
      <c r="Z20" s="6">
        <v>490.48</v>
      </c>
      <c r="AA20" s="28">
        <v>51732000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90641227</v>
      </c>
      <c r="D25" s="50">
        <f>+D5+D9+D15+D19+D24</f>
        <v>0</v>
      </c>
      <c r="E25" s="51">
        <f t="shared" si="4"/>
        <v>78688393</v>
      </c>
      <c r="F25" s="52">
        <f t="shared" si="4"/>
        <v>78688393</v>
      </c>
      <c r="G25" s="52">
        <f t="shared" si="4"/>
        <v>3320507</v>
      </c>
      <c r="H25" s="52">
        <f t="shared" si="4"/>
        <v>19187898</v>
      </c>
      <c r="I25" s="52">
        <f t="shared" si="4"/>
        <v>4643663</v>
      </c>
      <c r="J25" s="52">
        <f t="shared" si="4"/>
        <v>27152068</v>
      </c>
      <c r="K25" s="52">
        <f t="shared" si="4"/>
        <v>1171340</v>
      </c>
      <c r="L25" s="52">
        <f t="shared" si="4"/>
        <v>1171340</v>
      </c>
      <c r="M25" s="52">
        <f t="shared" si="4"/>
        <v>16463679</v>
      </c>
      <c r="N25" s="52">
        <f t="shared" si="4"/>
        <v>18806359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45958427</v>
      </c>
      <c r="X25" s="52">
        <f t="shared" si="4"/>
        <v>39344201</v>
      </c>
      <c r="Y25" s="52">
        <f t="shared" si="4"/>
        <v>6614226</v>
      </c>
      <c r="Z25" s="53">
        <f>+IF(X25&lt;&gt;0,+(Y25/X25)*100,0)</f>
        <v>16.811183940423646</v>
      </c>
      <c r="AA25" s="54">
        <f>+AA5+AA9+AA15+AA19+AA24</f>
        <v>78688393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90068414</v>
      </c>
      <c r="D28" s="19"/>
      <c r="E28" s="20">
        <v>78688392</v>
      </c>
      <c r="F28" s="21">
        <v>78688392</v>
      </c>
      <c r="G28" s="21">
        <v>3320507</v>
      </c>
      <c r="H28" s="21">
        <v>18534878</v>
      </c>
      <c r="I28" s="21">
        <v>3895445</v>
      </c>
      <c r="J28" s="21">
        <v>25750830</v>
      </c>
      <c r="K28" s="21">
        <v>1171340</v>
      </c>
      <c r="L28" s="21">
        <v>1171340</v>
      </c>
      <c r="M28" s="21">
        <v>16463679</v>
      </c>
      <c r="N28" s="21">
        <v>18806359</v>
      </c>
      <c r="O28" s="21"/>
      <c r="P28" s="21"/>
      <c r="Q28" s="21"/>
      <c r="R28" s="21"/>
      <c r="S28" s="21"/>
      <c r="T28" s="21"/>
      <c r="U28" s="21"/>
      <c r="V28" s="21"/>
      <c r="W28" s="21">
        <v>44557189</v>
      </c>
      <c r="X28" s="21">
        <v>51385966</v>
      </c>
      <c r="Y28" s="21">
        <v>-6828777</v>
      </c>
      <c r="Z28" s="6">
        <v>-13.29</v>
      </c>
      <c r="AA28" s="19">
        <v>78688392</v>
      </c>
    </row>
    <row r="29" spans="1:27" ht="12.75">
      <c r="A29" s="56" t="s">
        <v>55</v>
      </c>
      <c r="B29" s="3"/>
      <c r="C29" s="19">
        <v>572813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90641227</v>
      </c>
      <c r="D32" s="25">
        <f>SUM(D28:D31)</f>
        <v>0</v>
      </c>
      <c r="E32" s="26">
        <f t="shared" si="5"/>
        <v>78688392</v>
      </c>
      <c r="F32" s="27">
        <f t="shared" si="5"/>
        <v>78688392</v>
      </c>
      <c r="G32" s="27">
        <f t="shared" si="5"/>
        <v>3320507</v>
      </c>
      <c r="H32" s="27">
        <f t="shared" si="5"/>
        <v>18534878</v>
      </c>
      <c r="I32" s="27">
        <f t="shared" si="5"/>
        <v>3895445</v>
      </c>
      <c r="J32" s="27">
        <f t="shared" si="5"/>
        <v>25750830</v>
      </c>
      <c r="K32" s="27">
        <f t="shared" si="5"/>
        <v>1171340</v>
      </c>
      <c r="L32" s="27">
        <f t="shared" si="5"/>
        <v>1171340</v>
      </c>
      <c r="M32" s="27">
        <f t="shared" si="5"/>
        <v>16463679</v>
      </c>
      <c r="N32" s="27">
        <f t="shared" si="5"/>
        <v>18806359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44557189</v>
      </c>
      <c r="X32" s="27">
        <f t="shared" si="5"/>
        <v>51385966</v>
      </c>
      <c r="Y32" s="27">
        <f t="shared" si="5"/>
        <v>-6828777</v>
      </c>
      <c r="Z32" s="13">
        <f>+IF(X32&lt;&gt;0,+(Y32/X32)*100,0)</f>
        <v>-13.289186779129539</v>
      </c>
      <c r="AA32" s="31">
        <f>SUM(AA28:AA31)</f>
        <v>78688392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653020</v>
      </c>
      <c r="I33" s="21">
        <v>748218</v>
      </c>
      <c r="J33" s="21">
        <v>1401238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1401238</v>
      </c>
      <c r="X33" s="21"/>
      <c r="Y33" s="21">
        <v>1401238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670600</v>
      </c>
      <c r="Y35" s="21">
        <v>-670600</v>
      </c>
      <c r="Z35" s="6">
        <v>-100</v>
      </c>
      <c r="AA35" s="28"/>
    </row>
    <row r="36" spans="1:27" ht="12.75">
      <c r="A36" s="60" t="s">
        <v>64</v>
      </c>
      <c r="B36" s="10"/>
      <c r="C36" s="61">
        <f aca="true" t="shared" si="6" ref="C36:Y36">SUM(C32:C35)</f>
        <v>90641227</v>
      </c>
      <c r="D36" s="61">
        <f>SUM(D32:D35)</f>
        <v>0</v>
      </c>
      <c r="E36" s="62">
        <f t="shared" si="6"/>
        <v>78688392</v>
      </c>
      <c r="F36" s="63">
        <f t="shared" si="6"/>
        <v>78688392</v>
      </c>
      <c r="G36" s="63">
        <f t="shared" si="6"/>
        <v>3320507</v>
      </c>
      <c r="H36" s="63">
        <f t="shared" si="6"/>
        <v>19187898</v>
      </c>
      <c r="I36" s="63">
        <f t="shared" si="6"/>
        <v>4643663</v>
      </c>
      <c r="J36" s="63">
        <f t="shared" si="6"/>
        <v>27152068</v>
      </c>
      <c r="K36" s="63">
        <f t="shared" si="6"/>
        <v>1171340</v>
      </c>
      <c r="L36" s="63">
        <f t="shared" si="6"/>
        <v>1171340</v>
      </c>
      <c r="M36" s="63">
        <f t="shared" si="6"/>
        <v>16463679</v>
      </c>
      <c r="N36" s="63">
        <f t="shared" si="6"/>
        <v>18806359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45958427</v>
      </c>
      <c r="X36" s="63">
        <f t="shared" si="6"/>
        <v>52056566</v>
      </c>
      <c r="Y36" s="63">
        <f t="shared" si="6"/>
        <v>-6098139</v>
      </c>
      <c r="Z36" s="64">
        <f>+IF(X36&lt;&gt;0,+(Y36/X36)*100,0)</f>
        <v>-11.714447318710958</v>
      </c>
      <c r="AA36" s="65">
        <f>SUM(AA32:AA35)</f>
        <v>78688392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372838</v>
      </c>
      <c r="D5" s="16">
        <f>SUM(D6:D8)</f>
        <v>0</v>
      </c>
      <c r="E5" s="17">
        <f t="shared" si="0"/>
        <v>49600</v>
      </c>
      <c r="F5" s="18">
        <f t="shared" si="0"/>
        <v>49600</v>
      </c>
      <c r="G5" s="18">
        <f t="shared" si="0"/>
        <v>0</v>
      </c>
      <c r="H5" s="18">
        <f t="shared" si="0"/>
        <v>0</v>
      </c>
      <c r="I5" s="18">
        <f t="shared" si="0"/>
        <v>1683</v>
      </c>
      <c r="J5" s="18">
        <f t="shared" si="0"/>
        <v>1683</v>
      </c>
      <c r="K5" s="18">
        <f t="shared" si="0"/>
        <v>12190</v>
      </c>
      <c r="L5" s="18">
        <f t="shared" si="0"/>
        <v>0</v>
      </c>
      <c r="M5" s="18">
        <f t="shared" si="0"/>
        <v>199648</v>
      </c>
      <c r="N5" s="18">
        <f t="shared" si="0"/>
        <v>211838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213521</v>
      </c>
      <c r="X5" s="18">
        <f t="shared" si="0"/>
        <v>49600</v>
      </c>
      <c r="Y5" s="18">
        <f t="shared" si="0"/>
        <v>163921</v>
      </c>
      <c r="Z5" s="4">
        <f>+IF(X5&lt;&gt;0,+(Y5/X5)*100,0)</f>
        <v>330.48588709677415</v>
      </c>
      <c r="AA5" s="16">
        <f>SUM(AA6:AA8)</f>
        <v>49600</v>
      </c>
    </row>
    <row r="6" spans="1:27" ht="12.75">
      <c r="A6" s="5" t="s">
        <v>32</v>
      </c>
      <c r="B6" s="3"/>
      <c r="C6" s="19">
        <v>360510</v>
      </c>
      <c r="D6" s="19"/>
      <c r="E6" s="20"/>
      <c r="F6" s="21"/>
      <c r="G6" s="21"/>
      <c r="H6" s="21"/>
      <c r="I6" s="21"/>
      <c r="J6" s="21"/>
      <c r="K6" s="21">
        <v>8261</v>
      </c>
      <c r="L6" s="21"/>
      <c r="M6" s="21">
        <v>13735</v>
      </c>
      <c r="N6" s="21">
        <v>21996</v>
      </c>
      <c r="O6" s="21"/>
      <c r="P6" s="21"/>
      <c r="Q6" s="21"/>
      <c r="R6" s="21"/>
      <c r="S6" s="21"/>
      <c r="T6" s="21"/>
      <c r="U6" s="21"/>
      <c r="V6" s="21"/>
      <c r="W6" s="21">
        <v>21996</v>
      </c>
      <c r="X6" s="21"/>
      <c r="Y6" s="21">
        <v>21996</v>
      </c>
      <c r="Z6" s="6"/>
      <c r="AA6" s="28"/>
    </row>
    <row r="7" spans="1:27" ht="12.75">
      <c r="A7" s="5" t="s">
        <v>33</v>
      </c>
      <c r="B7" s="3"/>
      <c r="C7" s="22">
        <v>12328</v>
      </c>
      <c r="D7" s="22"/>
      <c r="E7" s="23">
        <v>8600</v>
      </c>
      <c r="F7" s="24">
        <v>8600</v>
      </c>
      <c r="G7" s="24"/>
      <c r="H7" s="24"/>
      <c r="I7" s="24">
        <v>1683</v>
      </c>
      <c r="J7" s="24">
        <v>1683</v>
      </c>
      <c r="K7" s="24"/>
      <c r="L7" s="24"/>
      <c r="M7" s="24">
        <v>185913</v>
      </c>
      <c r="N7" s="24">
        <v>185913</v>
      </c>
      <c r="O7" s="24"/>
      <c r="P7" s="24"/>
      <c r="Q7" s="24"/>
      <c r="R7" s="24"/>
      <c r="S7" s="24"/>
      <c r="T7" s="24"/>
      <c r="U7" s="24"/>
      <c r="V7" s="24"/>
      <c r="W7" s="24">
        <v>187596</v>
      </c>
      <c r="X7" s="24">
        <v>8600</v>
      </c>
      <c r="Y7" s="24">
        <v>178996</v>
      </c>
      <c r="Z7" s="7">
        <v>2081.35</v>
      </c>
      <c r="AA7" s="29">
        <v>8600</v>
      </c>
    </row>
    <row r="8" spans="1:27" ht="12.75">
      <c r="A8" s="5" t="s">
        <v>34</v>
      </c>
      <c r="B8" s="3"/>
      <c r="C8" s="19"/>
      <c r="D8" s="19"/>
      <c r="E8" s="20">
        <v>41000</v>
      </c>
      <c r="F8" s="21">
        <v>41000</v>
      </c>
      <c r="G8" s="21"/>
      <c r="H8" s="21"/>
      <c r="I8" s="21"/>
      <c r="J8" s="21"/>
      <c r="K8" s="21">
        <v>3929</v>
      </c>
      <c r="L8" s="21"/>
      <c r="M8" s="21"/>
      <c r="N8" s="21">
        <v>3929</v>
      </c>
      <c r="O8" s="21"/>
      <c r="P8" s="21"/>
      <c r="Q8" s="21"/>
      <c r="R8" s="21"/>
      <c r="S8" s="21"/>
      <c r="T8" s="21"/>
      <c r="U8" s="21"/>
      <c r="V8" s="21"/>
      <c r="W8" s="21">
        <v>3929</v>
      </c>
      <c r="X8" s="21">
        <v>41000</v>
      </c>
      <c r="Y8" s="21">
        <v>-37071</v>
      </c>
      <c r="Z8" s="6">
        <v>-90.42</v>
      </c>
      <c r="AA8" s="28">
        <v>41000</v>
      </c>
    </row>
    <row r="9" spans="1:27" ht="12.75">
      <c r="A9" s="2" t="s">
        <v>35</v>
      </c>
      <c r="B9" s="3"/>
      <c r="C9" s="16">
        <f aca="true" t="shared" si="1" ref="C9:Y9">SUM(C10:C14)</f>
        <v>1428957</v>
      </c>
      <c r="D9" s="16">
        <f>SUM(D10:D14)</f>
        <v>0</v>
      </c>
      <c r="E9" s="17">
        <f t="shared" si="1"/>
        <v>2486103</v>
      </c>
      <c r="F9" s="18">
        <f t="shared" si="1"/>
        <v>2486103</v>
      </c>
      <c r="G9" s="18">
        <f t="shared" si="1"/>
        <v>0</v>
      </c>
      <c r="H9" s="18">
        <f t="shared" si="1"/>
        <v>0</v>
      </c>
      <c r="I9" s="18">
        <f t="shared" si="1"/>
        <v>445421</v>
      </c>
      <c r="J9" s="18">
        <f t="shared" si="1"/>
        <v>445421</v>
      </c>
      <c r="K9" s="18">
        <f t="shared" si="1"/>
        <v>17766</v>
      </c>
      <c r="L9" s="18">
        <f t="shared" si="1"/>
        <v>556516</v>
      </c>
      <c r="M9" s="18">
        <f t="shared" si="1"/>
        <v>1331378</v>
      </c>
      <c r="N9" s="18">
        <f t="shared" si="1"/>
        <v>1905660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2351081</v>
      </c>
      <c r="X9" s="18">
        <f t="shared" si="1"/>
        <v>1065471</v>
      </c>
      <c r="Y9" s="18">
        <f t="shared" si="1"/>
        <v>1285610</v>
      </c>
      <c r="Z9" s="4">
        <f>+IF(X9&lt;&gt;0,+(Y9/X9)*100,0)</f>
        <v>120.66119115395915</v>
      </c>
      <c r="AA9" s="30">
        <f>SUM(AA10:AA14)</f>
        <v>2486103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1371961</v>
      </c>
      <c r="D11" s="19"/>
      <c r="E11" s="20">
        <v>2486103</v>
      </c>
      <c r="F11" s="21">
        <v>2486103</v>
      </c>
      <c r="G11" s="21"/>
      <c r="H11" s="21"/>
      <c r="I11" s="21">
        <v>445421</v>
      </c>
      <c r="J11" s="21">
        <v>445421</v>
      </c>
      <c r="K11" s="21">
        <v>17766</v>
      </c>
      <c r="L11" s="21">
        <v>542627</v>
      </c>
      <c r="M11" s="21">
        <v>1214828</v>
      </c>
      <c r="N11" s="21">
        <v>1775221</v>
      </c>
      <c r="O11" s="21"/>
      <c r="P11" s="21"/>
      <c r="Q11" s="21"/>
      <c r="R11" s="21"/>
      <c r="S11" s="21"/>
      <c r="T11" s="21"/>
      <c r="U11" s="21"/>
      <c r="V11" s="21"/>
      <c r="W11" s="21">
        <v>2220642</v>
      </c>
      <c r="X11" s="21">
        <v>1065471</v>
      </c>
      <c r="Y11" s="21">
        <v>1155171</v>
      </c>
      <c r="Z11" s="6">
        <v>108.42</v>
      </c>
      <c r="AA11" s="28">
        <v>2486103</v>
      </c>
    </row>
    <row r="12" spans="1:27" ht="12.75">
      <c r="A12" s="5" t="s">
        <v>38</v>
      </c>
      <c r="B12" s="3"/>
      <c r="C12" s="19">
        <v>56996</v>
      </c>
      <c r="D12" s="19"/>
      <c r="E12" s="20"/>
      <c r="F12" s="21"/>
      <c r="G12" s="21"/>
      <c r="H12" s="21"/>
      <c r="I12" s="21"/>
      <c r="J12" s="21"/>
      <c r="K12" s="21"/>
      <c r="L12" s="21">
        <v>13889</v>
      </c>
      <c r="M12" s="21">
        <v>116550</v>
      </c>
      <c r="N12" s="21">
        <v>130439</v>
      </c>
      <c r="O12" s="21"/>
      <c r="P12" s="21"/>
      <c r="Q12" s="21"/>
      <c r="R12" s="21"/>
      <c r="S12" s="21"/>
      <c r="T12" s="21"/>
      <c r="U12" s="21"/>
      <c r="V12" s="21"/>
      <c r="W12" s="21">
        <v>130439</v>
      </c>
      <c r="X12" s="21"/>
      <c r="Y12" s="21">
        <v>130439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10285360</v>
      </c>
      <c r="D15" s="16">
        <f>SUM(D16:D18)</f>
        <v>0</v>
      </c>
      <c r="E15" s="17">
        <f t="shared" si="2"/>
        <v>9168787</v>
      </c>
      <c r="F15" s="18">
        <f t="shared" si="2"/>
        <v>9168787</v>
      </c>
      <c r="G15" s="18">
        <f t="shared" si="2"/>
        <v>0</v>
      </c>
      <c r="H15" s="18">
        <f t="shared" si="2"/>
        <v>0</v>
      </c>
      <c r="I15" s="18">
        <f t="shared" si="2"/>
        <v>60539</v>
      </c>
      <c r="J15" s="18">
        <f t="shared" si="2"/>
        <v>60539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60539</v>
      </c>
      <c r="X15" s="18">
        <f t="shared" si="2"/>
        <v>6544387</v>
      </c>
      <c r="Y15" s="18">
        <f t="shared" si="2"/>
        <v>-6483848</v>
      </c>
      <c r="Z15" s="4">
        <f>+IF(X15&lt;&gt;0,+(Y15/X15)*100,0)</f>
        <v>-99.07494773765671</v>
      </c>
      <c r="AA15" s="30">
        <f>SUM(AA16:AA18)</f>
        <v>9168787</v>
      </c>
    </row>
    <row r="16" spans="1:27" ht="12.75">
      <c r="A16" s="5" t="s">
        <v>42</v>
      </c>
      <c r="B16" s="3"/>
      <c r="C16" s="19">
        <v>268961</v>
      </c>
      <c r="D16" s="19"/>
      <c r="E16" s="20">
        <v>17600</v>
      </c>
      <c r="F16" s="21">
        <v>17600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17600</v>
      </c>
      <c r="Y16" s="21">
        <v>-17600</v>
      </c>
      <c r="Z16" s="6">
        <v>-100</v>
      </c>
      <c r="AA16" s="28">
        <v>17600</v>
      </c>
    </row>
    <row r="17" spans="1:27" ht="12.75">
      <c r="A17" s="5" t="s">
        <v>43</v>
      </c>
      <c r="B17" s="3"/>
      <c r="C17" s="19">
        <v>10016399</v>
      </c>
      <c r="D17" s="19"/>
      <c r="E17" s="20">
        <v>9151187</v>
      </c>
      <c r="F17" s="21">
        <v>9151187</v>
      </c>
      <c r="G17" s="21"/>
      <c r="H17" s="21"/>
      <c r="I17" s="21">
        <v>60539</v>
      </c>
      <c r="J17" s="21">
        <v>60539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60539</v>
      </c>
      <c r="X17" s="21">
        <v>6526787</v>
      </c>
      <c r="Y17" s="21">
        <v>-6466248</v>
      </c>
      <c r="Z17" s="6">
        <v>-99.07</v>
      </c>
      <c r="AA17" s="28">
        <v>9151187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40367189</v>
      </c>
      <c r="D19" s="16">
        <f>SUM(D20:D23)</f>
        <v>0</v>
      </c>
      <c r="E19" s="17">
        <f t="shared" si="3"/>
        <v>33179110</v>
      </c>
      <c r="F19" s="18">
        <f t="shared" si="3"/>
        <v>33179110</v>
      </c>
      <c r="G19" s="18">
        <f t="shared" si="3"/>
        <v>0</v>
      </c>
      <c r="H19" s="18">
        <f t="shared" si="3"/>
        <v>342519</v>
      </c>
      <c r="I19" s="18">
        <f t="shared" si="3"/>
        <v>64890</v>
      </c>
      <c r="J19" s="18">
        <f t="shared" si="3"/>
        <v>407409</v>
      </c>
      <c r="K19" s="18">
        <f t="shared" si="3"/>
        <v>133068</v>
      </c>
      <c r="L19" s="18">
        <f t="shared" si="3"/>
        <v>1372676</v>
      </c>
      <c r="M19" s="18">
        <f t="shared" si="3"/>
        <v>3895413</v>
      </c>
      <c r="N19" s="18">
        <f t="shared" si="3"/>
        <v>5401157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5808566</v>
      </c>
      <c r="X19" s="18">
        <f t="shared" si="3"/>
        <v>15958710</v>
      </c>
      <c r="Y19" s="18">
        <f t="shared" si="3"/>
        <v>-10150144</v>
      </c>
      <c r="Z19" s="4">
        <f>+IF(X19&lt;&gt;0,+(Y19/X19)*100,0)</f>
        <v>-63.60253429005227</v>
      </c>
      <c r="AA19" s="30">
        <f>SUM(AA20:AA23)</f>
        <v>33179110</v>
      </c>
    </row>
    <row r="20" spans="1:27" ht="12.75">
      <c r="A20" s="5" t="s">
        <v>46</v>
      </c>
      <c r="B20" s="3"/>
      <c r="C20" s="19">
        <v>11085220</v>
      </c>
      <c r="D20" s="19"/>
      <c r="E20" s="20">
        <v>5102750</v>
      </c>
      <c r="F20" s="21">
        <v>5102750</v>
      </c>
      <c r="G20" s="21"/>
      <c r="H20" s="21">
        <v>3900</v>
      </c>
      <c r="I20" s="21"/>
      <c r="J20" s="21">
        <v>3900</v>
      </c>
      <c r="K20" s="21">
        <v>93845</v>
      </c>
      <c r="L20" s="21"/>
      <c r="M20" s="21">
        <v>440825</v>
      </c>
      <c r="N20" s="21">
        <v>534670</v>
      </c>
      <c r="O20" s="21"/>
      <c r="P20" s="21"/>
      <c r="Q20" s="21"/>
      <c r="R20" s="21"/>
      <c r="S20" s="21"/>
      <c r="T20" s="21"/>
      <c r="U20" s="21"/>
      <c r="V20" s="21"/>
      <c r="W20" s="21">
        <v>538570</v>
      </c>
      <c r="X20" s="21">
        <v>2632350</v>
      </c>
      <c r="Y20" s="21">
        <v>-2093780</v>
      </c>
      <c r="Z20" s="6">
        <v>-79.54</v>
      </c>
      <c r="AA20" s="28">
        <v>5102750</v>
      </c>
    </row>
    <row r="21" spans="1:27" ht="12.75">
      <c r="A21" s="5" t="s">
        <v>47</v>
      </c>
      <c r="B21" s="3"/>
      <c r="C21" s="19">
        <v>14608261</v>
      </c>
      <c r="D21" s="19"/>
      <c r="E21" s="20">
        <v>24047849</v>
      </c>
      <c r="F21" s="21">
        <v>24047849</v>
      </c>
      <c r="G21" s="21"/>
      <c r="H21" s="21"/>
      <c r="I21" s="21">
        <v>64720</v>
      </c>
      <c r="J21" s="21">
        <v>64720</v>
      </c>
      <c r="K21" s="21"/>
      <c r="L21" s="21">
        <v>1372676</v>
      </c>
      <c r="M21" s="21">
        <v>3395862</v>
      </c>
      <c r="N21" s="21">
        <v>4768538</v>
      </c>
      <c r="O21" s="21"/>
      <c r="P21" s="21"/>
      <c r="Q21" s="21"/>
      <c r="R21" s="21"/>
      <c r="S21" s="21"/>
      <c r="T21" s="21"/>
      <c r="U21" s="21"/>
      <c r="V21" s="21"/>
      <c r="W21" s="21">
        <v>4833258</v>
      </c>
      <c r="X21" s="21">
        <v>9297849</v>
      </c>
      <c r="Y21" s="21">
        <v>-4464591</v>
      </c>
      <c r="Z21" s="6">
        <v>-48.02</v>
      </c>
      <c r="AA21" s="28">
        <v>24047849</v>
      </c>
    </row>
    <row r="22" spans="1:27" ht="12.75">
      <c r="A22" s="5" t="s">
        <v>48</v>
      </c>
      <c r="B22" s="3"/>
      <c r="C22" s="22">
        <v>9468878</v>
      </c>
      <c r="D22" s="22"/>
      <c r="E22" s="23">
        <v>564511</v>
      </c>
      <c r="F22" s="24">
        <v>564511</v>
      </c>
      <c r="G22" s="24"/>
      <c r="H22" s="24">
        <v>338619</v>
      </c>
      <c r="I22" s="24"/>
      <c r="J22" s="24">
        <v>338619</v>
      </c>
      <c r="K22" s="24">
        <v>37500</v>
      </c>
      <c r="L22" s="24"/>
      <c r="M22" s="24"/>
      <c r="N22" s="24">
        <v>37500</v>
      </c>
      <c r="O22" s="24"/>
      <c r="P22" s="24"/>
      <c r="Q22" s="24"/>
      <c r="R22" s="24"/>
      <c r="S22" s="24"/>
      <c r="T22" s="24"/>
      <c r="U22" s="24"/>
      <c r="V22" s="24"/>
      <c r="W22" s="24">
        <v>376119</v>
      </c>
      <c r="X22" s="24">
        <v>564511</v>
      </c>
      <c r="Y22" s="24">
        <v>-188392</v>
      </c>
      <c r="Z22" s="7">
        <v>-33.37</v>
      </c>
      <c r="AA22" s="29">
        <v>564511</v>
      </c>
    </row>
    <row r="23" spans="1:27" ht="12.75">
      <c r="A23" s="5" t="s">
        <v>49</v>
      </c>
      <c r="B23" s="3"/>
      <c r="C23" s="19">
        <v>5204830</v>
      </c>
      <c r="D23" s="19"/>
      <c r="E23" s="20">
        <v>3464000</v>
      </c>
      <c r="F23" s="21">
        <v>3464000</v>
      </c>
      <c r="G23" s="21"/>
      <c r="H23" s="21"/>
      <c r="I23" s="21">
        <v>170</v>
      </c>
      <c r="J23" s="21">
        <v>170</v>
      </c>
      <c r="K23" s="21">
        <v>1723</v>
      </c>
      <c r="L23" s="21"/>
      <c r="M23" s="21">
        <v>58726</v>
      </c>
      <c r="N23" s="21">
        <v>60449</v>
      </c>
      <c r="O23" s="21"/>
      <c r="P23" s="21"/>
      <c r="Q23" s="21"/>
      <c r="R23" s="21"/>
      <c r="S23" s="21"/>
      <c r="T23" s="21"/>
      <c r="U23" s="21"/>
      <c r="V23" s="21"/>
      <c r="W23" s="21">
        <v>60619</v>
      </c>
      <c r="X23" s="21">
        <v>3464000</v>
      </c>
      <c r="Y23" s="21">
        <v>-3403381</v>
      </c>
      <c r="Z23" s="6">
        <v>-98.25</v>
      </c>
      <c r="AA23" s="28">
        <v>3464000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52454344</v>
      </c>
      <c r="D25" s="50">
        <f>+D5+D9+D15+D19+D24</f>
        <v>0</v>
      </c>
      <c r="E25" s="51">
        <f t="shared" si="4"/>
        <v>44883600</v>
      </c>
      <c r="F25" s="52">
        <f t="shared" si="4"/>
        <v>44883600</v>
      </c>
      <c r="G25" s="52">
        <f t="shared" si="4"/>
        <v>0</v>
      </c>
      <c r="H25" s="52">
        <f t="shared" si="4"/>
        <v>342519</v>
      </c>
      <c r="I25" s="52">
        <f t="shared" si="4"/>
        <v>572533</v>
      </c>
      <c r="J25" s="52">
        <f t="shared" si="4"/>
        <v>915052</v>
      </c>
      <c r="K25" s="52">
        <f t="shared" si="4"/>
        <v>163024</v>
      </c>
      <c r="L25" s="52">
        <f t="shared" si="4"/>
        <v>1929192</v>
      </c>
      <c r="M25" s="52">
        <f t="shared" si="4"/>
        <v>5426439</v>
      </c>
      <c r="N25" s="52">
        <f t="shared" si="4"/>
        <v>7518655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8433707</v>
      </c>
      <c r="X25" s="52">
        <f t="shared" si="4"/>
        <v>23618168</v>
      </c>
      <c r="Y25" s="52">
        <f t="shared" si="4"/>
        <v>-15184461</v>
      </c>
      <c r="Z25" s="53">
        <f>+IF(X25&lt;&gt;0,+(Y25/X25)*100,0)</f>
        <v>-64.29144292647932</v>
      </c>
      <c r="AA25" s="54">
        <f>+AA5+AA9+AA15+AA19+AA24</f>
        <v>44883600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52454344</v>
      </c>
      <c r="D28" s="19"/>
      <c r="E28" s="20">
        <v>33812250</v>
      </c>
      <c r="F28" s="21">
        <v>33812250</v>
      </c>
      <c r="G28" s="21"/>
      <c r="H28" s="21">
        <v>338619</v>
      </c>
      <c r="I28" s="21">
        <v>572363</v>
      </c>
      <c r="J28" s="21">
        <v>910982</v>
      </c>
      <c r="K28" s="21">
        <v>163024</v>
      </c>
      <c r="L28" s="21">
        <v>1929192</v>
      </c>
      <c r="M28" s="21">
        <v>5426439</v>
      </c>
      <c r="N28" s="21">
        <v>7518655</v>
      </c>
      <c r="O28" s="21"/>
      <c r="P28" s="21"/>
      <c r="Q28" s="21"/>
      <c r="R28" s="21"/>
      <c r="S28" s="21"/>
      <c r="T28" s="21"/>
      <c r="U28" s="21"/>
      <c r="V28" s="21"/>
      <c r="W28" s="21">
        <v>8429637</v>
      </c>
      <c r="X28" s="21">
        <v>23017218</v>
      </c>
      <c r="Y28" s="21">
        <v>-14587581</v>
      </c>
      <c r="Z28" s="6">
        <v>-63.38</v>
      </c>
      <c r="AA28" s="19">
        <v>33812250</v>
      </c>
    </row>
    <row r="29" spans="1:27" ht="12.75">
      <c r="A29" s="56" t="s">
        <v>55</v>
      </c>
      <c r="B29" s="3"/>
      <c r="C29" s="19"/>
      <c r="D29" s="19"/>
      <c r="E29" s="20">
        <v>9750000</v>
      </c>
      <c r="F29" s="21">
        <v>9750000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9750000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52454344</v>
      </c>
      <c r="D32" s="25">
        <f>SUM(D28:D31)</f>
        <v>0</v>
      </c>
      <c r="E32" s="26">
        <f t="shared" si="5"/>
        <v>43562250</v>
      </c>
      <c r="F32" s="27">
        <f t="shared" si="5"/>
        <v>43562250</v>
      </c>
      <c r="G32" s="27">
        <f t="shared" si="5"/>
        <v>0</v>
      </c>
      <c r="H32" s="27">
        <f t="shared" si="5"/>
        <v>338619</v>
      </c>
      <c r="I32" s="27">
        <f t="shared" si="5"/>
        <v>572363</v>
      </c>
      <c r="J32" s="27">
        <f t="shared" si="5"/>
        <v>910982</v>
      </c>
      <c r="K32" s="27">
        <f t="shared" si="5"/>
        <v>163024</v>
      </c>
      <c r="L32" s="27">
        <f t="shared" si="5"/>
        <v>1929192</v>
      </c>
      <c r="M32" s="27">
        <f t="shared" si="5"/>
        <v>5426439</v>
      </c>
      <c r="N32" s="27">
        <f t="shared" si="5"/>
        <v>7518655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8429637</v>
      </c>
      <c r="X32" s="27">
        <f t="shared" si="5"/>
        <v>23017218</v>
      </c>
      <c r="Y32" s="27">
        <f t="shared" si="5"/>
        <v>-14587581</v>
      </c>
      <c r="Z32" s="13">
        <f>+IF(X32&lt;&gt;0,+(Y32/X32)*100,0)</f>
        <v>-63.376820778253915</v>
      </c>
      <c r="AA32" s="31">
        <f>SUM(AA28:AA31)</f>
        <v>43562250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1321350</v>
      </c>
      <c r="F35" s="21">
        <v>1321350</v>
      </c>
      <c r="G35" s="21"/>
      <c r="H35" s="21">
        <v>3900</v>
      </c>
      <c r="I35" s="21">
        <v>170</v>
      </c>
      <c r="J35" s="21">
        <v>4070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4070</v>
      </c>
      <c r="X35" s="21">
        <v>600950</v>
      </c>
      <c r="Y35" s="21">
        <v>-596880</v>
      </c>
      <c r="Z35" s="6">
        <v>-99.32</v>
      </c>
      <c r="AA35" s="28">
        <v>1321350</v>
      </c>
    </row>
    <row r="36" spans="1:27" ht="12.75">
      <c r="A36" s="60" t="s">
        <v>64</v>
      </c>
      <c r="B36" s="10"/>
      <c r="C36" s="61">
        <f aca="true" t="shared" si="6" ref="C36:Y36">SUM(C32:C35)</f>
        <v>52454344</v>
      </c>
      <c r="D36" s="61">
        <f>SUM(D32:D35)</f>
        <v>0</v>
      </c>
      <c r="E36" s="62">
        <f t="shared" si="6"/>
        <v>44883600</v>
      </c>
      <c r="F36" s="63">
        <f t="shared" si="6"/>
        <v>44883600</v>
      </c>
      <c r="G36" s="63">
        <f t="shared" si="6"/>
        <v>0</v>
      </c>
      <c r="H36" s="63">
        <f t="shared" si="6"/>
        <v>342519</v>
      </c>
      <c r="I36" s="63">
        <f t="shared" si="6"/>
        <v>572533</v>
      </c>
      <c r="J36" s="63">
        <f t="shared" si="6"/>
        <v>915052</v>
      </c>
      <c r="K36" s="63">
        <f t="shared" si="6"/>
        <v>163024</v>
      </c>
      <c r="L36" s="63">
        <f t="shared" si="6"/>
        <v>1929192</v>
      </c>
      <c r="M36" s="63">
        <f t="shared" si="6"/>
        <v>5426439</v>
      </c>
      <c r="N36" s="63">
        <f t="shared" si="6"/>
        <v>7518655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8433707</v>
      </c>
      <c r="X36" s="63">
        <f t="shared" si="6"/>
        <v>23618168</v>
      </c>
      <c r="Y36" s="63">
        <f t="shared" si="6"/>
        <v>-15184461</v>
      </c>
      <c r="Z36" s="64">
        <f>+IF(X36&lt;&gt;0,+(Y36/X36)*100,0)</f>
        <v>-64.29144292647932</v>
      </c>
      <c r="AA36" s="65">
        <f>SUM(AA32:AA35)</f>
        <v>44883600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283321</v>
      </c>
      <c r="D5" s="16">
        <f>SUM(D6:D8)</f>
        <v>0</v>
      </c>
      <c r="E5" s="17">
        <f t="shared" si="0"/>
        <v>22785700</v>
      </c>
      <c r="F5" s="18">
        <f t="shared" si="0"/>
        <v>22785700</v>
      </c>
      <c r="G5" s="18">
        <f t="shared" si="0"/>
        <v>683654</v>
      </c>
      <c r="H5" s="18">
        <f t="shared" si="0"/>
        <v>5835430</v>
      </c>
      <c r="I5" s="18">
        <f t="shared" si="0"/>
        <v>183920</v>
      </c>
      <c r="J5" s="18">
        <f t="shared" si="0"/>
        <v>6703004</v>
      </c>
      <c r="K5" s="18">
        <f t="shared" si="0"/>
        <v>0</v>
      </c>
      <c r="L5" s="18">
        <f t="shared" si="0"/>
        <v>219760</v>
      </c>
      <c r="M5" s="18">
        <f t="shared" si="0"/>
        <v>213016</v>
      </c>
      <c r="N5" s="18">
        <f t="shared" si="0"/>
        <v>432776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7135780</v>
      </c>
      <c r="X5" s="18">
        <f t="shared" si="0"/>
        <v>12602850</v>
      </c>
      <c r="Y5" s="18">
        <f t="shared" si="0"/>
        <v>-5467070</v>
      </c>
      <c r="Z5" s="4">
        <f>+IF(X5&lt;&gt;0,+(Y5/X5)*100,0)</f>
        <v>-43.37963238473837</v>
      </c>
      <c r="AA5" s="16">
        <f>SUM(AA6:AA8)</f>
        <v>22785700</v>
      </c>
    </row>
    <row r="6" spans="1:27" ht="12.75">
      <c r="A6" s="5" t="s">
        <v>32</v>
      </c>
      <c r="B6" s="3"/>
      <c r="C6" s="19"/>
      <c r="D6" s="19"/>
      <c r="E6" s="20">
        <v>105700</v>
      </c>
      <c r="F6" s="21">
        <v>105700</v>
      </c>
      <c r="G6" s="21"/>
      <c r="H6" s="21">
        <v>29400</v>
      </c>
      <c r="I6" s="21"/>
      <c r="J6" s="21">
        <v>29400</v>
      </c>
      <c r="K6" s="21"/>
      <c r="L6" s="21">
        <v>29960</v>
      </c>
      <c r="M6" s="21"/>
      <c r="N6" s="21">
        <v>29960</v>
      </c>
      <c r="O6" s="21"/>
      <c r="P6" s="21"/>
      <c r="Q6" s="21"/>
      <c r="R6" s="21"/>
      <c r="S6" s="21"/>
      <c r="T6" s="21"/>
      <c r="U6" s="21"/>
      <c r="V6" s="21"/>
      <c r="W6" s="21">
        <v>59360</v>
      </c>
      <c r="X6" s="21">
        <v>52848</v>
      </c>
      <c r="Y6" s="21">
        <v>6512</v>
      </c>
      <c r="Z6" s="6">
        <v>12.32</v>
      </c>
      <c r="AA6" s="28">
        <v>105700</v>
      </c>
    </row>
    <row r="7" spans="1:27" ht="12.75">
      <c r="A7" s="5" t="s">
        <v>33</v>
      </c>
      <c r="B7" s="3"/>
      <c r="C7" s="22"/>
      <c r="D7" s="22"/>
      <c r="E7" s="23">
        <v>17100000</v>
      </c>
      <c r="F7" s="24">
        <v>17100000</v>
      </c>
      <c r="G7" s="24">
        <v>122430</v>
      </c>
      <c r="H7" s="24"/>
      <c r="I7" s="24">
        <v>183920</v>
      </c>
      <c r="J7" s="24">
        <v>306350</v>
      </c>
      <c r="K7" s="24"/>
      <c r="L7" s="24">
        <v>189800</v>
      </c>
      <c r="M7" s="24">
        <v>213016</v>
      </c>
      <c r="N7" s="24">
        <v>402816</v>
      </c>
      <c r="O7" s="24"/>
      <c r="P7" s="24"/>
      <c r="Q7" s="24"/>
      <c r="R7" s="24"/>
      <c r="S7" s="24"/>
      <c r="T7" s="24"/>
      <c r="U7" s="24"/>
      <c r="V7" s="24"/>
      <c r="W7" s="24">
        <v>709166</v>
      </c>
      <c r="X7" s="24">
        <v>7300002</v>
      </c>
      <c r="Y7" s="24">
        <v>-6590836</v>
      </c>
      <c r="Z7" s="7">
        <v>-90.29</v>
      </c>
      <c r="AA7" s="29">
        <v>17100000</v>
      </c>
    </row>
    <row r="8" spans="1:27" ht="12.75">
      <c r="A8" s="5" t="s">
        <v>34</v>
      </c>
      <c r="B8" s="3"/>
      <c r="C8" s="19">
        <v>283321</v>
      </c>
      <c r="D8" s="19"/>
      <c r="E8" s="20">
        <v>5580000</v>
      </c>
      <c r="F8" s="21">
        <v>5580000</v>
      </c>
      <c r="G8" s="21">
        <v>561224</v>
      </c>
      <c r="H8" s="21">
        <v>5806030</v>
      </c>
      <c r="I8" s="21"/>
      <c r="J8" s="21">
        <v>6367254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6367254</v>
      </c>
      <c r="X8" s="21">
        <v>5250000</v>
      </c>
      <c r="Y8" s="21">
        <v>1117254</v>
      </c>
      <c r="Z8" s="6">
        <v>21.28</v>
      </c>
      <c r="AA8" s="28">
        <v>5580000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2950000</v>
      </c>
      <c r="F9" s="18">
        <f t="shared" si="1"/>
        <v>2950000</v>
      </c>
      <c r="G9" s="18">
        <f t="shared" si="1"/>
        <v>0</v>
      </c>
      <c r="H9" s="18">
        <f t="shared" si="1"/>
        <v>-24281</v>
      </c>
      <c r="I9" s="18">
        <f t="shared" si="1"/>
        <v>123100</v>
      </c>
      <c r="J9" s="18">
        <f t="shared" si="1"/>
        <v>98819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98819</v>
      </c>
      <c r="X9" s="18">
        <f t="shared" si="1"/>
        <v>1350000</v>
      </c>
      <c r="Y9" s="18">
        <f t="shared" si="1"/>
        <v>-1251181</v>
      </c>
      <c r="Z9" s="4">
        <f>+IF(X9&lt;&gt;0,+(Y9/X9)*100,0)</f>
        <v>-92.68007407407407</v>
      </c>
      <c r="AA9" s="30">
        <f>SUM(AA10:AA14)</f>
        <v>2950000</v>
      </c>
    </row>
    <row r="10" spans="1:27" ht="12.75">
      <c r="A10" s="5" t="s">
        <v>36</v>
      </c>
      <c r="B10" s="3"/>
      <c r="C10" s="19"/>
      <c r="D10" s="19"/>
      <c r="E10" s="20">
        <v>450000</v>
      </c>
      <c r="F10" s="21">
        <v>450000</v>
      </c>
      <c r="G10" s="21"/>
      <c r="H10" s="21">
        <v>-24281</v>
      </c>
      <c r="I10" s="21"/>
      <c r="J10" s="21">
        <v>-24281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-24281</v>
      </c>
      <c r="X10" s="21">
        <v>100002</v>
      </c>
      <c r="Y10" s="21">
        <v>-124283</v>
      </c>
      <c r="Z10" s="6">
        <v>-124.28</v>
      </c>
      <c r="AA10" s="28">
        <v>450000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2500000</v>
      </c>
      <c r="F12" s="21">
        <v>2500000</v>
      </c>
      <c r="G12" s="21"/>
      <c r="H12" s="21"/>
      <c r="I12" s="21">
        <v>123100</v>
      </c>
      <c r="J12" s="21">
        <v>123100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123100</v>
      </c>
      <c r="X12" s="21">
        <v>1249998</v>
      </c>
      <c r="Y12" s="21">
        <v>-1126898</v>
      </c>
      <c r="Z12" s="6">
        <v>-90.15</v>
      </c>
      <c r="AA12" s="28">
        <v>2500000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120000</v>
      </c>
      <c r="F15" s="18">
        <f t="shared" si="2"/>
        <v>120000</v>
      </c>
      <c r="G15" s="18">
        <f t="shared" si="2"/>
        <v>0</v>
      </c>
      <c r="H15" s="18">
        <f t="shared" si="2"/>
        <v>0</v>
      </c>
      <c r="I15" s="18">
        <f t="shared" si="2"/>
        <v>33440</v>
      </c>
      <c r="J15" s="18">
        <f t="shared" si="2"/>
        <v>33440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33440</v>
      </c>
      <c r="X15" s="18">
        <f t="shared" si="2"/>
        <v>34998</v>
      </c>
      <c r="Y15" s="18">
        <f t="shared" si="2"/>
        <v>-1558</v>
      </c>
      <c r="Z15" s="4">
        <f>+IF(X15&lt;&gt;0,+(Y15/X15)*100,0)</f>
        <v>-4.451682953311618</v>
      </c>
      <c r="AA15" s="30">
        <f>SUM(AA16:AA18)</f>
        <v>120000</v>
      </c>
    </row>
    <row r="16" spans="1:27" ht="12.75">
      <c r="A16" s="5" t="s">
        <v>42</v>
      </c>
      <c r="B16" s="3"/>
      <c r="C16" s="19"/>
      <c r="D16" s="19"/>
      <c r="E16" s="20">
        <v>120000</v>
      </c>
      <c r="F16" s="21">
        <v>120000</v>
      </c>
      <c r="G16" s="21"/>
      <c r="H16" s="21"/>
      <c r="I16" s="21">
        <v>33440</v>
      </c>
      <c r="J16" s="21">
        <v>33440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33440</v>
      </c>
      <c r="X16" s="21">
        <v>34998</v>
      </c>
      <c r="Y16" s="21">
        <v>-1558</v>
      </c>
      <c r="Z16" s="6">
        <v>-4.45</v>
      </c>
      <c r="AA16" s="28">
        <v>120000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488435486</v>
      </c>
      <c r="D19" s="16">
        <f>SUM(D20:D23)</f>
        <v>0</v>
      </c>
      <c r="E19" s="17">
        <f t="shared" si="3"/>
        <v>540448300</v>
      </c>
      <c r="F19" s="18">
        <f t="shared" si="3"/>
        <v>540448300</v>
      </c>
      <c r="G19" s="18">
        <f t="shared" si="3"/>
        <v>12257541</v>
      </c>
      <c r="H19" s="18">
        <f t="shared" si="3"/>
        <v>87596391</v>
      </c>
      <c r="I19" s="18">
        <f t="shared" si="3"/>
        <v>40400787</v>
      </c>
      <c r="J19" s="18">
        <f t="shared" si="3"/>
        <v>140254719</v>
      </c>
      <c r="K19" s="18">
        <f t="shared" si="3"/>
        <v>44631054</v>
      </c>
      <c r="L19" s="18">
        <f t="shared" si="3"/>
        <v>52604775</v>
      </c>
      <c r="M19" s="18">
        <f t="shared" si="3"/>
        <v>2821574</v>
      </c>
      <c r="N19" s="18">
        <f t="shared" si="3"/>
        <v>100057403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240312122</v>
      </c>
      <c r="X19" s="18">
        <f t="shared" si="3"/>
        <v>252162522</v>
      </c>
      <c r="Y19" s="18">
        <f t="shared" si="3"/>
        <v>-11850400</v>
      </c>
      <c r="Z19" s="4">
        <f>+IF(X19&lt;&gt;0,+(Y19/X19)*100,0)</f>
        <v>-4.699508835020297</v>
      </c>
      <c r="AA19" s="30">
        <f>SUM(AA20:AA23)</f>
        <v>540448300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488435486</v>
      </c>
      <c r="D21" s="19"/>
      <c r="E21" s="20">
        <v>540448300</v>
      </c>
      <c r="F21" s="21">
        <v>540448300</v>
      </c>
      <c r="G21" s="21">
        <v>12257541</v>
      </c>
      <c r="H21" s="21">
        <v>87596391</v>
      </c>
      <c r="I21" s="21">
        <v>40400787</v>
      </c>
      <c r="J21" s="21">
        <v>140254719</v>
      </c>
      <c r="K21" s="21">
        <v>44631054</v>
      </c>
      <c r="L21" s="21">
        <v>52604775</v>
      </c>
      <c r="M21" s="21">
        <v>2821574</v>
      </c>
      <c r="N21" s="21">
        <v>100057403</v>
      </c>
      <c r="O21" s="21"/>
      <c r="P21" s="21"/>
      <c r="Q21" s="21"/>
      <c r="R21" s="21"/>
      <c r="S21" s="21"/>
      <c r="T21" s="21"/>
      <c r="U21" s="21"/>
      <c r="V21" s="21"/>
      <c r="W21" s="21">
        <v>240312122</v>
      </c>
      <c r="X21" s="21">
        <v>252162522</v>
      </c>
      <c r="Y21" s="21">
        <v>-11850400</v>
      </c>
      <c r="Z21" s="6">
        <v>-4.7</v>
      </c>
      <c r="AA21" s="28">
        <v>540448300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488718807</v>
      </c>
      <c r="D25" s="50">
        <f>+D5+D9+D15+D19+D24</f>
        <v>0</v>
      </c>
      <c r="E25" s="51">
        <f t="shared" si="4"/>
        <v>566304000</v>
      </c>
      <c r="F25" s="52">
        <f t="shared" si="4"/>
        <v>566304000</v>
      </c>
      <c r="G25" s="52">
        <f t="shared" si="4"/>
        <v>12941195</v>
      </c>
      <c r="H25" s="52">
        <f t="shared" si="4"/>
        <v>93407540</v>
      </c>
      <c r="I25" s="52">
        <f t="shared" si="4"/>
        <v>40741247</v>
      </c>
      <c r="J25" s="52">
        <f t="shared" si="4"/>
        <v>147089982</v>
      </c>
      <c r="K25" s="52">
        <f t="shared" si="4"/>
        <v>44631054</v>
      </c>
      <c r="L25" s="52">
        <f t="shared" si="4"/>
        <v>52824535</v>
      </c>
      <c r="M25" s="52">
        <f t="shared" si="4"/>
        <v>3034590</v>
      </c>
      <c r="N25" s="52">
        <f t="shared" si="4"/>
        <v>100490179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247580161</v>
      </c>
      <c r="X25" s="52">
        <f t="shared" si="4"/>
        <v>266150370</v>
      </c>
      <c r="Y25" s="52">
        <f t="shared" si="4"/>
        <v>-18570209</v>
      </c>
      <c r="Z25" s="53">
        <f>+IF(X25&lt;&gt;0,+(Y25/X25)*100,0)</f>
        <v>-6.977337284934077</v>
      </c>
      <c r="AA25" s="54">
        <f>+AA5+AA9+AA15+AA19+AA24</f>
        <v>566304000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488718807</v>
      </c>
      <c r="D28" s="19"/>
      <c r="E28" s="20">
        <v>566304000</v>
      </c>
      <c r="F28" s="21">
        <v>566304000</v>
      </c>
      <c r="G28" s="21">
        <v>12941195</v>
      </c>
      <c r="H28" s="21">
        <v>93407540</v>
      </c>
      <c r="I28" s="21">
        <v>40741247</v>
      </c>
      <c r="J28" s="21">
        <v>147089982</v>
      </c>
      <c r="K28" s="21">
        <v>44631054</v>
      </c>
      <c r="L28" s="21">
        <v>52824535</v>
      </c>
      <c r="M28" s="21">
        <v>3034590</v>
      </c>
      <c r="N28" s="21">
        <v>100490179</v>
      </c>
      <c r="O28" s="21"/>
      <c r="P28" s="21"/>
      <c r="Q28" s="21"/>
      <c r="R28" s="21"/>
      <c r="S28" s="21"/>
      <c r="T28" s="21"/>
      <c r="U28" s="21"/>
      <c r="V28" s="21"/>
      <c r="W28" s="21">
        <v>247580161</v>
      </c>
      <c r="X28" s="21">
        <v>266150370</v>
      </c>
      <c r="Y28" s="21">
        <v>-18570209</v>
      </c>
      <c r="Z28" s="6">
        <v>-6.98</v>
      </c>
      <c r="AA28" s="19">
        <v>566304000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488718807</v>
      </c>
      <c r="D32" s="25">
        <f>SUM(D28:D31)</f>
        <v>0</v>
      </c>
      <c r="E32" s="26">
        <f t="shared" si="5"/>
        <v>566304000</v>
      </c>
      <c r="F32" s="27">
        <f t="shared" si="5"/>
        <v>566304000</v>
      </c>
      <c r="G32" s="27">
        <f t="shared" si="5"/>
        <v>12941195</v>
      </c>
      <c r="H32" s="27">
        <f t="shared" si="5"/>
        <v>93407540</v>
      </c>
      <c r="I32" s="27">
        <f t="shared" si="5"/>
        <v>40741247</v>
      </c>
      <c r="J32" s="27">
        <f t="shared" si="5"/>
        <v>147089982</v>
      </c>
      <c r="K32" s="27">
        <f t="shared" si="5"/>
        <v>44631054</v>
      </c>
      <c r="L32" s="27">
        <f t="shared" si="5"/>
        <v>52824535</v>
      </c>
      <c r="M32" s="27">
        <f t="shared" si="5"/>
        <v>3034590</v>
      </c>
      <c r="N32" s="27">
        <f t="shared" si="5"/>
        <v>100490179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247580161</v>
      </c>
      <c r="X32" s="27">
        <f t="shared" si="5"/>
        <v>266150370</v>
      </c>
      <c r="Y32" s="27">
        <f t="shared" si="5"/>
        <v>-18570209</v>
      </c>
      <c r="Z32" s="13">
        <f>+IF(X32&lt;&gt;0,+(Y32/X32)*100,0)</f>
        <v>-6.977337284934077</v>
      </c>
      <c r="AA32" s="31">
        <f>SUM(AA28:AA31)</f>
        <v>566304000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488718807</v>
      </c>
      <c r="D36" s="61">
        <f>SUM(D32:D35)</f>
        <v>0</v>
      </c>
      <c r="E36" s="62">
        <f t="shared" si="6"/>
        <v>566304000</v>
      </c>
      <c r="F36" s="63">
        <f t="shared" si="6"/>
        <v>566304000</v>
      </c>
      <c r="G36" s="63">
        <f t="shared" si="6"/>
        <v>12941195</v>
      </c>
      <c r="H36" s="63">
        <f t="shared" si="6"/>
        <v>93407540</v>
      </c>
      <c r="I36" s="63">
        <f t="shared" si="6"/>
        <v>40741247</v>
      </c>
      <c r="J36" s="63">
        <f t="shared" si="6"/>
        <v>147089982</v>
      </c>
      <c r="K36" s="63">
        <f t="shared" si="6"/>
        <v>44631054</v>
      </c>
      <c r="L36" s="63">
        <f t="shared" si="6"/>
        <v>52824535</v>
      </c>
      <c r="M36" s="63">
        <f t="shared" si="6"/>
        <v>3034590</v>
      </c>
      <c r="N36" s="63">
        <f t="shared" si="6"/>
        <v>100490179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247580161</v>
      </c>
      <c r="X36" s="63">
        <f t="shared" si="6"/>
        <v>266150370</v>
      </c>
      <c r="Y36" s="63">
        <f t="shared" si="6"/>
        <v>-18570209</v>
      </c>
      <c r="Z36" s="64">
        <f>+IF(X36&lt;&gt;0,+(Y36/X36)*100,0)</f>
        <v>-6.977337284934077</v>
      </c>
      <c r="AA36" s="65">
        <f>SUM(AA32:AA35)</f>
        <v>566304000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1414261</v>
      </c>
      <c r="D5" s="16">
        <f>SUM(D6:D8)</f>
        <v>0</v>
      </c>
      <c r="E5" s="17">
        <f t="shared" si="0"/>
        <v>170000</v>
      </c>
      <c r="F5" s="18">
        <f t="shared" si="0"/>
        <v>170000</v>
      </c>
      <c r="G5" s="18">
        <f t="shared" si="0"/>
        <v>0</v>
      </c>
      <c r="H5" s="18">
        <f t="shared" si="0"/>
        <v>3118</v>
      </c>
      <c r="I5" s="18">
        <f t="shared" si="0"/>
        <v>20593</v>
      </c>
      <c r="J5" s="18">
        <f t="shared" si="0"/>
        <v>23711</v>
      </c>
      <c r="K5" s="18">
        <f t="shared" si="0"/>
        <v>1312</v>
      </c>
      <c r="L5" s="18">
        <f t="shared" si="0"/>
        <v>0</v>
      </c>
      <c r="M5" s="18">
        <f t="shared" si="0"/>
        <v>35486</v>
      </c>
      <c r="N5" s="18">
        <f t="shared" si="0"/>
        <v>36798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60509</v>
      </c>
      <c r="X5" s="18">
        <f t="shared" si="0"/>
        <v>85002</v>
      </c>
      <c r="Y5" s="18">
        <f t="shared" si="0"/>
        <v>-24493</v>
      </c>
      <c r="Z5" s="4">
        <f>+IF(X5&lt;&gt;0,+(Y5/X5)*100,0)</f>
        <v>-28.814616126679372</v>
      </c>
      <c r="AA5" s="16">
        <f>SUM(AA6:AA8)</f>
        <v>170000</v>
      </c>
    </row>
    <row r="6" spans="1:27" ht="12.75">
      <c r="A6" s="5" t="s">
        <v>32</v>
      </c>
      <c r="B6" s="3"/>
      <c r="C6" s="19">
        <v>88128</v>
      </c>
      <c r="D6" s="19"/>
      <c r="E6" s="20">
        <v>30000</v>
      </c>
      <c r="F6" s="21">
        <v>30000</v>
      </c>
      <c r="G6" s="21"/>
      <c r="H6" s="21"/>
      <c r="I6" s="21">
        <v>20593</v>
      </c>
      <c r="J6" s="21">
        <v>20593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20593</v>
      </c>
      <c r="X6" s="21">
        <v>15000</v>
      </c>
      <c r="Y6" s="21">
        <v>5593</v>
      </c>
      <c r="Z6" s="6">
        <v>37.29</v>
      </c>
      <c r="AA6" s="28">
        <v>30000</v>
      </c>
    </row>
    <row r="7" spans="1:27" ht="12.75">
      <c r="A7" s="5" t="s">
        <v>33</v>
      </c>
      <c r="B7" s="3"/>
      <c r="C7" s="22">
        <v>23693</v>
      </c>
      <c r="D7" s="22"/>
      <c r="E7" s="23">
        <v>140000</v>
      </c>
      <c r="F7" s="24">
        <v>140000</v>
      </c>
      <c r="G7" s="24"/>
      <c r="H7" s="24">
        <v>1882</v>
      </c>
      <c r="I7" s="24"/>
      <c r="J7" s="24">
        <v>1882</v>
      </c>
      <c r="K7" s="24">
        <v>1312</v>
      </c>
      <c r="L7" s="24"/>
      <c r="M7" s="24"/>
      <c r="N7" s="24">
        <v>1312</v>
      </c>
      <c r="O7" s="24"/>
      <c r="P7" s="24"/>
      <c r="Q7" s="24"/>
      <c r="R7" s="24"/>
      <c r="S7" s="24"/>
      <c r="T7" s="24"/>
      <c r="U7" s="24"/>
      <c r="V7" s="24"/>
      <c r="W7" s="24">
        <v>3194</v>
      </c>
      <c r="X7" s="24">
        <v>70002</v>
      </c>
      <c r="Y7" s="24">
        <v>-66808</v>
      </c>
      <c r="Z7" s="7">
        <v>-95.44</v>
      </c>
      <c r="AA7" s="29">
        <v>140000</v>
      </c>
    </row>
    <row r="8" spans="1:27" ht="12.75">
      <c r="A8" s="5" t="s">
        <v>34</v>
      </c>
      <c r="B8" s="3"/>
      <c r="C8" s="19">
        <v>1302440</v>
      </c>
      <c r="D8" s="19"/>
      <c r="E8" s="20"/>
      <c r="F8" s="21"/>
      <c r="G8" s="21"/>
      <c r="H8" s="21">
        <v>1236</v>
      </c>
      <c r="I8" s="21"/>
      <c r="J8" s="21">
        <v>1236</v>
      </c>
      <c r="K8" s="21"/>
      <c r="L8" s="21"/>
      <c r="M8" s="21">
        <v>35486</v>
      </c>
      <c r="N8" s="21">
        <v>35486</v>
      </c>
      <c r="O8" s="21"/>
      <c r="P8" s="21"/>
      <c r="Q8" s="21"/>
      <c r="R8" s="21"/>
      <c r="S8" s="21"/>
      <c r="T8" s="21"/>
      <c r="U8" s="21"/>
      <c r="V8" s="21"/>
      <c r="W8" s="21">
        <v>36722</v>
      </c>
      <c r="X8" s="21"/>
      <c r="Y8" s="21">
        <v>36722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1363800</v>
      </c>
      <c r="D9" s="16">
        <f>SUM(D10:D14)</f>
        <v>0</v>
      </c>
      <c r="E9" s="17">
        <f t="shared" si="1"/>
        <v>7500000</v>
      </c>
      <c r="F9" s="18">
        <f t="shared" si="1"/>
        <v>7500000</v>
      </c>
      <c r="G9" s="18">
        <f t="shared" si="1"/>
        <v>0</v>
      </c>
      <c r="H9" s="18">
        <f t="shared" si="1"/>
        <v>0</v>
      </c>
      <c r="I9" s="18">
        <f t="shared" si="1"/>
        <v>377266</v>
      </c>
      <c r="J9" s="18">
        <f t="shared" si="1"/>
        <v>377266</v>
      </c>
      <c r="K9" s="18">
        <f t="shared" si="1"/>
        <v>25956</v>
      </c>
      <c r="L9" s="18">
        <f t="shared" si="1"/>
        <v>465265</v>
      </c>
      <c r="M9" s="18">
        <f t="shared" si="1"/>
        <v>106038</v>
      </c>
      <c r="N9" s="18">
        <f t="shared" si="1"/>
        <v>597259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974525</v>
      </c>
      <c r="X9" s="18">
        <f t="shared" si="1"/>
        <v>3750000</v>
      </c>
      <c r="Y9" s="18">
        <f t="shared" si="1"/>
        <v>-2775475</v>
      </c>
      <c r="Z9" s="4">
        <f>+IF(X9&lt;&gt;0,+(Y9/X9)*100,0)</f>
        <v>-74.01266666666668</v>
      </c>
      <c r="AA9" s="30">
        <f>SUM(AA10:AA14)</f>
        <v>7500000</v>
      </c>
    </row>
    <row r="10" spans="1:27" ht="12.75">
      <c r="A10" s="5" t="s">
        <v>36</v>
      </c>
      <c r="B10" s="3"/>
      <c r="C10" s="19">
        <v>1363800</v>
      </c>
      <c r="D10" s="19"/>
      <c r="E10" s="20">
        <v>5500000</v>
      </c>
      <c r="F10" s="21">
        <v>5500000</v>
      </c>
      <c r="G10" s="21"/>
      <c r="H10" s="21"/>
      <c r="I10" s="21"/>
      <c r="J10" s="21"/>
      <c r="K10" s="21">
        <v>25956</v>
      </c>
      <c r="L10" s="21">
        <v>-8516</v>
      </c>
      <c r="M10" s="21"/>
      <c r="N10" s="21">
        <v>17440</v>
      </c>
      <c r="O10" s="21"/>
      <c r="P10" s="21"/>
      <c r="Q10" s="21"/>
      <c r="R10" s="21"/>
      <c r="S10" s="21"/>
      <c r="T10" s="21"/>
      <c r="U10" s="21"/>
      <c r="V10" s="21"/>
      <c r="W10" s="21">
        <v>17440</v>
      </c>
      <c r="X10" s="21">
        <v>2749998</v>
      </c>
      <c r="Y10" s="21">
        <v>-2732558</v>
      </c>
      <c r="Z10" s="6">
        <v>-99.37</v>
      </c>
      <c r="AA10" s="28">
        <v>5500000</v>
      </c>
    </row>
    <row r="11" spans="1:27" ht="12.75">
      <c r="A11" s="5" t="s">
        <v>37</v>
      </c>
      <c r="B11" s="3"/>
      <c r="C11" s="19"/>
      <c r="D11" s="19"/>
      <c r="E11" s="20">
        <v>2000000</v>
      </c>
      <c r="F11" s="21">
        <v>2000000</v>
      </c>
      <c r="G11" s="21"/>
      <c r="H11" s="21"/>
      <c r="I11" s="21">
        <v>377266</v>
      </c>
      <c r="J11" s="21">
        <v>377266</v>
      </c>
      <c r="K11" s="21"/>
      <c r="L11" s="21">
        <v>473781</v>
      </c>
      <c r="M11" s="21">
        <v>93478</v>
      </c>
      <c r="N11" s="21">
        <v>567259</v>
      </c>
      <c r="O11" s="21"/>
      <c r="P11" s="21"/>
      <c r="Q11" s="21"/>
      <c r="R11" s="21"/>
      <c r="S11" s="21"/>
      <c r="T11" s="21"/>
      <c r="U11" s="21"/>
      <c r="V11" s="21"/>
      <c r="W11" s="21">
        <v>944525</v>
      </c>
      <c r="X11" s="21">
        <v>1000002</v>
      </c>
      <c r="Y11" s="21">
        <v>-55477</v>
      </c>
      <c r="Z11" s="6">
        <v>-5.55</v>
      </c>
      <c r="AA11" s="28">
        <v>2000000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>
        <v>12560</v>
      </c>
      <c r="N12" s="21">
        <v>12560</v>
      </c>
      <c r="O12" s="21"/>
      <c r="P12" s="21"/>
      <c r="Q12" s="21"/>
      <c r="R12" s="21"/>
      <c r="S12" s="21"/>
      <c r="T12" s="21"/>
      <c r="U12" s="21"/>
      <c r="V12" s="21"/>
      <c r="W12" s="21">
        <v>12560</v>
      </c>
      <c r="X12" s="21"/>
      <c r="Y12" s="21">
        <v>12560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9883755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1911</v>
      </c>
      <c r="M15" s="18">
        <f t="shared" si="2"/>
        <v>1614818</v>
      </c>
      <c r="N15" s="18">
        <f t="shared" si="2"/>
        <v>1616729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1616729</v>
      </c>
      <c r="X15" s="18">
        <f t="shared" si="2"/>
        <v>0</v>
      </c>
      <c r="Y15" s="18">
        <f t="shared" si="2"/>
        <v>1616729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>
        <v>231599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9652156</v>
      </c>
      <c r="D17" s="19"/>
      <c r="E17" s="20"/>
      <c r="F17" s="21"/>
      <c r="G17" s="21"/>
      <c r="H17" s="21"/>
      <c r="I17" s="21"/>
      <c r="J17" s="21"/>
      <c r="K17" s="21"/>
      <c r="L17" s="21">
        <v>1911</v>
      </c>
      <c r="M17" s="21">
        <v>1614818</v>
      </c>
      <c r="N17" s="21">
        <v>1616729</v>
      </c>
      <c r="O17" s="21"/>
      <c r="P17" s="21"/>
      <c r="Q17" s="21"/>
      <c r="R17" s="21"/>
      <c r="S17" s="21"/>
      <c r="T17" s="21"/>
      <c r="U17" s="21"/>
      <c r="V17" s="21"/>
      <c r="W17" s="21">
        <v>1616729</v>
      </c>
      <c r="X17" s="21"/>
      <c r="Y17" s="21">
        <v>1616729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16996341</v>
      </c>
      <c r="D19" s="16">
        <f>SUM(D20:D23)</f>
        <v>0</v>
      </c>
      <c r="E19" s="17">
        <f t="shared" si="3"/>
        <v>62171150</v>
      </c>
      <c r="F19" s="18">
        <f t="shared" si="3"/>
        <v>62171150</v>
      </c>
      <c r="G19" s="18">
        <f t="shared" si="3"/>
        <v>0</v>
      </c>
      <c r="H19" s="18">
        <f t="shared" si="3"/>
        <v>652441</v>
      </c>
      <c r="I19" s="18">
        <f t="shared" si="3"/>
        <v>134874</v>
      </c>
      <c r="J19" s="18">
        <f t="shared" si="3"/>
        <v>787315</v>
      </c>
      <c r="K19" s="18">
        <f t="shared" si="3"/>
        <v>2567363</v>
      </c>
      <c r="L19" s="18">
        <f t="shared" si="3"/>
        <v>6308436</v>
      </c>
      <c r="M19" s="18">
        <f t="shared" si="3"/>
        <v>7183646</v>
      </c>
      <c r="N19" s="18">
        <f t="shared" si="3"/>
        <v>16059445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16846760</v>
      </c>
      <c r="X19" s="18">
        <f t="shared" si="3"/>
        <v>31085502</v>
      </c>
      <c r="Y19" s="18">
        <f t="shared" si="3"/>
        <v>-14238742</v>
      </c>
      <c r="Z19" s="4">
        <f>+IF(X19&lt;&gt;0,+(Y19/X19)*100,0)</f>
        <v>-45.8050894593885</v>
      </c>
      <c r="AA19" s="30">
        <f>SUM(AA20:AA23)</f>
        <v>62171150</v>
      </c>
    </row>
    <row r="20" spans="1:27" ht="12.75">
      <c r="A20" s="5" t="s">
        <v>46</v>
      </c>
      <c r="B20" s="3"/>
      <c r="C20" s="19">
        <v>1850816</v>
      </c>
      <c r="D20" s="19"/>
      <c r="E20" s="20">
        <v>6230000</v>
      </c>
      <c r="F20" s="21">
        <v>6230000</v>
      </c>
      <c r="G20" s="21"/>
      <c r="H20" s="21"/>
      <c r="I20" s="21">
        <v>134874</v>
      </c>
      <c r="J20" s="21">
        <v>134874</v>
      </c>
      <c r="K20" s="21">
        <v>759360</v>
      </c>
      <c r="L20" s="21">
        <v>777714</v>
      </c>
      <c r="M20" s="21">
        <v>1064330</v>
      </c>
      <c r="N20" s="21">
        <v>2601404</v>
      </c>
      <c r="O20" s="21"/>
      <c r="P20" s="21"/>
      <c r="Q20" s="21"/>
      <c r="R20" s="21"/>
      <c r="S20" s="21"/>
      <c r="T20" s="21"/>
      <c r="U20" s="21"/>
      <c r="V20" s="21"/>
      <c r="W20" s="21">
        <v>2736278</v>
      </c>
      <c r="X20" s="21">
        <v>3115002</v>
      </c>
      <c r="Y20" s="21">
        <v>-378724</v>
      </c>
      <c r="Z20" s="6">
        <v>-12.16</v>
      </c>
      <c r="AA20" s="28">
        <v>6230000</v>
      </c>
    </row>
    <row r="21" spans="1:27" ht="12.75">
      <c r="A21" s="5" t="s">
        <v>47</v>
      </c>
      <c r="B21" s="3"/>
      <c r="C21" s="19">
        <v>159477</v>
      </c>
      <c r="D21" s="19"/>
      <c r="E21" s="20">
        <v>28668280</v>
      </c>
      <c r="F21" s="21">
        <v>28668280</v>
      </c>
      <c r="G21" s="21"/>
      <c r="H21" s="21"/>
      <c r="I21" s="21"/>
      <c r="J21" s="21"/>
      <c r="K21" s="21">
        <v>370639</v>
      </c>
      <c r="L21" s="21">
        <v>1348025</v>
      </c>
      <c r="M21" s="21">
        <v>1540327</v>
      </c>
      <c r="N21" s="21">
        <v>3258991</v>
      </c>
      <c r="O21" s="21"/>
      <c r="P21" s="21"/>
      <c r="Q21" s="21"/>
      <c r="R21" s="21"/>
      <c r="S21" s="21"/>
      <c r="T21" s="21"/>
      <c r="U21" s="21"/>
      <c r="V21" s="21"/>
      <c r="W21" s="21">
        <v>3258991</v>
      </c>
      <c r="X21" s="21">
        <v>14334000</v>
      </c>
      <c r="Y21" s="21">
        <v>-11075009</v>
      </c>
      <c r="Z21" s="6">
        <v>-77.26</v>
      </c>
      <c r="AA21" s="28">
        <v>28668280</v>
      </c>
    </row>
    <row r="22" spans="1:27" ht="12.75">
      <c r="A22" s="5" t="s">
        <v>48</v>
      </c>
      <c r="B22" s="3"/>
      <c r="C22" s="22">
        <v>14986048</v>
      </c>
      <c r="D22" s="22"/>
      <c r="E22" s="23">
        <v>27272870</v>
      </c>
      <c r="F22" s="24">
        <v>27272870</v>
      </c>
      <c r="G22" s="24"/>
      <c r="H22" s="24">
        <v>652441</v>
      </c>
      <c r="I22" s="24"/>
      <c r="J22" s="24">
        <v>652441</v>
      </c>
      <c r="K22" s="24">
        <v>1437364</v>
      </c>
      <c r="L22" s="24">
        <v>4182697</v>
      </c>
      <c r="M22" s="24">
        <v>4578989</v>
      </c>
      <c r="N22" s="24">
        <v>10199050</v>
      </c>
      <c r="O22" s="24"/>
      <c r="P22" s="24"/>
      <c r="Q22" s="24"/>
      <c r="R22" s="24"/>
      <c r="S22" s="24"/>
      <c r="T22" s="24"/>
      <c r="U22" s="24"/>
      <c r="V22" s="24"/>
      <c r="W22" s="24">
        <v>10851491</v>
      </c>
      <c r="X22" s="24">
        <v>13636500</v>
      </c>
      <c r="Y22" s="24">
        <v>-2785009</v>
      </c>
      <c r="Z22" s="7">
        <v>-20.42</v>
      </c>
      <c r="AA22" s="29">
        <v>27272870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29658157</v>
      </c>
      <c r="D25" s="50">
        <f>+D5+D9+D15+D19+D24</f>
        <v>0</v>
      </c>
      <c r="E25" s="51">
        <f t="shared" si="4"/>
        <v>69841150</v>
      </c>
      <c r="F25" s="52">
        <f t="shared" si="4"/>
        <v>69841150</v>
      </c>
      <c r="G25" s="52">
        <f t="shared" si="4"/>
        <v>0</v>
      </c>
      <c r="H25" s="52">
        <f t="shared" si="4"/>
        <v>655559</v>
      </c>
      <c r="I25" s="52">
        <f t="shared" si="4"/>
        <v>532733</v>
      </c>
      <c r="J25" s="52">
        <f t="shared" si="4"/>
        <v>1188292</v>
      </c>
      <c r="K25" s="52">
        <f t="shared" si="4"/>
        <v>2594631</v>
      </c>
      <c r="L25" s="52">
        <f t="shared" si="4"/>
        <v>6775612</v>
      </c>
      <c r="M25" s="52">
        <f t="shared" si="4"/>
        <v>8939988</v>
      </c>
      <c r="N25" s="52">
        <f t="shared" si="4"/>
        <v>18310231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19498523</v>
      </c>
      <c r="X25" s="52">
        <f t="shared" si="4"/>
        <v>34920504</v>
      </c>
      <c r="Y25" s="52">
        <f t="shared" si="4"/>
        <v>-15421981</v>
      </c>
      <c r="Z25" s="53">
        <f>+IF(X25&lt;&gt;0,+(Y25/X25)*100,0)</f>
        <v>-44.16311116242767</v>
      </c>
      <c r="AA25" s="54">
        <f>+AA5+AA9+AA15+AA19+AA24</f>
        <v>69841150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69411150</v>
      </c>
      <c r="F28" s="21">
        <v>69411150</v>
      </c>
      <c r="G28" s="21"/>
      <c r="H28" s="21">
        <v>652441</v>
      </c>
      <c r="I28" s="21">
        <v>377266</v>
      </c>
      <c r="J28" s="21">
        <v>1029707</v>
      </c>
      <c r="K28" s="21">
        <v>2562963</v>
      </c>
      <c r="L28" s="21">
        <v>6766476</v>
      </c>
      <c r="M28" s="21">
        <v>8888900</v>
      </c>
      <c r="N28" s="21">
        <v>18218339</v>
      </c>
      <c r="O28" s="21"/>
      <c r="P28" s="21"/>
      <c r="Q28" s="21"/>
      <c r="R28" s="21"/>
      <c r="S28" s="21"/>
      <c r="T28" s="21"/>
      <c r="U28" s="21"/>
      <c r="V28" s="21"/>
      <c r="W28" s="21">
        <v>19248046</v>
      </c>
      <c r="X28" s="21">
        <v>52058250</v>
      </c>
      <c r="Y28" s="21">
        <v>-32810204</v>
      </c>
      <c r="Z28" s="6">
        <v>-63.03</v>
      </c>
      <c r="AA28" s="19">
        <v>69411150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>
        <v>12560</v>
      </c>
      <c r="N30" s="24">
        <v>12560</v>
      </c>
      <c r="O30" s="24"/>
      <c r="P30" s="24"/>
      <c r="Q30" s="24"/>
      <c r="R30" s="24"/>
      <c r="S30" s="24"/>
      <c r="T30" s="24"/>
      <c r="U30" s="24"/>
      <c r="V30" s="24"/>
      <c r="W30" s="24">
        <v>12560</v>
      </c>
      <c r="X30" s="24"/>
      <c r="Y30" s="24">
        <v>12560</v>
      </c>
      <c r="Z30" s="7"/>
      <c r="AA30" s="29"/>
    </row>
    <row r="31" spans="1:27" ht="12.75">
      <c r="A31" s="57" t="s">
        <v>57</v>
      </c>
      <c r="B31" s="3"/>
      <c r="C31" s="19">
        <v>29658157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29658157</v>
      </c>
      <c r="D32" s="25">
        <f>SUM(D28:D31)</f>
        <v>0</v>
      </c>
      <c r="E32" s="26">
        <f t="shared" si="5"/>
        <v>69411150</v>
      </c>
      <c r="F32" s="27">
        <f t="shared" si="5"/>
        <v>69411150</v>
      </c>
      <c r="G32" s="27">
        <f t="shared" si="5"/>
        <v>0</v>
      </c>
      <c r="H32" s="27">
        <f t="shared" si="5"/>
        <v>652441</v>
      </c>
      <c r="I32" s="27">
        <f t="shared" si="5"/>
        <v>377266</v>
      </c>
      <c r="J32" s="27">
        <f t="shared" si="5"/>
        <v>1029707</v>
      </c>
      <c r="K32" s="27">
        <f t="shared" si="5"/>
        <v>2562963</v>
      </c>
      <c r="L32" s="27">
        <f t="shared" si="5"/>
        <v>6766476</v>
      </c>
      <c r="M32" s="27">
        <f t="shared" si="5"/>
        <v>8901460</v>
      </c>
      <c r="N32" s="27">
        <f t="shared" si="5"/>
        <v>18230899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19260606</v>
      </c>
      <c r="X32" s="27">
        <f t="shared" si="5"/>
        <v>52058250</v>
      </c>
      <c r="Y32" s="27">
        <f t="shared" si="5"/>
        <v>-32797644</v>
      </c>
      <c r="Z32" s="13">
        <f>+IF(X32&lt;&gt;0,+(Y32/X32)*100,0)</f>
        <v>-63.001818155623745</v>
      </c>
      <c r="AA32" s="31">
        <f>SUM(AA28:AA31)</f>
        <v>69411150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430000</v>
      </c>
      <c r="F35" s="21">
        <v>430000</v>
      </c>
      <c r="G35" s="21"/>
      <c r="H35" s="21">
        <v>3118</v>
      </c>
      <c r="I35" s="21">
        <v>155467</v>
      </c>
      <c r="J35" s="21">
        <v>158585</v>
      </c>
      <c r="K35" s="21">
        <v>31668</v>
      </c>
      <c r="L35" s="21">
        <v>9136</v>
      </c>
      <c r="M35" s="21">
        <v>38528</v>
      </c>
      <c r="N35" s="21">
        <v>79332</v>
      </c>
      <c r="O35" s="21"/>
      <c r="P35" s="21"/>
      <c r="Q35" s="21"/>
      <c r="R35" s="21"/>
      <c r="S35" s="21"/>
      <c r="T35" s="21"/>
      <c r="U35" s="21"/>
      <c r="V35" s="21"/>
      <c r="W35" s="21">
        <v>237917</v>
      </c>
      <c r="X35" s="21">
        <v>214998</v>
      </c>
      <c r="Y35" s="21">
        <v>22919</v>
      </c>
      <c r="Z35" s="6">
        <v>10.66</v>
      </c>
      <c r="AA35" s="28">
        <v>430000</v>
      </c>
    </row>
    <row r="36" spans="1:27" ht="12.75">
      <c r="A36" s="60" t="s">
        <v>64</v>
      </c>
      <c r="B36" s="10"/>
      <c r="C36" s="61">
        <f aca="true" t="shared" si="6" ref="C36:Y36">SUM(C32:C35)</f>
        <v>29658157</v>
      </c>
      <c r="D36" s="61">
        <f>SUM(D32:D35)</f>
        <v>0</v>
      </c>
      <c r="E36" s="62">
        <f t="shared" si="6"/>
        <v>69841150</v>
      </c>
      <c r="F36" s="63">
        <f t="shared" si="6"/>
        <v>69841150</v>
      </c>
      <c r="G36" s="63">
        <f t="shared" si="6"/>
        <v>0</v>
      </c>
      <c r="H36" s="63">
        <f t="shared" si="6"/>
        <v>655559</v>
      </c>
      <c r="I36" s="63">
        <f t="shared" si="6"/>
        <v>532733</v>
      </c>
      <c r="J36" s="63">
        <f t="shared" si="6"/>
        <v>1188292</v>
      </c>
      <c r="K36" s="63">
        <f t="shared" si="6"/>
        <v>2594631</v>
      </c>
      <c r="L36" s="63">
        <f t="shared" si="6"/>
        <v>6775612</v>
      </c>
      <c r="M36" s="63">
        <f t="shared" si="6"/>
        <v>8939988</v>
      </c>
      <c r="N36" s="63">
        <f t="shared" si="6"/>
        <v>18310231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19498523</v>
      </c>
      <c r="X36" s="63">
        <f t="shared" si="6"/>
        <v>52273248</v>
      </c>
      <c r="Y36" s="63">
        <f t="shared" si="6"/>
        <v>-32774725</v>
      </c>
      <c r="Z36" s="64">
        <f>+IF(X36&lt;&gt;0,+(Y36/X36)*100,0)</f>
        <v>-62.69884932346274</v>
      </c>
      <c r="AA36" s="65">
        <f>SUM(AA32:AA35)</f>
        <v>69841150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1508406</v>
      </c>
      <c r="D5" s="16">
        <f>SUM(D6:D8)</f>
        <v>0</v>
      </c>
      <c r="E5" s="17">
        <f t="shared" si="0"/>
        <v>750000</v>
      </c>
      <c r="F5" s="18">
        <f t="shared" si="0"/>
        <v>750000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750000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261196</v>
      </c>
      <c r="D7" s="22"/>
      <c r="E7" s="23">
        <v>750000</v>
      </c>
      <c r="F7" s="24">
        <v>750000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750000</v>
      </c>
    </row>
    <row r="8" spans="1:27" ht="12.75">
      <c r="A8" s="5" t="s">
        <v>34</v>
      </c>
      <c r="B8" s="3"/>
      <c r="C8" s="19">
        <v>1247210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7558219</v>
      </c>
      <c r="D9" s="16">
        <f>SUM(D10:D14)</f>
        <v>0</v>
      </c>
      <c r="E9" s="17">
        <f t="shared" si="1"/>
        <v>2522000</v>
      </c>
      <c r="F9" s="18">
        <f t="shared" si="1"/>
        <v>2522000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760998</v>
      </c>
      <c r="Y9" s="18">
        <f t="shared" si="1"/>
        <v>-760998</v>
      </c>
      <c r="Z9" s="4">
        <f>+IF(X9&lt;&gt;0,+(Y9/X9)*100,0)</f>
        <v>-100</v>
      </c>
      <c r="AA9" s="30">
        <f>SUM(AA10:AA14)</f>
        <v>2522000</v>
      </c>
    </row>
    <row r="10" spans="1:27" ht="12.75">
      <c r="A10" s="5" t="s">
        <v>36</v>
      </c>
      <c r="B10" s="3"/>
      <c r="C10" s="19">
        <v>1155782</v>
      </c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760998</v>
      </c>
      <c r="Y10" s="21">
        <v>-760998</v>
      </c>
      <c r="Z10" s="6">
        <v>-100</v>
      </c>
      <c r="AA10" s="28">
        <v>1000000</v>
      </c>
    </row>
    <row r="11" spans="1:27" ht="12.75">
      <c r="A11" s="5" t="s">
        <v>37</v>
      </c>
      <c r="B11" s="3"/>
      <c r="C11" s="19">
        <v>6402437</v>
      </c>
      <c r="D11" s="19"/>
      <c r="E11" s="20">
        <v>1522000</v>
      </c>
      <c r="F11" s="21">
        <v>1522000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1522000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18941168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159642</v>
      </c>
      <c r="Y15" s="18">
        <f t="shared" si="2"/>
        <v>-159642</v>
      </c>
      <c r="Z15" s="4">
        <f>+IF(X15&lt;&gt;0,+(Y15/X15)*100,0)</f>
        <v>-100</v>
      </c>
      <c r="AA15" s="30">
        <f>SUM(AA16:AA18)</f>
        <v>0</v>
      </c>
    </row>
    <row r="16" spans="1:27" ht="12.75">
      <c r="A16" s="5" t="s">
        <v>42</v>
      </c>
      <c r="B16" s="3"/>
      <c r="C16" s="19">
        <v>9674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18931494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159642</v>
      </c>
      <c r="Y17" s="21">
        <v>-159642</v>
      </c>
      <c r="Z17" s="6">
        <v>-100</v>
      </c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14723207</v>
      </c>
      <c r="D19" s="16">
        <f>SUM(D20:D23)</f>
        <v>0</v>
      </c>
      <c r="E19" s="17">
        <f t="shared" si="3"/>
        <v>65226200</v>
      </c>
      <c r="F19" s="18">
        <f t="shared" si="3"/>
        <v>65226200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16176360</v>
      </c>
      <c r="Y19" s="18">
        <f t="shared" si="3"/>
        <v>-16176360</v>
      </c>
      <c r="Z19" s="4">
        <f>+IF(X19&lt;&gt;0,+(Y19/X19)*100,0)</f>
        <v>-100</v>
      </c>
      <c r="AA19" s="30">
        <f>SUM(AA20:AA23)</f>
        <v>65226200</v>
      </c>
    </row>
    <row r="20" spans="1:27" ht="12.75">
      <c r="A20" s="5" t="s">
        <v>46</v>
      </c>
      <c r="B20" s="3"/>
      <c r="C20" s="19">
        <v>932338</v>
      </c>
      <c r="D20" s="19"/>
      <c r="E20" s="20">
        <v>8000000</v>
      </c>
      <c r="F20" s="21">
        <v>8000000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4000002</v>
      </c>
      <c r="Y20" s="21">
        <v>-4000002</v>
      </c>
      <c r="Z20" s="6">
        <v>-100</v>
      </c>
      <c r="AA20" s="28">
        <v>8000000</v>
      </c>
    </row>
    <row r="21" spans="1:27" ht="12.75">
      <c r="A21" s="5" t="s">
        <v>47</v>
      </c>
      <c r="B21" s="3"/>
      <c r="C21" s="19">
        <v>11118259</v>
      </c>
      <c r="D21" s="19"/>
      <c r="E21" s="20">
        <v>45844800</v>
      </c>
      <c r="F21" s="21">
        <v>45844800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8829618</v>
      </c>
      <c r="Y21" s="21">
        <v>-8829618</v>
      </c>
      <c r="Z21" s="6">
        <v>-100</v>
      </c>
      <c r="AA21" s="28">
        <v>45844800</v>
      </c>
    </row>
    <row r="22" spans="1:27" ht="12.75">
      <c r="A22" s="5" t="s">
        <v>48</v>
      </c>
      <c r="B22" s="3"/>
      <c r="C22" s="22">
        <v>2672610</v>
      </c>
      <c r="D22" s="22"/>
      <c r="E22" s="23">
        <v>11381400</v>
      </c>
      <c r="F22" s="24">
        <v>11381400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3346740</v>
      </c>
      <c r="Y22" s="24">
        <v>-3346740</v>
      </c>
      <c r="Z22" s="7">
        <v>-100</v>
      </c>
      <c r="AA22" s="29">
        <v>11381400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42731000</v>
      </c>
      <c r="D25" s="50">
        <f>+D5+D9+D15+D19+D24</f>
        <v>0</v>
      </c>
      <c r="E25" s="51">
        <f t="shared" si="4"/>
        <v>68498200</v>
      </c>
      <c r="F25" s="52">
        <f t="shared" si="4"/>
        <v>68498200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17097000</v>
      </c>
      <c r="Y25" s="52">
        <f t="shared" si="4"/>
        <v>-17097000</v>
      </c>
      <c r="Z25" s="53">
        <f>+IF(X25&lt;&gt;0,+(Y25/X25)*100,0)</f>
        <v>-100</v>
      </c>
      <c r="AA25" s="54">
        <f>+AA5+AA9+AA15+AA19+AA24</f>
        <v>68498200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40201038</v>
      </c>
      <c r="D28" s="19"/>
      <c r="E28" s="20">
        <v>65226200</v>
      </c>
      <c r="F28" s="21">
        <v>65226200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65226200</v>
      </c>
    </row>
    <row r="29" spans="1:27" ht="12.75">
      <c r="A29" s="56" t="s">
        <v>55</v>
      </c>
      <c r="B29" s="3"/>
      <c r="C29" s="19">
        <v>1155782</v>
      </c>
      <c r="D29" s="19"/>
      <c r="E29" s="20">
        <v>1522000</v>
      </c>
      <c r="F29" s="21">
        <v>1522000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1522000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41356820</v>
      </c>
      <c r="D32" s="25">
        <f>SUM(D28:D31)</f>
        <v>0</v>
      </c>
      <c r="E32" s="26">
        <f t="shared" si="5"/>
        <v>66748200</v>
      </c>
      <c r="F32" s="27">
        <f t="shared" si="5"/>
        <v>66748200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66748200</v>
      </c>
    </row>
    <row r="33" spans="1:27" ht="12.75">
      <c r="A33" s="59" t="s">
        <v>59</v>
      </c>
      <c r="B33" s="3" t="s">
        <v>60</v>
      </c>
      <c r="C33" s="19">
        <v>932338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441842</v>
      </c>
      <c r="D35" s="19"/>
      <c r="E35" s="20">
        <v>1750000</v>
      </c>
      <c r="F35" s="21">
        <v>1750000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1750000</v>
      </c>
    </row>
    <row r="36" spans="1:27" ht="12.75">
      <c r="A36" s="60" t="s">
        <v>64</v>
      </c>
      <c r="B36" s="10"/>
      <c r="C36" s="61">
        <f aca="true" t="shared" si="6" ref="C36:Y36">SUM(C32:C35)</f>
        <v>42731000</v>
      </c>
      <c r="D36" s="61">
        <f>SUM(D32:D35)</f>
        <v>0</v>
      </c>
      <c r="E36" s="62">
        <f t="shared" si="6"/>
        <v>68498200</v>
      </c>
      <c r="F36" s="63">
        <f t="shared" si="6"/>
        <v>68498200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68498200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2618348</v>
      </c>
      <c r="D5" s="16">
        <f>SUM(D6:D8)</f>
        <v>0</v>
      </c>
      <c r="E5" s="17">
        <f t="shared" si="0"/>
        <v>2662500</v>
      </c>
      <c r="F5" s="18">
        <f t="shared" si="0"/>
        <v>2662500</v>
      </c>
      <c r="G5" s="18">
        <f t="shared" si="0"/>
        <v>0</v>
      </c>
      <c r="H5" s="18">
        <f t="shared" si="0"/>
        <v>20974</v>
      </c>
      <c r="I5" s="18">
        <f t="shared" si="0"/>
        <v>22284</v>
      </c>
      <c r="J5" s="18">
        <f t="shared" si="0"/>
        <v>43258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43258</v>
      </c>
      <c r="X5" s="18">
        <f t="shared" si="0"/>
        <v>2644250</v>
      </c>
      <c r="Y5" s="18">
        <f t="shared" si="0"/>
        <v>-2600992</v>
      </c>
      <c r="Z5" s="4">
        <f>+IF(X5&lt;&gt;0,+(Y5/X5)*100,0)</f>
        <v>-98.36407298856008</v>
      </c>
      <c r="AA5" s="16">
        <f>SUM(AA6:AA8)</f>
        <v>2662500</v>
      </c>
    </row>
    <row r="6" spans="1:27" ht="12.75">
      <c r="A6" s="5" t="s">
        <v>32</v>
      </c>
      <c r="B6" s="3"/>
      <c r="C6" s="19"/>
      <c r="D6" s="19"/>
      <c r="E6" s="20">
        <v>771500</v>
      </c>
      <c r="F6" s="21">
        <v>771500</v>
      </c>
      <c r="G6" s="21"/>
      <c r="H6" s="21"/>
      <c r="I6" s="21">
        <v>11308</v>
      </c>
      <c r="J6" s="21">
        <v>11308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11308</v>
      </c>
      <c r="X6" s="21">
        <v>400746</v>
      </c>
      <c r="Y6" s="21">
        <v>-389438</v>
      </c>
      <c r="Z6" s="6">
        <v>-97.18</v>
      </c>
      <c r="AA6" s="28">
        <v>771500</v>
      </c>
    </row>
    <row r="7" spans="1:27" ht="12.75">
      <c r="A7" s="5" t="s">
        <v>33</v>
      </c>
      <c r="B7" s="3"/>
      <c r="C7" s="22">
        <v>2364586</v>
      </c>
      <c r="D7" s="22"/>
      <c r="E7" s="23">
        <v>1891000</v>
      </c>
      <c r="F7" s="24">
        <v>1891000</v>
      </c>
      <c r="G7" s="24"/>
      <c r="H7" s="24">
        <v>20974</v>
      </c>
      <c r="I7" s="24">
        <v>10976</v>
      </c>
      <c r="J7" s="24">
        <v>31950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31950</v>
      </c>
      <c r="X7" s="24">
        <v>2243504</v>
      </c>
      <c r="Y7" s="24">
        <v>-2211554</v>
      </c>
      <c r="Z7" s="7">
        <v>-98.58</v>
      </c>
      <c r="AA7" s="29">
        <v>1891000</v>
      </c>
    </row>
    <row r="8" spans="1:27" ht="12.75">
      <c r="A8" s="5" t="s">
        <v>34</v>
      </c>
      <c r="B8" s="3"/>
      <c r="C8" s="19">
        <v>253762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492119</v>
      </c>
      <c r="D9" s="16">
        <f>SUM(D10:D14)</f>
        <v>0</v>
      </c>
      <c r="E9" s="17">
        <f t="shared" si="1"/>
        <v>11515000</v>
      </c>
      <c r="F9" s="18">
        <f t="shared" si="1"/>
        <v>11515000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10342</v>
      </c>
      <c r="L9" s="18">
        <f t="shared" si="1"/>
        <v>0</v>
      </c>
      <c r="M9" s="18">
        <f t="shared" si="1"/>
        <v>0</v>
      </c>
      <c r="N9" s="18">
        <f t="shared" si="1"/>
        <v>10342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10342</v>
      </c>
      <c r="X9" s="18">
        <f t="shared" si="1"/>
        <v>10985006</v>
      </c>
      <c r="Y9" s="18">
        <f t="shared" si="1"/>
        <v>-10974664</v>
      </c>
      <c r="Z9" s="4">
        <f>+IF(X9&lt;&gt;0,+(Y9/X9)*100,0)</f>
        <v>-99.90585348792709</v>
      </c>
      <c r="AA9" s="30">
        <f>SUM(AA10:AA14)</f>
        <v>11515000</v>
      </c>
    </row>
    <row r="10" spans="1:27" ht="12.75">
      <c r="A10" s="5" t="s">
        <v>36</v>
      </c>
      <c r="B10" s="3"/>
      <c r="C10" s="19">
        <v>492119</v>
      </c>
      <c r="D10" s="19"/>
      <c r="E10" s="20">
        <v>8000000</v>
      </c>
      <c r="F10" s="21">
        <v>8000000</v>
      </c>
      <c r="G10" s="21"/>
      <c r="H10" s="21"/>
      <c r="I10" s="21"/>
      <c r="J10" s="21"/>
      <c r="K10" s="21">
        <v>10342</v>
      </c>
      <c r="L10" s="21"/>
      <c r="M10" s="21"/>
      <c r="N10" s="21">
        <v>10342</v>
      </c>
      <c r="O10" s="21"/>
      <c r="P10" s="21"/>
      <c r="Q10" s="21"/>
      <c r="R10" s="21"/>
      <c r="S10" s="21"/>
      <c r="T10" s="21"/>
      <c r="U10" s="21"/>
      <c r="V10" s="21"/>
      <c r="W10" s="21">
        <v>10342</v>
      </c>
      <c r="X10" s="21">
        <v>8000000</v>
      </c>
      <c r="Y10" s="21">
        <v>-7989658</v>
      </c>
      <c r="Z10" s="6">
        <v>-99.87</v>
      </c>
      <c r="AA10" s="28">
        <v>8000000</v>
      </c>
    </row>
    <row r="11" spans="1:27" ht="12.75">
      <c r="A11" s="5" t="s">
        <v>37</v>
      </c>
      <c r="B11" s="3"/>
      <c r="C11" s="19"/>
      <c r="D11" s="19"/>
      <c r="E11" s="20">
        <v>1655000</v>
      </c>
      <c r="F11" s="21">
        <v>1655000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1655000</v>
      </c>
      <c r="Y11" s="21">
        <v>-1655000</v>
      </c>
      <c r="Z11" s="6">
        <v>-100</v>
      </c>
      <c r="AA11" s="28">
        <v>1655000</v>
      </c>
    </row>
    <row r="12" spans="1:27" ht="12.75">
      <c r="A12" s="5" t="s">
        <v>38</v>
      </c>
      <c r="B12" s="3"/>
      <c r="C12" s="19"/>
      <c r="D12" s="19"/>
      <c r="E12" s="20">
        <v>1760000</v>
      </c>
      <c r="F12" s="21">
        <v>1760000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1229998</v>
      </c>
      <c r="Y12" s="21">
        <v>-1229998</v>
      </c>
      <c r="Z12" s="6">
        <v>-100</v>
      </c>
      <c r="AA12" s="28">
        <v>1760000</v>
      </c>
    </row>
    <row r="13" spans="1:27" ht="12.75">
      <c r="A13" s="5" t="s">
        <v>39</v>
      </c>
      <c r="B13" s="3"/>
      <c r="C13" s="19"/>
      <c r="D13" s="19"/>
      <c r="E13" s="20">
        <v>100000</v>
      </c>
      <c r="F13" s="21">
        <v>100000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50004</v>
      </c>
      <c r="Y13" s="21">
        <v>-50004</v>
      </c>
      <c r="Z13" s="6">
        <v>-100</v>
      </c>
      <c r="AA13" s="28">
        <v>100000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50004</v>
      </c>
      <c r="Y14" s="24">
        <v>-50004</v>
      </c>
      <c r="Z14" s="7">
        <v>-100</v>
      </c>
      <c r="AA14" s="29"/>
    </row>
    <row r="15" spans="1:27" ht="12.75">
      <c r="A15" s="2" t="s">
        <v>41</v>
      </c>
      <c r="B15" s="8"/>
      <c r="C15" s="16">
        <f aca="true" t="shared" si="2" ref="C15:Y15">SUM(C16:C18)</f>
        <v>14538071</v>
      </c>
      <c r="D15" s="16">
        <f>SUM(D16:D18)</f>
        <v>0</v>
      </c>
      <c r="E15" s="17">
        <f t="shared" si="2"/>
        <v>6329686</v>
      </c>
      <c r="F15" s="18">
        <f t="shared" si="2"/>
        <v>6329686</v>
      </c>
      <c r="G15" s="18">
        <f t="shared" si="2"/>
        <v>36590</v>
      </c>
      <c r="H15" s="18">
        <f t="shared" si="2"/>
        <v>387738</v>
      </c>
      <c r="I15" s="18">
        <f t="shared" si="2"/>
        <v>173503</v>
      </c>
      <c r="J15" s="18">
        <f t="shared" si="2"/>
        <v>597831</v>
      </c>
      <c r="K15" s="18">
        <f t="shared" si="2"/>
        <v>553035</v>
      </c>
      <c r="L15" s="18">
        <f t="shared" si="2"/>
        <v>0</v>
      </c>
      <c r="M15" s="18">
        <f t="shared" si="2"/>
        <v>0</v>
      </c>
      <c r="N15" s="18">
        <f t="shared" si="2"/>
        <v>553035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1150866</v>
      </c>
      <c r="X15" s="18">
        <f t="shared" si="2"/>
        <v>5578840</v>
      </c>
      <c r="Y15" s="18">
        <f t="shared" si="2"/>
        <v>-4427974</v>
      </c>
      <c r="Z15" s="4">
        <f>+IF(X15&lt;&gt;0,+(Y15/X15)*100,0)</f>
        <v>-79.37087279792931</v>
      </c>
      <c r="AA15" s="30">
        <f>SUM(AA16:AA18)</f>
        <v>6329686</v>
      </c>
    </row>
    <row r="16" spans="1:27" ht="12.75">
      <c r="A16" s="5" t="s">
        <v>42</v>
      </c>
      <c r="B16" s="3"/>
      <c r="C16" s="19">
        <v>606323</v>
      </c>
      <c r="D16" s="19"/>
      <c r="E16" s="20">
        <v>394686</v>
      </c>
      <c r="F16" s="21">
        <v>394686</v>
      </c>
      <c r="G16" s="21"/>
      <c r="H16" s="21"/>
      <c r="I16" s="21"/>
      <c r="J16" s="21"/>
      <c r="K16" s="21">
        <v>24227</v>
      </c>
      <c r="L16" s="21"/>
      <c r="M16" s="21"/>
      <c r="N16" s="21">
        <v>24227</v>
      </c>
      <c r="O16" s="21"/>
      <c r="P16" s="21"/>
      <c r="Q16" s="21"/>
      <c r="R16" s="21"/>
      <c r="S16" s="21"/>
      <c r="T16" s="21"/>
      <c r="U16" s="21"/>
      <c r="V16" s="21"/>
      <c r="W16" s="21">
        <v>24227</v>
      </c>
      <c r="X16" s="21">
        <v>338842</v>
      </c>
      <c r="Y16" s="21">
        <v>-314615</v>
      </c>
      <c r="Z16" s="6">
        <v>-92.85</v>
      </c>
      <c r="AA16" s="28">
        <v>394686</v>
      </c>
    </row>
    <row r="17" spans="1:27" ht="12.75">
      <c r="A17" s="5" t="s">
        <v>43</v>
      </c>
      <c r="B17" s="3"/>
      <c r="C17" s="19">
        <v>13931748</v>
      </c>
      <c r="D17" s="19"/>
      <c r="E17" s="20">
        <v>5205000</v>
      </c>
      <c r="F17" s="21">
        <v>5205000</v>
      </c>
      <c r="G17" s="21">
        <v>36590</v>
      </c>
      <c r="H17" s="21">
        <v>387738</v>
      </c>
      <c r="I17" s="21">
        <v>173503</v>
      </c>
      <c r="J17" s="21">
        <v>597831</v>
      </c>
      <c r="K17" s="21">
        <v>528808</v>
      </c>
      <c r="L17" s="21"/>
      <c r="M17" s="21"/>
      <c r="N17" s="21">
        <v>528808</v>
      </c>
      <c r="O17" s="21"/>
      <c r="P17" s="21"/>
      <c r="Q17" s="21"/>
      <c r="R17" s="21"/>
      <c r="S17" s="21"/>
      <c r="T17" s="21"/>
      <c r="U17" s="21"/>
      <c r="V17" s="21"/>
      <c r="W17" s="21">
        <v>1126639</v>
      </c>
      <c r="X17" s="21">
        <v>4704998</v>
      </c>
      <c r="Y17" s="21">
        <v>-3578359</v>
      </c>
      <c r="Z17" s="6">
        <v>-76.05</v>
      </c>
      <c r="AA17" s="28">
        <v>5205000</v>
      </c>
    </row>
    <row r="18" spans="1:27" ht="12.75">
      <c r="A18" s="5" t="s">
        <v>44</v>
      </c>
      <c r="B18" s="3"/>
      <c r="C18" s="19"/>
      <c r="D18" s="19"/>
      <c r="E18" s="20">
        <v>730000</v>
      </c>
      <c r="F18" s="21">
        <v>730000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535000</v>
      </c>
      <c r="Y18" s="21">
        <v>-535000</v>
      </c>
      <c r="Z18" s="6">
        <v>-100</v>
      </c>
      <c r="AA18" s="28">
        <v>730000</v>
      </c>
    </row>
    <row r="19" spans="1:27" ht="12.75">
      <c r="A19" s="2" t="s">
        <v>45</v>
      </c>
      <c r="B19" s="8"/>
      <c r="C19" s="16">
        <f aca="true" t="shared" si="3" ref="C19:Y19">SUM(C20:C23)</f>
        <v>1226313</v>
      </c>
      <c r="D19" s="16">
        <f>SUM(D20:D23)</f>
        <v>0</v>
      </c>
      <c r="E19" s="17">
        <f t="shared" si="3"/>
        <v>33103550</v>
      </c>
      <c r="F19" s="18">
        <f t="shared" si="3"/>
        <v>33103550</v>
      </c>
      <c r="G19" s="18">
        <f t="shared" si="3"/>
        <v>0</v>
      </c>
      <c r="H19" s="18">
        <f t="shared" si="3"/>
        <v>5483806</v>
      </c>
      <c r="I19" s="18">
        <f t="shared" si="3"/>
        <v>0</v>
      </c>
      <c r="J19" s="18">
        <f t="shared" si="3"/>
        <v>5483806</v>
      </c>
      <c r="K19" s="18">
        <f t="shared" si="3"/>
        <v>4852350</v>
      </c>
      <c r="L19" s="18">
        <f t="shared" si="3"/>
        <v>0</v>
      </c>
      <c r="M19" s="18">
        <f t="shared" si="3"/>
        <v>0</v>
      </c>
      <c r="N19" s="18">
        <f t="shared" si="3"/>
        <v>4852350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10336156</v>
      </c>
      <c r="X19" s="18">
        <f t="shared" si="3"/>
        <v>19019274</v>
      </c>
      <c r="Y19" s="18">
        <f t="shared" si="3"/>
        <v>-8683118</v>
      </c>
      <c r="Z19" s="4">
        <f>+IF(X19&lt;&gt;0,+(Y19/X19)*100,0)</f>
        <v>-45.65430836108676</v>
      </c>
      <c r="AA19" s="30">
        <f>SUM(AA20:AA23)</f>
        <v>33103550</v>
      </c>
    </row>
    <row r="20" spans="1:27" ht="12.75">
      <c r="A20" s="5" t="s">
        <v>46</v>
      </c>
      <c r="B20" s="3"/>
      <c r="C20" s="19">
        <v>1226313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26278550</v>
      </c>
      <c r="F21" s="21">
        <v>26278550</v>
      </c>
      <c r="G21" s="21"/>
      <c r="H21" s="21">
        <v>2018256</v>
      </c>
      <c r="I21" s="21"/>
      <c r="J21" s="21">
        <v>2018256</v>
      </c>
      <c r="K21" s="21">
        <v>4852350</v>
      </c>
      <c r="L21" s="21"/>
      <c r="M21" s="21"/>
      <c r="N21" s="21">
        <v>4852350</v>
      </c>
      <c r="O21" s="21"/>
      <c r="P21" s="21"/>
      <c r="Q21" s="21"/>
      <c r="R21" s="21"/>
      <c r="S21" s="21"/>
      <c r="T21" s="21"/>
      <c r="U21" s="21"/>
      <c r="V21" s="21"/>
      <c r="W21" s="21">
        <v>6870606</v>
      </c>
      <c r="X21" s="21">
        <v>13544274</v>
      </c>
      <c r="Y21" s="21">
        <v>-6673668</v>
      </c>
      <c r="Z21" s="6">
        <v>-49.27</v>
      </c>
      <c r="AA21" s="28">
        <v>26278550</v>
      </c>
    </row>
    <row r="22" spans="1:27" ht="12.75">
      <c r="A22" s="5" t="s">
        <v>48</v>
      </c>
      <c r="B22" s="3"/>
      <c r="C22" s="22"/>
      <c r="D22" s="22"/>
      <c r="E22" s="23">
        <v>2700000</v>
      </c>
      <c r="F22" s="24">
        <v>2700000</v>
      </c>
      <c r="G22" s="24"/>
      <c r="H22" s="24">
        <v>1690700</v>
      </c>
      <c r="I22" s="24"/>
      <c r="J22" s="24">
        <v>1690700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1690700</v>
      </c>
      <c r="X22" s="24">
        <v>1350000</v>
      </c>
      <c r="Y22" s="24">
        <v>340700</v>
      </c>
      <c r="Z22" s="7">
        <v>25.24</v>
      </c>
      <c r="AA22" s="29">
        <v>2700000</v>
      </c>
    </row>
    <row r="23" spans="1:27" ht="12.75">
      <c r="A23" s="5" t="s">
        <v>49</v>
      </c>
      <c r="B23" s="3"/>
      <c r="C23" s="19"/>
      <c r="D23" s="19"/>
      <c r="E23" s="20">
        <v>4125000</v>
      </c>
      <c r="F23" s="21">
        <v>4125000</v>
      </c>
      <c r="G23" s="21"/>
      <c r="H23" s="21">
        <v>1774850</v>
      </c>
      <c r="I23" s="21"/>
      <c r="J23" s="21">
        <v>1774850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1774850</v>
      </c>
      <c r="X23" s="21">
        <v>4125000</v>
      </c>
      <c r="Y23" s="21">
        <v>-2350150</v>
      </c>
      <c r="Z23" s="6">
        <v>-56.97</v>
      </c>
      <c r="AA23" s="28">
        <v>4125000</v>
      </c>
    </row>
    <row r="24" spans="1:27" ht="12.75">
      <c r="A24" s="2" t="s">
        <v>50</v>
      </c>
      <c r="B24" s="8"/>
      <c r="C24" s="16">
        <v>19182570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38057421</v>
      </c>
      <c r="D25" s="50">
        <f>+D5+D9+D15+D19+D24</f>
        <v>0</v>
      </c>
      <c r="E25" s="51">
        <f t="shared" si="4"/>
        <v>53610736</v>
      </c>
      <c r="F25" s="52">
        <f t="shared" si="4"/>
        <v>53610736</v>
      </c>
      <c r="G25" s="52">
        <f t="shared" si="4"/>
        <v>36590</v>
      </c>
      <c r="H25" s="52">
        <f t="shared" si="4"/>
        <v>5892518</v>
      </c>
      <c r="I25" s="52">
        <f t="shared" si="4"/>
        <v>195787</v>
      </c>
      <c r="J25" s="52">
        <f t="shared" si="4"/>
        <v>6124895</v>
      </c>
      <c r="K25" s="52">
        <f t="shared" si="4"/>
        <v>5415727</v>
      </c>
      <c r="L25" s="52">
        <f t="shared" si="4"/>
        <v>0</v>
      </c>
      <c r="M25" s="52">
        <f t="shared" si="4"/>
        <v>0</v>
      </c>
      <c r="N25" s="52">
        <f t="shared" si="4"/>
        <v>5415727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11540622</v>
      </c>
      <c r="X25" s="52">
        <f t="shared" si="4"/>
        <v>38227370</v>
      </c>
      <c r="Y25" s="52">
        <f t="shared" si="4"/>
        <v>-26686748</v>
      </c>
      <c r="Z25" s="53">
        <f>+IF(X25&lt;&gt;0,+(Y25/X25)*100,0)</f>
        <v>-69.81057812766089</v>
      </c>
      <c r="AA25" s="54">
        <f>+AA5+AA9+AA15+AA19+AA24</f>
        <v>53610736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35216999</v>
      </c>
      <c r="D28" s="19"/>
      <c r="E28" s="20">
        <v>25468550</v>
      </c>
      <c r="F28" s="21">
        <v>25468550</v>
      </c>
      <c r="G28" s="21"/>
      <c r="H28" s="21">
        <v>2122306</v>
      </c>
      <c r="I28" s="21">
        <v>99311</v>
      </c>
      <c r="J28" s="21">
        <v>2221617</v>
      </c>
      <c r="K28" s="21">
        <v>5345660</v>
      </c>
      <c r="L28" s="21"/>
      <c r="M28" s="21"/>
      <c r="N28" s="21">
        <v>5345660</v>
      </c>
      <c r="O28" s="21"/>
      <c r="P28" s="21"/>
      <c r="Q28" s="21"/>
      <c r="R28" s="21"/>
      <c r="S28" s="21"/>
      <c r="T28" s="21"/>
      <c r="U28" s="21"/>
      <c r="V28" s="21"/>
      <c r="W28" s="21">
        <v>7567277</v>
      </c>
      <c r="X28" s="21">
        <v>24361685</v>
      </c>
      <c r="Y28" s="21">
        <v>-16794408</v>
      </c>
      <c r="Z28" s="6">
        <v>-68.94</v>
      </c>
      <c r="AA28" s="19">
        <v>25468550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1060000</v>
      </c>
      <c r="Y30" s="24">
        <v>-1060000</v>
      </c>
      <c r="Z30" s="7">
        <v>-100</v>
      </c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35216999</v>
      </c>
      <c r="D32" s="25">
        <f>SUM(D28:D31)</f>
        <v>0</v>
      </c>
      <c r="E32" s="26">
        <f t="shared" si="5"/>
        <v>25468550</v>
      </c>
      <c r="F32" s="27">
        <f t="shared" si="5"/>
        <v>25468550</v>
      </c>
      <c r="G32" s="27">
        <f t="shared" si="5"/>
        <v>0</v>
      </c>
      <c r="H32" s="27">
        <f t="shared" si="5"/>
        <v>2122306</v>
      </c>
      <c r="I32" s="27">
        <f t="shared" si="5"/>
        <v>99311</v>
      </c>
      <c r="J32" s="27">
        <f t="shared" si="5"/>
        <v>2221617</v>
      </c>
      <c r="K32" s="27">
        <f t="shared" si="5"/>
        <v>5345660</v>
      </c>
      <c r="L32" s="27">
        <f t="shared" si="5"/>
        <v>0</v>
      </c>
      <c r="M32" s="27">
        <f t="shared" si="5"/>
        <v>0</v>
      </c>
      <c r="N32" s="27">
        <f t="shared" si="5"/>
        <v>5345660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7567277</v>
      </c>
      <c r="X32" s="27">
        <f t="shared" si="5"/>
        <v>25421685</v>
      </c>
      <c r="Y32" s="27">
        <f t="shared" si="5"/>
        <v>-17854408</v>
      </c>
      <c r="Z32" s="13">
        <f>+IF(X32&lt;&gt;0,+(Y32/X32)*100,0)</f>
        <v>-70.2329841629302</v>
      </c>
      <c r="AA32" s="31">
        <f>SUM(AA28:AA31)</f>
        <v>25468550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23065000</v>
      </c>
      <c r="F34" s="21">
        <v>23065000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23065000</v>
      </c>
    </row>
    <row r="35" spans="1:27" ht="12.75">
      <c r="A35" s="59" t="s">
        <v>63</v>
      </c>
      <c r="B35" s="3"/>
      <c r="C35" s="19">
        <v>2840422</v>
      </c>
      <c r="D35" s="19"/>
      <c r="E35" s="20">
        <v>5077186</v>
      </c>
      <c r="F35" s="21">
        <v>5077186</v>
      </c>
      <c r="G35" s="21">
        <v>36590</v>
      </c>
      <c r="H35" s="21">
        <v>3770212</v>
      </c>
      <c r="I35" s="21">
        <v>96476</v>
      </c>
      <c r="J35" s="21">
        <v>3903278</v>
      </c>
      <c r="K35" s="21">
        <v>70067</v>
      </c>
      <c r="L35" s="21"/>
      <c r="M35" s="21"/>
      <c r="N35" s="21">
        <v>70067</v>
      </c>
      <c r="O35" s="21"/>
      <c r="P35" s="21"/>
      <c r="Q35" s="21"/>
      <c r="R35" s="21"/>
      <c r="S35" s="21"/>
      <c r="T35" s="21"/>
      <c r="U35" s="21"/>
      <c r="V35" s="21"/>
      <c r="W35" s="21">
        <v>3973345</v>
      </c>
      <c r="X35" s="21"/>
      <c r="Y35" s="21">
        <v>3973345</v>
      </c>
      <c r="Z35" s="6"/>
      <c r="AA35" s="28">
        <v>5077186</v>
      </c>
    </row>
    <row r="36" spans="1:27" ht="12.75">
      <c r="A36" s="60" t="s">
        <v>64</v>
      </c>
      <c r="B36" s="10"/>
      <c r="C36" s="61">
        <f aca="true" t="shared" si="6" ref="C36:Y36">SUM(C32:C35)</f>
        <v>38057421</v>
      </c>
      <c r="D36" s="61">
        <f>SUM(D32:D35)</f>
        <v>0</v>
      </c>
      <c r="E36" s="62">
        <f t="shared" si="6"/>
        <v>53610736</v>
      </c>
      <c r="F36" s="63">
        <f t="shared" si="6"/>
        <v>53610736</v>
      </c>
      <c r="G36" s="63">
        <f t="shared" si="6"/>
        <v>36590</v>
      </c>
      <c r="H36" s="63">
        <f t="shared" si="6"/>
        <v>5892518</v>
      </c>
      <c r="I36" s="63">
        <f t="shared" si="6"/>
        <v>195787</v>
      </c>
      <c r="J36" s="63">
        <f t="shared" si="6"/>
        <v>6124895</v>
      </c>
      <c r="K36" s="63">
        <f t="shared" si="6"/>
        <v>5415727</v>
      </c>
      <c r="L36" s="63">
        <f t="shared" si="6"/>
        <v>0</v>
      </c>
      <c r="M36" s="63">
        <f t="shared" si="6"/>
        <v>0</v>
      </c>
      <c r="N36" s="63">
        <f t="shared" si="6"/>
        <v>5415727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11540622</v>
      </c>
      <c r="X36" s="63">
        <f t="shared" si="6"/>
        <v>25421685</v>
      </c>
      <c r="Y36" s="63">
        <f t="shared" si="6"/>
        <v>-13881063</v>
      </c>
      <c r="Z36" s="64">
        <f>+IF(X36&lt;&gt;0,+(Y36/X36)*100,0)</f>
        <v>-54.60323735425091</v>
      </c>
      <c r="AA36" s="65">
        <f>SUM(AA32:AA35)</f>
        <v>53610736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4080851</v>
      </c>
      <c r="D5" s="16">
        <f>SUM(D6:D8)</f>
        <v>0</v>
      </c>
      <c r="E5" s="17">
        <f t="shared" si="0"/>
        <v>7265000</v>
      </c>
      <c r="F5" s="18">
        <f t="shared" si="0"/>
        <v>7265000</v>
      </c>
      <c r="G5" s="18">
        <f t="shared" si="0"/>
        <v>12001</v>
      </c>
      <c r="H5" s="18">
        <f t="shared" si="0"/>
        <v>424110</v>
      </c>
      <c r="I5" s="18">
        <f t="shared" si="0"/>
        <v>68966</v>
      </c>
      <c r="J5" s="18">
        <f t="shared" si="0"/>
        <v>505077</v>
      </c>
      <c r="K5" s="18">
        <f t="shared" si="0"/>
        <v>412500</v>
      </c>
      <c r="L5" s="18">
        <f t="shared" si="0"/>
        <v>1388070</v>
      </c>
      <c r="M5" s="18">
        <f t="shared" si="0"/>
        <v>0</v>
      </c>
      <c r="N5" s="18">
        <f t="shared" si="0"/>
        <v>1800570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2305647</v>
      </c>
      <c r="X5" s="18">
        <f t="shared" si="0"/>
        <v>3632496</v>
      </c>
      <c r="Y5" s="18">
        <f t="shared" si="0"/>
        <v>-1326849</v>
      </c>
      <c r="Z5" s="4">
        <f>+IF(X5&lt;&gt;0,+(Y5/X5)*100,0)</f>
        <v>-36.52719782760945</v>
      </c>
      <c r="AA5" s="16">
        <f>SUM(AA6:AA8)</f>
        <v>7265000</v>
      </c>
    </row>
    <row r="6" spans="1:27" ht="12.75">
      <c r="A6" s="5" t="s">
        <v>32</v>
      </c>
      <c r="B6" s="3"/>
      <c r="C6" s="19">
        <v>33100</v>
      </c>
      <c r="D6" s="19"/>
      <c r="E6" s="20">
        <v>1765000</v>
      </c>
      <c r="F6" s="21">
        <v>1765000</v>
      </c>
      <c r="G6" s="21"/>
      <c r="H6" s="21">
        <v>192310</v>
      </c>
      <c r="I6" s="21">
        <v>45966</v>
      </c>
      <c r="J6" s="21">
        <v>238276</v>
      </c>
      <c r="K6" s="21"/>
      <c r="L6" s="21">
        <v>46320</v>
      </c>
      <c r="M6" s="21"/>
      <c r="N6" s="21">
        <v>46320</v>
      </c>
      <c r="O6" s="21"/>
      <c r="P6" s="21"/>
      <c r="Q6" s="21"/>
      <c r="R6" s="21"/>
      <c r="S6" s="21"/>
      <c r="T6" s="21"/>
      <c r="U6" s="21"/>
      <c r="V6" s="21"/>
      <c r="W6" s="21">
        <v>284596</v>
      </c>
      <c r="X6" s="21">
        <v>882498</v>
      </c>
      <c r="Y6" s="21">
        <v>-597902</v>
      </c>
      <c r="Z6" s="6">
        <v>-67.75</v>
      </c>
      <c r="AA6" s="28">
        <v>1765000</v>
      </c>
    </row>
    <row r="7" spans="1:27" ht="12.75">
      <c r="A7" s="5" t="s">
        <v>33</v>
      </c>
      <c r="B7" s="3"/>
      <c r="C7" s="22">
        <v>405507</v>
      </c>
      <c r="D7" s="22"/>
      <c r="E7" s="23">
        <v>5500000</v>
      </c>
      <c r="F7" s="24">
        <v>5500000</v>
      </c>
      <c r="G7" s="24"/>
      <c r="H7" s="24"/>
      <c r="I7" s="24">
        <v>23000</v>
      </c>
      <c r="J7" s="24">
        <v>23000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23000</v>
      </c>
      <c r="X7" s="24">
        <v>2749998</v>
      </c>
      <c r="Y7" s="24">
        <v>-2726998</v>
      </c>
      <c r="Z7" s="7">
        <v>-99.16</v>
      </c>
      <c r="AA7" s="29">
        <v>5500000</v>
      </c>
    </row>
    <row r="8" spans="1:27" ht="12.75">
      <c r="A8" s="5" t="s">
        <v>34</v>
      </c>
      <c r="B8" s="3"/>
      <c r="C8" s="19">
        <v>3642244</v>
      </c>
      <c r="D8" s="19"/>
      <c r="E8" s="20"/>
      <c r="F8" s="21"/>
      <c r="G8" s="21">
        <v>12001</v>
      </c>
      <c r="H8" s="21">
        <v>231800</v>
      </c>
      <c r="I8" s="21"/>
      <c r="J8" s="21">
        <v>243801</v>
      </c>
      <c r="K8" s="21">
        <v>412500</v>
      </c>
      <c r="L8" s="21">
        <v>1341750</v>
      </c>
      <c r="M8" s="21"/>
      <c r="N8" s="21">
        <v>1754250</v>
      </c>
      <c r="O8" s="21"/>
      <c r="P8" s="21"/>
      <c r="Q8" s="21"/>
      <c r="R8" s="21"/>
      <c r="S8" s="21"/>
      <c r="T8" s="21"/>
      <c r="U8" s="21"/>
      <c r="V8" s="21"/>
      <c r="W8" s="21">
        <v>1998051</v>
      </c>
      <c r="X8" s="21"/>
      <c r="Y8" s="21">
        <v>1998051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944124</v>
      </c>
      <c r="D9" s="16">
        <f>SUM(D10:D14)</f>
        <v>0</v>
      </c>
      <c r="E9" s="17">
        <f t="shared" si="1"/>
        <v>5302572</v>
      </c>
      <c r="F9" s="18">
        <f t="shared" si="1"/>
        <v>5302572</v>
      </c>
      <c r="G9" s="18">
        <f t="shared" si="1"/>
        <v>33938</v>
      </c>
      <c r="H9" s="18">
        <f t="shared" si="1"/>
        <v>141413</v>
      </c>
      <c r="I9" s="18">
        <f t="shared" si="1"/>
        <v>156414</v>
      </c>
      <c r="J9" s="18">
        <f t="shared" si="1"/>
        <v>331765</v>
      </c>
      <c r="K9" s="18">
        <f t="shared" si="1"/>
        <v>0</v>
      </c>
      <c r="L9" s="18">
        <f t="shared" si="1"/>
        <v>0</v>
      </c>
      <c r="M9" s="18">
        <f t="shared" si="1"/>
        <v>29500</v>
      </c>
      <c r="N9" s="18">
        <f t="shared" si="1"/>
        <v>29500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361265</v>
      </c>
      <c r="X9" s="18">
        <f t="shared" si="1"/>
        <v>2651286</v>
      </c>
      <c r="Y9" s="18">
        <f t="shared" si="1"/>
        <v>-2290021</v>
      </c>
      <c r="Z9" s="4">
        <f>+IF(X9&lt;&gt;0,+(Y9/X9)*100,0)</f>
        <v>-86.37397097106839</v>
      </c>
      <c r="AA9" s="30">
        <f>SUM(AA10:AA14)</f>
        <v>5302572</v>
      </c>
    </row>
    <row r="10" spans="1:27" ht="12.75">
      <c r="A10" s="5" t="s">
        <v>36</v>
      </c>
      <c r="B10" s="3"/>
      <c r="C10" s="19"/>
      <c r="D10" s="19"/>
      <c r="E10" s="20">
        <v>2640000</v>
      </c>
      <c r="F10" s="21">
        <v>2640000</v>
      </c>
      <c r="G10" s="21">
        <v>29316</v>
      </c>
      <c r="H10" s="21"/>
      <c r="I10" s="21"/>
      <c r="J10" s="21">
        <v>29316</v>
      </c>
      <c r="K10" s="21"/>
      <c r="L10" s="21"/>
      <c r="M10" s="21">
        <v>29500</v>
      </c>
      <c r="N10" s="21">
        <v>29500</v>
      </c>
      <c r="O10" s="21"/>
      <c r="P10" s="21"/>
      <c r="Q10" s="21"/>
      <c r="R10" s="21"/>
      <c r="S10" s="21"/>
      <c r="T10" s="21"/>
      <c r="U10" s="21"/>
      <c r="V10" s="21"/>
      <c r="W10" s="21">
        <v>58816</v>
      </c>
      <c r="X10" s="21">
        <v>1320000</v>
      </c>
      <c r="Y10" s="21">
        <v>-1261184</v>
      </c>
      <c r="Z10" s="6">
        <v>-95.54</v>
      </c>
      <c r="AA10" s="28">
        <v>2640000</v>
      </c>
    </row>
    <row r="11" spans="1:27" ht="12.75">
      <c r="A11" s="5" t="s">
        <v>37</v>
      </c>
      <c r="B11" s="3"/>
      <c r="C11" s="19">
        <v>944124</v>
      </c>
      <c r="D11" s="19"/>
      <c r="E11" s="20"/>
      <c r="F11" s="21"/>
      <c r="G11" s="21"/>
      <c r="H11" s="21">
        <v>141413</v>
      </c>
      <c r="I11" s="21">
        <v>143903</v>
      </c>
      <c r="J11" s="21">
        <v>285316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285316</v>
      </c>
      <c r="X11" s="21"/>
      <c r="Y11" s="21">
        <v>285316</v>
      </c>
      <c r="Z11" s="6"/>
      <c r="AA11" s="28"/>
    </row>
    <row r="12" spans="1:27" ht="12.75">
      <c r="A12" s="5" t="s">
        <v>38</v>
      </c>
      <c r="B12" s="3"/>
      <c r="C12" s="19"/>
      <c r="D12" s="19"/>
      <c r="E12" s="20">
        <v>2662572</v>
      </c>
      <c r="F12" s="21">
        <v>2662572</v>
      </c>
      <c r="G12" s="21">
        <v>4622</v>
      </c>
      <c r="H12" s="21"/>
      <c r="I12" s="21">
        <v>12511</v>
      </c>
      <c r="J12" s="21">
        <v>17133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17133</v>
      </c>
      <c r="X12" s="21">
        <v>1331286</v>
      </c>
      <c r="Y12" s="21">
        <v>-1314153</v>
      </c>
      <c r="Z12" s="6">
        <v>-98.71</v>
      </c>
      <c r="AA12" s="28">
        <v>2662572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62005344</v>
      </c>
      <c r="D15" s="16">
        <f>SUM(D16:D18)</f>
        <v>0</v>
      </c>
      <c r="E15" s="17">
        <f t="shared" si="2"/>
        <v>52994850</v>
      </c>
      <c r="F15" s="18">
        <f t="shared" si="2"/>
        <v>52994850</v>
      </c>
      <c r="G15" s="18">
        <f t="shared" si="2"/>
        <v>845508</v>
      </c>
      <c r="H15" s="18">
        <f t="shared" si="2"/>
        <v>1757943</v>
      </c>
      <c r="I15" s="18">
        <f t="shared" si="2"/>
        <v>827874</v>
      </c>
      <c r="J15" s="18">
        <f t="shared" si="2"/>
        <v>3431325</v>
      </c>
      <c r="K15" s="18">
        <f t="shared" si="2"/>
        <v>1754500</v>
      </c>
      <c r="L15" s="18">
        <f t="shared" si="2"/>
        <v>0</v>
      </c>
      <c r="M15" s="18">
        <f t="shared" si="2"/>
        <v>905675</v>
      </c>
      <c r="N15" s="18">
        <f t="shared" si="2"/>
        <v>2660175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6091500</v>
      </c>
      <c r="X15" s="18">
        <f t="shared" si="2"/>
        <v>26497422</v>
      </c>
      <c r="Y15" s="18">
        <f t="shared" si="2"/>
        <v>-20405922</v>
      </c>
      <c r="Z15" s="4">
        <f>+IF(X15&lt;&gt;0,+(Y15/X15)*100,0)</f>
        <v>-77.01097110503807</v>
      </c>
      <c r="AA15" s="30">
        <f>SUM(AA16:AA18)</f>
        <v>52994850</v>
      </c>
    </row>
    <row r="16" spans="1:27" ht="12.75">
      <c r="A16" s="5" t="s">
        <v>42</v>
      </c>
      <c r="B16" s="3"/>
      <c r="C16" s="19"/>
      <c r="D16" s="19"/>
      <c r="E16" s="20">
        <v>340000</v>
      </c>
      <c r="F16" s="21">
        <v>340000</v>
      </c>
      <c r="G16" s="21"/>
      <c r="H16" s="21">
        <v>187500</v>
      </c>
      <c r="I16" s="21"/>
      <c r="J16" s="21">
        <v>187500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187500</v>
      </c>
      <c r="X16" s="21">
        <v>169998</v>
      </c>
      <c r="Y16" s="21">
        <v>17502</v>
      </c>
      <c r="Z16" s="6">
        <v>10.3</v>
      </c>
      <c r="AA16" s="28">
        <v>340000</v>
      </c>
    </row>
    <row r="17" spans="1:27" ht="12.75">
      <c r="A17" s="5" t="s">
        <v>43</v>
      </c>
      <c r="B17" s="3"/>
      <c r="C17" s="19">
        <v>62005344</v>
      </c>
      <c r="D17" s="19"/>
      <c r="E17" s="20">
        <v>52654850</v>
      </c>
      <c r="F17" s="21">
        <v>52654850</v>
      </c>
      <c r="G17" s="21">
        <v>845508</v>
      </c>
      <c r="H17" s="21">
        <v>1570443</v>
      </c>
      <c r="I17" s="21">
        <v>827874</v>
      </c>
      <c r="J17" s="21">
        <v>3243825</v>
      </c>
      <c r="K17" s="21">
        <v>1754500</v>
      </c>
      <c r="L17" s="21"/>
      <c r="M17" s="21">
        <v>905675</v>
      </c>
      <c r="N17" s="21">
        <v>2660175</v>
      </c>
      <c r="O17" s="21"/>
      <c r="P17" s="21"/>
      <c r="Q17" s="21"/>
      <c r="R17" s="21"/>
      <c r="S17" s="21"/>
      <c r="T17" s="21"/>
      <c r="U17" s="21"/>
      <c r="V17" s="21"/>
      <c r="W17" s="21">
        <v>5904000</v>
      </c>
      <c r="X17" s="21">
        <v>26327424</v>
      </c>
      <c r="Y17" s="21">
        <v>-20423424</v>
      </c>
      <c r="Z17" s="6">
        <v>-77.57</v>
      </c>
      <c r="AA17" s="28">
        <v>52654850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31655201</v>
      </c>
      <c r="D19" s="16">
        <f>SUM(D20:D23)</f>
        <v>0</v>
      </c>
      <c r="E19" s="17">
        <f t="shared" si="3"/>
        <v>41524845</v>
      </c>
      <c r="F19" s="18">
        <f t="shared" si="3"/>
        <v>41524845</v>
      </c>
      <c r="G19" s="18">
        <f t="shared" si="3"/>
        <v>0</v>
      </c>
      <c r="H19" s="18">
        <f t="shared" si="3"/>
        <v>1161904</v>
      </c>
      <c r="I19" s="18">
        <f t="shared" si="3"/>
        <v>4955710</v>
      </c>
      <c r="J19" s="18">
        <f t="shared" si="3"/>
        <v>6117614</v>
      </c>
      <c r="K19" s="18">
        <f t="shared" si="3"/>
        <v>2310326</v>
      </c>
      <c r="L19" s="18">
        <f t="shared" si="3"/>
        <v>351285</v>
      </c>
      <c r="M19" s="18">
        <f t="shared" si="3"/>
        <v>0</v>
      </c>
      <c r="N19" s="18">
        <f t="shared" si="3"/>
        <v>2661611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8779225</v>
      </c>
      <c r="X19" s="18">
        <f t="shared" si="3"/>
        <v>20762424</v>
      </c>
      <c r="Y19" s="18">
        <f t="shared" si="3"/>
        <v>-11983199</v>
      </c>
      <c r="Z19" s="4">
        <f>+IF(X19&lt;&gt;0,+(Y19/X19)*100,0)</f>
        <v>-57.71579946541887</v>
      </c>
      <c r="AA19" s="30">
        <f>SUM(AA20:AA23)</f>
        <v>41524845</v>
      </c>
    </row>
    <row r="20" spans="1:27" ht="12.75">
      <c r="A20" s="5" t="s">
        <v>46</v>
      </c>
      <c r="B20" s="3"/>
      <c r="C20" s="19">
        <v>16008046</v>
      </c>
      <c r="D20" s="19"/>
      <c r="E20" s="20">
        <v>18065607</v>
      </c>
      <c r="F20" s="21">
        <v>18065607</v>
      </c>
      <c r="G20" s="21"/>
      <c r="H20" s="21">
        <v>817473</v>
      </c>
      <c r="I20" s="21">
        <v>4310972</v>
      </c>
      <c r="J20" s="21">
        <v>5128445</v>
      </c>
      <c r="K20" s="21"/>
      <c r="L20" s="21">
        <v>47765</v>
      </c>
      <c r="M20" s="21"/>
      <c r="N20" s="21">
        <v>47765</v>
      </c>
      <c r="O20" s="21"/>
      <c r="P20" s="21"/>
      <c r="Q20" s="21"/>
      <c r="R20" s="21"/>
      <c r="S20" s="21"/>
      <c r="T20" s="21"/>
      <c r="U20" s="21"/>
      <c r="V20" s="21"/>
      <c r="W20" s="21">
        <v>5176210</v>
      </c>
      <c r="X20" s="21">
        <v>9032802</v>
      </c>
      <c r="Y20" s="21">
        <v>-3856592</v>
      </c>
      <c r="Z20" s="6">
        <v>-42.7</v>
      </c>
      <c r="AA20" s="28">
        <v>18065607</v>
      </c>
    </row>
    <row r="21" spans="1:27" ht="12.75">
      <c r="A21" s="5" t="s">
        <v>47</v>
      </c>
      <c r="B21" s="3"/>
      <c r="C21" s="19">
        <v>2302650</v>
      </c>
      <c r="D21" s="19"/>
      <c r="E21" s="20">
        <v>6917000</v>
      </c>
      <c r="F21" s="21">
        <v>6917000</v>
      </c>
      <c r="G21" s="21"/>
      <c r="H21" s="21">
        <v>320520</v>
      </c>
      <c r="I21" s="21">
        <v>644738</v>
      </c>
      <c r="J21" s="21">
        <v>965258</v>
      </c>
      <c r="K21" s="21">
        <v>2310326</v>
      </c>
      <c r="L21" s="21">
        <v>303520</v>
      </c>
      <c r="M21" s="21"/>
      <c r="N21" s="21">
        <v>2613846</v>
      </c>
      <c r="O21" s="21"/>
      <c r="P21" s="21"/>
      <c r="Q21" s="21"/>
      <c r="R21" s="21"/>
      <c r="S21" s="21"/>
      <c r="T21" s="21"/>
      <c r="U21" s="21"/>
      <c r="V21" s="21"/>
      <c r="W21" s="21">
        <v>3579104</v>
      </c>
      <c r="X21" s="21">
        <v>3458502</v>
      </c>
      <c r="Y21" s="21">
        <v>120602</v>
      </c>
      <c r="Z21" s="6">
        <v>3.49</v>
      </c>
      <c r="AA21" s="28">
        <v>6917000</v>
      </c>
    </row>
    <row r="22" spans="1:27" ht="12.75">
      <c r="A22" s="5" t="s">
        <v>48</v>
      </c>
      <c r="B22" s="3"/>
      <c r="C22" s="22">
        <v>13344505</v>
      </c>
      <c r="D22" s="22"/>
      <c r="E22" s="23">
        <v>14002408</v>
      </c>
      <c r="F22" s="24">
        <v>14002408</v>
      </c>
      <c r="G22" s="24"/>
      <c r="H22" s="24">
        <v>23911</v>
      </c>
      <c r="I22" s="24"/>
      <c r="J22" s="24">
        <v>23911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23911</v>
      </c>
      <c r="X22" s="24">
        <v>7001202</v>
      </c>
      <c r="Y22" s="24">
        <v>-6977291</v>
      </c>
      <c r="Z22" s="7">
        <v>-99.66</v>
      </c>
      <c r="AA22" s="29">
        <v>14002408</v>
      </c>
    </row>
    <row r="23" spans="1:27" ht="12.75">
      <c r="A23" s="5" t="s">
        <v>49</v>
      </c>
      <c r="B23" s="3"/>
      <c r="C23" s="19"/>
      <c r="D23" s="19"/>
      <c r="E23" s="20">
        <v>2539830</v>
      </c>
      <c r="F23" s="21">
        <v>2539830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1269918</v>
      </c>
      <c r="Y23" s="21">
        <v>-1269918</v>
      </c>
      <c r="Z23" s="6">
        <v>-100</v>
      </c>
      <c r="AA23" s="28">
        <v>2539830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98685520</v>
      </c>
      <c r="D25" s="50">
        <f>+D5+D9+D15+D19+D24</f>
        <v>0</v>
      </c>
      <c r="E25" s="51">
        <f t="shared" si="4"/>
        <v>107087267</v>
      </c>
      <c r="F25" s="52">
        <f t="shared" si="4"/>
        <v>107087267</v>
      </c>
      <c r="G25" s="52">
        <f t="shared" si="4"/>
        <v>891447</v>
      </c>
      <c r="H25" s="52">
        <f t="shared" si="4"/>
        <v>3485370</v>
      </c>
      <c r="I25" s="52">
        <f t="shared" si="4"/>
        <v>6008964</v>
      </c>
      <c r="J25" s="52">
        <f t="shared" si="4"/>
        <v>10385781</v>
      </c>
      <c r="K25" s="52">
        <f t="shared" si="4"/>
        <v>4477326</v>
      </c>
      <c r="L25" s="52">
        <f t="shared" si="4"/>
        <v>1739355</v>
      </c>
      <c r="M25" s="52">
        <f t="shared" si="4"/>
        <v>935175</v>
      </c>
      <c r="N25" s="52">
        <f t="shared" si="4"/>
        <v>7151856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17537637</v>
      </c>
      <c r="X25" s="52">
        <f t="shared" si="4"/>
        <v>53543628</v>
      </c>
      <c r="Y25" s="52">
        <f t="shared" si="4"/>
        <v>-36005991</v>
      </c>
      <c r="Z25" s="53">
        <f>+IF(X25&lt;&gt;0,+(Y25/X25)*100,0)</f>
        <v>-67.24608014981726</v>
      </c>
      <c r="AA25" s="54">
        <f>+AA5+AA9+AA15+AA19+AA24</f>
        <v>107087267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42293147</v>
      </c>
      <c r="D28" s="19"/>
      <c r="E28" s="20">
        <v>40634900</v>
      </c>
      <c r="F28" s="21">
        <v>40634900</v>
      </c>
      <c r="G28" s="21">
        <v>845508</v>
      </c>
      <c r="H28" s="21">
        <v>2385760</v>
      </c>
      <c r="I28" s="21">
        <v>5857466</v>
      </c>
      <c r="J28" s="21">
        <v>9088734</v>
      </c>
      <c r="K28" s="21">
        <v>2287826</v>
      </c>
      <c r="L28" s="21">
        <v>303520</v>
      </c>
      <c r="M28" s="21">
        <v>177309</v>
      </c>
      <c r="N28" s="21">
        <v>2768655</v>
      </c>
      <c r="O28" s="21"/>
      <c r="P28" s="21"/>
      <c r="Q28" s="21"/>
      <c r="R28" s="21"/>
      <c r="S28" s="21"/>
      <c r="T28" s="21"/>
      <c r="U28" s="21"/>
      <c r="V28" s="21"/>
      <c r="W28" s="21">
        <v>11857389</v>
      </c>
      <c r="X28" s="21">
        <v>20317452</v>
      </c>
      <c r="Y28" s="21">
        <v>-8460063</v>
      </c>
      <c r="Z28" s="6">
        <v>-41.64</v>
      </c>
      <c r="AA28" s="19">
        <v>40634900</v>
      </c>
    </row>
    <row r="29" spans="1:27" ht="12.75">
      <c r="A29" s="56" t="s">
        <v>55</v>
      </c>
      <c r="B29" s="3"/>
      <c r="C29" s="19">
        <v>52311522</v>
      </c>
      <c r="D29" s="19"/>
      <c r="E29" s="20">
        <v>37320000</v>
      </c>
      <c r="F29" s="21">
        <v>37320000</v>
      </c>
      <c r="G29" s="21"/>
      <c r="H29" s="21">
        <v>488000</v>
      </c>
      <c r="I29" s="21">
        <v>70021</v>
      </c>
      <c r="J29" s="21">
        <v>558021</v>
      </c>
      <c r="K29" s="21">
        <v>1754500</v>
      </c>
      <c r="L29" s="21"/>
      <c r="M29" s="21">
        <v>728366</v>
      </c>
      <c r="N29" s="21">
        <v>2482866</v>
      </c>
      <c r="O29" s="21"/>
      <c r="P29" s="21"/>
      <c r="Q29" s="21"/>
      <c r="R29" s="21"/>
      <c r="S29" s="21"/>
      <c r="T29" s="21"/>
      <c r="U29" s="21"/>
      <c r="V29" s="21"/>
      <c r="W29" s="21">
        <v>3040887</v>
      </c>
      <c r="X29" s="21">
        <v>18660000</v>
      </c>
      <c r="Y29" s="21">
        <v>-15619113</v>
      </c>
      <c r="Z29" s="6">
        <v>-83.7</v>
      </c>
      <c r="AA29" s="28">
        <v>37320000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94604669</v>
      </c>
      <c r="D32" s="25">
        <f>SUM(D28:D31)</f>
        <v>0</v>
      </c>
      <c r="E32" s="26">
        <f t="shared" si="5"/>
        <v>77954900</v>
      </c>
      <c r="F32" s="27">
        <f t="shared" si="5"/>
        <v>77954900</v>
      </c>
      <c r="G32" s="27">
        <f t="shared" si="5"/>
        <v>845508</v>
      </c>
      <c r="H32" s="27">
        <f t="shared" si="5"/>
        <v>2873760</v>
      </c>
      <c r="I32" s="27">
        <f t="shared" si="5"/>
        <v>5927487</v>
      </c>
      <c r="J32" s="27">
        <f t="shared" si="5"/>
        <v>9646755</v>
      </c>
      <c r="K32" s="27">
        <f t="shared" si="5"/>
        <v>4042326</v>
      </c>
      <c r="L32" s="27">
        <f t="shared" si="5"/>
        <v>303520</v>
      </c>
      <c r="M32" s="27">
        <f t="shared" si="5"/>
        <v>905675</v>
      </c>
      <c r="N32" s="27">
        <f t="shared" si="5"/>
        <v>5251521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14898276</v>
      </c>
      <c r="X32" s="27">
        <f t="shared" si="5"/>
        <v>38977452</v>
      </c>
      <c r="Y32" s="27">
        <f t="shared" si="5"/>
        <v>-24079176</v>
      </c>
      <c r="Z32" s="13">
        <f>+IF(X32&lt;&gt;0,+(Y32/X32)*100,0)</f>
        <v>-61.77719364518748</v>
      </c>
      <c r="AA32" s="31">
        <f>SUM(AA28:AA31)</f>
        <v>77954900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>
        <v>29316</v>
      </c>
      <c r="H33" s="21"/>
      <c r="I33" s="21"/>
      <c r="J33" s="21">
        <v>29316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29316</v>
      </c>
      <c r="X33" s="21"/>
      <c r="Y33" s="21">
        <v>29316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14297367</v>
      </c>
      <c r="F34" s="21">
        <v>14297367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7148682</v>
      </c>
      <c r="Y34" s="21">
        <v>-7148682</v>
      </c>
      <c r="Z34" s="6">
        <v>-100</v>
      </c>
      <c r="AA34" s="28">
        <v>14297367</v>
      </c>
    </row>
    <row r="35" spans="1:27" ht="12.75">
      <c r="A35" s="59" t="s">
        <v>63</v>
      </c>
      <c r="B35" s="3"/>
      <c r="C35" s="19">
        <v>4080851</v>
      </c>
      <c r="D35" s="19"/>
      <c r="E35" s="20">
        <v>14835000</v>
      </c>
      <c r="F35" s="21">
        <v>14835000</v>
      </c>
      <c r="G35" s="21">
        <v>16623</v>
      </c>
      <c r="H35" s="21">
        <v>611610</v>
      </c>
      <c r="I35" s="21">
        <v>81477</v>
      </c>
      <c r="J35" s="21">
        <v>709710</v>
      </c>
      <c r="K35" s="21">
        <v>435000</v>
      </c>
      <c r="L35" s="21">
        <v>1435835</v>
      </c>
      <c r="M35" s="21">
        <v>29500</v>
      </c>
      <c r="N35" s="21">
        <v>1900335</v>
      </c>
      <c r="O35" s="21"/>
      <c r="P35" s="21"/>
      <c r="Q35" s="21"/>
      <c r="R35" s="21"/>
      <c r="S35" s="21"/>
      <c r="T35" s="21"/>
      <c r="U35" s="21"/>
      <c r="V35" s="21"/>
      <c r="W35" s="21">
        <v>2610045</v>
      </c>
      <c r="X35" s="21">
        <v>7417500</v>
      </c>
      <c r="Y35" s="21">
        <v>-4807455</v>
      </c>
      <c r="Z35" s="6">
        <v>-64.81</v>
      </c>
      <c r="AA35" s="28">
        <v>14835000</v>
      </c>
    </row>
    <row r="36" spans="1:27" ht="12.75">
      <c r="A36" s="60" t="s">
        <v>64</v>
      </c>
      <c r="B36" s="10"/>
      <c r="C36" s="61">
        <f aca="true" t="shared" si="6" ref="C36:Y36">SUM(C32:C35)</f>
        <v>98685520</v>
      </c>
      <c r="D36" s="61">
        <f>SUM(D32:D35)</f>
        <v>0</v>
      </c>
      <c r="E36" s="62">
        <f t="shared" si="6"/>
        <v>107087267</v>
      </c>
      <c r="F36" s="63">
        <f t="shared" si="6"/>
        <v>107087267</v>
      </c>
      <c r="G36" s="63">
        <f t="shared" si="6"/>
        <v>891447</v>
      </c>
      <c r="H36" s="63">
        <f t="shared" si="6"/>
        <v>3485370</v>
      </c>
      <c r="I36" s="63">
        <f t="shared" si="6"/>
        <v>6008964</v>
      </c>
      <c r="J36" s="63">
        <f t="shared" si="6"/>
        <v>10385781</v>
      </c>
      <c r="K36" s="63">
        <f t="shared" si="6"/>
        <v>4477326</v>
      </c>
      <c r="L36" s="63">
        <f t="shared" si="6"/>
        <v>1739355</v>
      </c>
      <c r="M36" s="63">
        <f t="shared" si="6"/>
        <v>935175</v>
      </c>
      <c r="N36" s="63">
        <f t="shared" si="6"/>
        <v>7151856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17537637</v>
      </c>
      <c r="X36" s="63">
        <f t="shared" si="6"/>
        <v>53543634</v>
      </c>
      <c r="Y36" s="63">
        <f t="shared" si="6"/>
        <v>-36005997</v>
      </c>
      <c r="Z36" s="64">
        <f>+IF(X36&lt;&gt;0,+(Y36/X36)*100,0)</f>
        <v>-67.24608382016058</v>
      </c>
      <c r="AA36" s="65">
        <f>SUM(AA32:AA35)</f>
        <v>107087267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4689537</v>
      </c>
      <c r="D5" s="16">
        <f>SUM(D6:D8)</f>
        <v>0</v>
      </c>
      <c r="E5" s="17">
        <f t="shared" si="0"/>
        <v>5345900</v>
      </c>
      <c r="F5" s="18">
        <f t="shared" si="0"/>
        <v>5345900</v>
      </c>
      <c r="G5" s="18">
        <f t="shared" si="0"/>
        <v>0</v>
      </c>
      <c r="H5" s="18">
        <f t="shared" si="0"/>
        <v>36191</v>
      </c>
      <c r="I5" s="18">
        <f t="shared" si="0"/>
        <v>283551</v>
      </c>
      <c r="J5" s="18">
        <f t="shared" si="0"/>
        <v>319742</v>
      </c>
      <c r="K5" s="18">
        <f t="shared" si="0"/>
        <v>159694</v>
      </c>
      <c r="L5" s="18">
        <f t="shared" si="0"/>
        <v>859267</v>
      </c>
      <c r="M5" s="18">
        <f t="shared" si="0"/>
        <v>72037</v>
      </c>
      <c r="N5" s="18">
        <f t="shared" si="0"/>
        <v>1090998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1410740</v>
      </c>
      <c r="X5" s="18">
        <f t="shared" si="0"/>
        <v>3227952</v>
      </c>
      <c r="Y5" s="18">
        <f t="shared" si="0"/>
        <v>-1817212</v>
      </c>
      <c r="Z5" s="4">
        <f>+IF(X5&lt;&gt;0,+(Y5/X5)*100,0)</f>
        <v>-56.29612831913238</v>
      </c>
      <c r="AA5" s="16">
        <f>SUM(AA6:AA8)</f>
        <v>5345900</v>
      </c>
    </row>
    <row r="6" spans="1:27" ht="12.75">
      <c r="A6" s="5" t="s">
        <v>32</v>
      </c>
      <c r="B6" s="3"/>
      <c r="C6" s="19">
        <v>523810</v>
      </c>
      <c r="D6" s="19"/>
      <c r="E6" s="20">
        <v>985000</v>
      </c>
      <c r="F6" s="21">
        <v>985000</v>
      </c>
      <c r="G6" s="21"/>
      <c r="H6" s="21">
        <v>1739</v>
      </c>
      <c r="I6" s="21">
        <v>120987</v>
      </c>
      <c r="J6" s="21">
        <v>122726</v>
      </c>
      <c r="K6" s="21">
        <v>76186</v>
      </c>
      <c r="L6" s="21">
        <v>172265</v>
      </c>
      <c r="M6" s="21">
        <v>7895</v>
      </c>
      <c r="N6" s="21">
        <v>256346</v>
      </c>
      <c r="O6" s="21"/>
      <c r="P6" s="21"/>
      <c r="Q6" s="21"/>
      <c r="R6" s="21"/>
      <c r="S6" s="21"/>
      <c r="T6" s="21"/>
      <c r="U6" s="21"/>
      <c r="V6" s="21"/>
      <c r="W6" s="21">
        <v>379072</v>
      </c>
      <c r="X6" s="21">
        <v>1172502</v>
      </c>
      <c r="Y6" s="21">
        <v>-793430</v>
      </c>
      <c r="Z6" s="6">
        <v>-67.67</v>
      </c>
      <c r="AA6" s="28">
        <v>985000</v>
      </c>
    </row>
    <row r="7" spans="1:27" ht="12.75">
      <c r="A7" s="5" t="s">
        <v>33</v>
      </c>
      <c r="B7" s="3"/>
      <c r="C7" s="22">
        <v>2020488</v>
      </c>
      <c r="D7" s="22"/>
      <c r="E7" s="23">
        <v>4360900</v>
      </c>
      <c r="F7" s="24">
        <v>4360900</v>
      </c>
      <c r="G7" s="24"/>
      <c r="H7" s="24"/>
      <c r="I7" s="24"/>
      <c r="J7" s="24"/>
      <c r="K7" s="24">
        <v>21891</v>
      </c>
      <c r="L7" s="24">
        <v>24433</v>
      </c>
      <c r="M7" s="24">
        <v>19446</v>
      </c>
      <c r="N7" s="24">
        <v>65770</v>
      </c>
      <c r="O7" s="24"/>
      <c r="P7" s="24"/>
      <c r="Q7" s="24"/>
      <c r="R7" s="24"/>
      <c r="S7" s="24"/>
      <c r="T7" s="24"/>
      <c r="U7" s="24"/>
      <c r="V7" s="24"/>
      <c r="W7" s="24">
        <v>65770</v>
      </c>
      <c r="X7" s="24">
        <v>2055450</v>
      </c>
      <c r="Y7" s="24">
        <v>-1989680</v>
      </c>
      <c r="Z7" s="7">
        <v>-96.8</v>
      </c>
      <c r="AA7" s="29">
        <v>4360900</v>
      </c>
    </row>
    <row r="8" spans="1:27" ht="12.75">
      <c r="A8" s="5" t="s">
        <v>34</v>
      </c>
      <c r="B8" s="3"/>
      <c r="C8" s="19">
        <v>2145239</v>
      </c>
      <c r="D8" s="19"/>
      <c r="E8" s="20"/>
      <c r="F8" s="21"/>
      <c r="G8" s="21"/>
      <c r="H8" s="21">
        <v>34452</v>
      </c>
      <c r="I8" s="21">
        <v>162564</v>
      </c>
      <c r="J8" s="21">
        <v>197016</v>
      </c>
      <c r="K8" s="21">
        <v>61617</v>
      </c>
      <c r="L8" s="21">
        <v>662569</v>
      </c>
      <c r="M8" s="21">
        <v>44696</v>
      </c>
      <c r="N8" s="21">
        <v>768882</v>
      </c>
      <c r="O8" s="21"/>
      <c r="P8" s="21"/>
      <c r="Q8" s="21"/>
      <c r="R8" s="21"/>
      <c r="S8" s="21"/>
      <c r="T8" s="21"/>
      <c r="U8" s="21"/>
      <c r="V8" s="21"/>
      <c r="W8" s="21">
        <v>965898</v>
      </c>
      <c r="X8" s="21"/>
      <c r="Y8" s="21">
        <v>965898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7366139</v>
      </c>
      <c r="D9" s="16">
        <f>SUM(D10:D14)</f>
        <v>0</v>
      </c>
      <c r="E9" s="17">
        <f t="shared" si="1"/>
        <v>7368362</v>
      </c>
      <c r="F9" s="18">
        <f t="shared" si="1"/>
        <v>7368362</v>
      </c>
      <c r="G9" s="18">
        <f t="shared" si="1"/>
        <v>0</v>
      </c>
      <c r="H9" s="18">
        <f t="shared" si="1"/>
        <v>190752</v>
      </c>
      <c r="I9" s="18">
        <f t="shared" si="1"/>
        <v>0</v>
      </c>
      <c r="J9" s="18">
        <f t="shared" si="1"/>
        <v>190752</v>
      </c>
      <c r="K9" s="18">
        <f t="shared" si="1"/>
        <v>65507</v>
      </c>
      <c r="L9" s="18">
        <f t="shared" si="1"/>
        <v>1526512</v>
      </c>
      <c r="M9" s="18">
        <f t="shared" si="1"/>
        <v>90786</v>
      </c>
      <c r="N9" s="18">
        <f t="shared" si="1"/>
        <v>1682805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1873557</v>
      </c>
      <c r="X9" s="18">
        <f t="shared" si="1"/>
        <v>3484008</v>
      </c>
      <c r="Y9" s="18">
        <f t="shared" si="1"/>
        <v>-1610451</v>
      </c>
      <c r="Z9" s="4">
        <f>+IF(X9&lt;&gt;0,+(Y9/X9)*100,0)</f>
        <v>-46.224090185786025</v>
      </c>
      <c r="AA9" s="30">
        <f>SUM(AA10:AA14)</f>
        <v>7368362</v>
      </c>
    </row>
    <row r="10" spans="1:27" ht="12.75">
      <c r="A10" s="5" t="s">
        <v>36</v>
      </c>
      <c r="B10" s="3"/>
      <c r="C10" s="19">
        <v>730318</v>
      </c>
      <c r="D10" s="19"/>
      <c r="E10" s="20">
        <v>679010</v>
      </c>
      <c r="F10" s="21">
        <v>679010</v>
      </c>
      <c r="G10" s="21"/>
      <c r="H10" s="21"/>
      <c r="I10" s="21"/>
      <c r="J10" s="21"/>
      <c r="K10" s="21">
        <v>46789</v>
      </c>
      <c r="L10" s="21">
        <v>52340</v>
      </c>
      <c r="M10" s="21"/>
      <c r="N10" s="21">
        <v>99129</v>
      </c>
      <c r="O10" s="21"/>
      <c r="P10" s="21"/>
      <c r="Q10" s="21"/>
      <c r="R10" s="21"/>
      <c r="S10" s="21"/>
      <c r="T10" s="21"/>
      <c r="U10" s="21"/>
      <c r="V10" s="21"/>
      <c r="W10" s="21">
        <v>99129</v>
      </c>
      <c r="X10" s="21">
        <v>349506</v>
      </c>
      <c r="Y10" s="21">
        <v>-250377</v>
      </c>
      <c r="Z10" s="6">
        <v>-71.64</v>
      </c>
      <c r="AA10" s="28">
        <v>679010</v>
      </c>
    </row>
    <row r="11" spans="1:27" ht="12.75">
      <c r="A11" s="5" t="s">
        <v>37</v>
      </c>
      <c r="B11" s="3"/>
      <c r="C11" s="19">
        <v>6419793</v>
      </c>
      <c r="D11" s="19"/>
      <c r="E11" s="20">
        <v>5489352</v>
      </c>
      <c r="F11" s="21">
        <v>5489352</v>
      </c>
      <c r="G11" s="21"/>
      <c r="H11" s="21"/>
      <c r="I11" s="21"/>
      <c r="J11" s="21"/>
      <c r="K11" s="21"/>
      <c r="L11" s="21">
        <v>39504</v>
      </c>
      <c r="M11" s="21">
        <v>29920</v>
      </c>
      <c r="N11" s="21">
        <v>69424</v>
      </c>
      <c r="O11" s="21"/>
      <c r="P11" s="21"/>
      <c r="Q11" s="21"/>
      <c r="R11" s="21"/>
      <c r="S11" s="21"/>
      <c r="T11" s="21"/>
      <c r="U11" s="21"/>
      <c r="V11" s="21"/>
      <c r="W11" s="21">
        <v>69424</v>
      </c>
      <c r="X11" s="21">
        <v>3034500</v>
      </c>
      <c r="Y11" s="21">
        <v>-2965076</v>
      </c>
      <c r="Z11" s="6">
        <v>-97.71</v>
      </c>
      <c r="AA11" s="28">
        <v>5489352</v>
      </c>
    </row>
    <row r="12" spans="1:27" ht="12.75">
      <c r="A12" s="5" t="s">
        <v>38</v>
      </c>
      <c r="B12" s="3"/>
      <c r="C12" s="19">
        <v>216028</v>
      </c>
      <c r="D12" s="19"/>
      <c r="E12" s="20">
        <v>200000</v>
      </c>
      <c r="F12" s="21">
        <v>200000</v>
      </c>
      <c r="G12" s="21"/>
      <c r="H12" s="21">
        <v>190752</v>
      </c>
      <c r="I12" s="21"/>
      <c r="J12" s="21">
        <v>190752</v>
      </c>
      <c r="K12" s="21">
        <v>18718</v>
      </c>
      <c r="L12" s="21">
        <v>1434668</v>
      </c>
      <c r="M12" s="21">
        <v>60866</v>
      </c>
      <c r="N12" s="21">
        <v>1514252</v>
      </c>
      <c r="O12" s="21"/>
      <c r="P12" s="21"/>
      <c r="Q12" s="21"/>
      <c r="R12" s="21"/>
      <c r="S12" s="21"/>
      <c r="T12" s="21"/>
      <c r="U12" s="21"/>
      <c r="V12" s="21"/>
      <c r="W12" s="21">
        <v>1705004</v>
      </c>
      <c r="X12" s="21">
        <v>100002</v>
      </c>
      <c r="Y12" s="21">
        <v>1605002</v>
      </c>
      <c r="Z12" s="6">
        <v>1604.97</v>
      </c>
      <c r="AA12" s="28">
        <v>200000</v>
      </c>
    </row>
    <row r="13" spans="1:27" ht="12.75">
      <c r="A13" s="5" t="s">
        <v>39</v>
      </c>
      <c r="B13" s="3"/>
      <c r="C13" s="19"/>
      <c r="D13" s="19"/>
      <c r="E13" s="20">
        <v>1000000</v>
      </c>
      <c r="F13" s="21">
        <v>1000000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1000000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3308315</v>
      </c>
      <c r="D15" s="16">
        <f>SUM(D16:D18)</f>
        <v>0</v>
      </c>
      <c r="E15" s="17">
        <f t="shared" si="2"/>
        <v>6158951</v>
      </c>
      <c r="F15" s="18">
        <f t="shared" si="2"/>
        <v>6158951</v>
      </c>
      <c r="G15" s="18">
        <f t="shared" si="2"/>
        <v>0</v>
      </c>
      <c r="H15" s="18">
        <f t="shared" si="2"/>
        <v>50682</v>
      </c>
      <c r="I15" s="18">
        <f t="shared" si="2"/>
        <v>51535</v>
      </c>
      <c r="J15" s="18">
        <f t="shared" si="2"/>
        <v>102217</v>
      </c>
      <c r="K15" s="18">
        <f t="shared" si="2"/>
        <v>1708</v>
      </c>
      <c r="L15" s="18">
        <f t="shared" si="2"/>
        <v>51555</v>
      </c>
      <c r="M15" s="18">
        <f t="shared" si="2"/>
        <v>360028</v>
      </c>
      <c r="N15" s="18">
        <f t="shared" si="2"/>
        <v>413291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515508</v>
      </c>
      <c r="X15" s="18">
        <f t="shared" si="2"/>
        <v>4858548</v>
      </c>
      <c r="Y15" s="18">
        <f t="shared" si="2"/>
        <v>-4343040</v>
      </c>
      <c r="Z15" s="4">
        <f>+IF(X15&lt;&gt;0,+(Y15/X15)*100,0)</f>
        <v>-89.38966950619815</v>
      </c>
      <c r="AA15" s="30">
        <f>SUM(AA16:AA18)</f>
        <v>6158951</v>
      </c>
    </row>
    <row r="16" spans="1:27" ht="12.75">
      <c r="A16" s="5" t="s">
        <v>42</v>
      </c>
      <c r="B16" s="3"/>
      <c r="C16" s="19">
        <v>2538482</v>
      </c>
      <c r="D16" s="19"/>
      <c r="E16" s="20">
        <v>3508951</v>
      </c>
      <c r="F16" s="21">
        <v>3508951</v>
      </c>
      <c r="G16" s="21"/>
      <c r="H16" s="21">
        <v>43257</v>
      </c>
      <c r="I16" s="21">
        <v>34210</v>
      </c>
      <c r="J16" s="21">
        <v>77467</v>
      </c>
      <c r="K16" s="21">
        <v>1708</v>
      </c>
      <c r="L16" s="21">
        <v>23196</v>
      </c>
      <c r="M16" s="21">
        <v>267365</v>
      </c>
      <c r="N16" s="21">
        <v>292269</v>
      </c>
      <c r="O16" s="21"/>
      <c r="P16" s="21"/>
      <c r="Q16" s="21"/>
      <c r="R16" s="21"/>
      <c r="S16" s="21"/>
      <c r="T16" s="21"/>
      <c r="U16" s="21"/>
      <c r="V16" s="21"/>
      <c r="W16" s="21">
        <v>369736</v>
      </c>
      <c r="X16" s="21">
        <v>2688546</v>
      </c>
      <c r="Y16" s="21">
        <v>-2318810</v>
      </c>
      <c r="Z16" s="6">
        <v>-86.25</v>
      </c>
      <c r="AA16" s="28">
        <v>3508951</v>
      </c>
    </row>
    <row r="17" spans="1:27" ht="12.75">
      <c r="A17" s="5" t="s">
        <v>43</v>
      </c>
      <c r="B17" s="3"/>
      <c r="C17" s="19">
        <v>420919</v>
      </c>
      <c r="D17" s="19"/>
      <c r="E17" s="20">
        <v>2650000</v>
      </c>
      <c r="F17" s="21">
        <v>2650000</v>
      </c>
      <c r="G17" s="21"/>
      <c r="H17" s="21">
        <v>7425</v>
      </c>
      <c r="I17" s="21">
        <v>17325</v>
      </c>
      <c r="J17" s="21">
        <v>24750</v>
      </c>
      <c r="K17" s="21"/>
      <c r="L17" s="21"/>
      <c r="M17" s="21">
        <v>92663</v>
      </c>
      <c r="N17" s="21">
        <v>92663</v>
      </c>
      <c r="O17" s="21"/>
      <c r="P17" s="21"/>
      <c r="Q17" s="21"/>
      <c r="R17" s="21"/>
      <c r="S17" s="21"/>
      <c r="T17" s="21"/>
      <c r="U17" s="21"/>
      <c r="V17" s="21"/>
      <c r="W17" s="21">
        <v>117413</v>
      </c>
      <c r="X17" s="21">
        <v>1395000</v>
      </c>
      <c r="Y17" s="21">
        <v>-1277587</v>
      </c>
      <c r="Z17" s="6">
        <v>-91.58</v>
      </c>
      <c r="AA17" s="28">
        <v>2650000</v>
      </c>
    </row>
    <row r="18" spans="1:27" ht="12.75">
      <c r="A18" s="5" t="s">
        <v>44</v>
      </c>
      <c r="B18" s="3"/>
      <c r="C18" s="19">
        <v>348914</v>
      </c>
      <c r="D18" s="19"/>
      <c r="E18" s="20"/>
      <c r="F18" s="21"/>
      <c r="G18" s="21"/>
      <c r="H18" s="21"/>
      <c r="I18" s="21"/>
      <c r="J18" s="21"/>
      <c r="K18" s="21"/>
      <c r="L18" s="21">
        <v>28359</v>
      </c>
      <c r="M18" s="21"/>
      <c r="N18" s="21">
        <v>28359</v>
      </c>
      <c r="O18" s="21"/>
      <c r="P18" s="21"/>
      <c r="Q18" s="21"/>
      <c r="R18" s="21"/>
      <c r="S18" s="21"/>
      <c r="T18" s="21"/>
      <c r="U18" s="21"/>
      <c r="V18" s="21"/>
      <c r="W18" s="21">
        <v>28359</v>
      </c>
      <c r="X18" s="21">
        <v>775002</v>
      </c>
      <c r="Y18" s="21">
        <v>-746643</v>
      </c>
      <c r="Z18" s="6">
        <v>-96.34</v>
      </c>
      <c r="AA18" s="28"/>
    </row>
    <row r="19" spans="1:27" ht="12.75">
      <c r="A19" s="2" t="s">
        <v>45</v>
      </c>
      <c r="B19" s="8"/>
      <c r="C19" s="16">
        <f aca="true" t="shared" si="3" ref="C19:Y19">SUM(C20:C23)</f>
        <v>32455230</v>
      </c>
      <c r="D19" s="16">
        <f>SUM(D20:D23)</f>
        <v>0</v>
      </c>
      <c r="E19" s="17">
        <f t="shared" si="3"/>
        <v>48871610</v>
      </c>
      <c r="F19" s="18">
        <f t="shared" si="3"/>
        <v>48871610</v>
      </c>
      <c r="G19" s="18">
        <f t="shared" si="3"/>
        <v>2874351</v>
      </c>
      <c r="H19" s="18">
        <f t="shared" si="3"/>
        <v>5245885</v>
      </c>
      <c r="I19" s="18">
        <f t="shared" si="3"/>
        <v>3266904</v>
      </c>
      <c r="J19" s="18">
        <f t="shared" si="3"/>
        <v>11387140</v>
      </c>
      <c r="K19" s="18">
        <f t="shared" si="3"/>
        <v>2824163</v>
      </c>
      <c r="L19" s="18">
        <f t="shared" si="3"/>
        <v>4750284</v>
      </c>
      <c r="M19" s="18">
        <f t="shared" si="3"/>
        <v>4575938</v>
      </c>
      <c r="N19" s="18">
        <f t="shared" si="3"/>
        <v>12150385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23537525</v>
      </c>
      <c r="X19" s="18">
        <f t="shared" si="3"/>
        <v>24226800</v>
      </c>
      <c r="Y19" s="18">
        <f t="shared" si="3"/>
        <v>-689275</v>
      </c>
      <c r="Z19" s="4">
        <f>+IF(X19&lt;&gt;0,+(Y19/X19)*100,0)</f>
        <v>-2.845093037462645</v>
      </c>
      <c r="AA19" s="30">
        <f>SUM(AA20:AA23)</f>
        <v>48871610</v>
      </c>
    </row>
    <row r="20" spans="1:27" ht="12.75">
      <c r="A20" s="5" t="s">
        <v>46</v>
      </c>
      <c r="B20" s="3"/>
      <c r="C20" s="19">
        <v>3516114</v>
      </c>
      <c r="D20" s="19"/>
      <c r="E20" s="20">
        <v>12904565</v>
      </c>
      <c r="F20" s="21">
        <v>12904565</v>
      </c>
      <c r="G20" s="21"/>
      <c r="H20" s="21">
        <v>1922729</v>
      </c>
      <c r="I20" s="21">
        <v>182707</v>
      </c>
      <c r="J20" s="21">
        <v>2105436</v>
      </c>
      <c r="K20" s="21">
        <v>98995</v>
      </c>
      <c r="L20" s="21">
        <v>200726</v>
      </c>
      <c r="M20" s="21">
        <v>18024</v>
      </c>
      <c r="N20" s="21">
        <v>317745</v>
      </c>
      <c r="O20" s="21"/>
      <c r="P20" s="21"/>
      <c r="Q20" s="21"/>
      <c r="R20" s="21"/>
      <c r="S20" s="21"/>
      <c r="T20" s="21"/>
      <c r="U20" s="21"/>
      <c r="V20" s="21"/>
      <c r="W20" s="21">
        <v>2423181</v>
      </c>
      <c r="X20" s="21">
        <v>7117500</v>
      </c>
      <c r="Y20" s="21">
        <v>-4694319</v>
      </c>
      <c r="Z20" s="6">
        <v>-65.95</v>
      </c>
      <c r="AA20" s="28">
        <v>12904565</v>
      </c>
    </row>
    <row r="21" spans="1:27" ht="12.75">
      <c r="A21" s="5" t="s">
        <v>47</v>
      </c>
      <c r="B21" s="3"/>
      <c r="C21" s="19">
        <v>7013005</v>
      </c>
      <c r="D21" s="19"/>
      <c r="E21" s="20">
        <v>1715000</v>
      </c>
      <c r="F21" s="21">
        <v>1715000</v>
      </c>
      <c r="G21" s="21"/>
      <c r="H21" s="21">
        <v>3273083</v>
      </c>
      <c r="I21" s="21">
        <v>16254</v>
      </c>
      <c r="J21" s="21">
        <v>3289337</v>
      </c>
      <c r="K21" s="21">
        <v>140289</v>
      </c>
      <c r="L21" s="21"/>
      <c r="M21" s="21">
        <v>2059114</v>
      </c>
      <c r="N21" s="21">
        <v>2199403</v>
      </c>
      <c r="O21" s="21"/>
      <c r="P21" s="21"/>
      <c r="Q21" s="21"/>
      <c r="R21" s="21"/>
      <c r="S21" s="21"/>
      <c r="T21" s="21"/>
      <c r="U21" s="21"/>
      <c r="V21" s="21"/>
      <c r="W21" s="21">
        <v>5488740</v>
      </c>
      <c r="X21" s="21">
        <v>857502</v>
      </c>
      <c r="Y21" s="21">
        <v>4631238</v>
      </c>
      <c r="Z21" s="6">
        <v>540.08</v>
      </c>
      <c r="AA21" s="28">
        <v>1715000</v>
      </c>
    </row>
    <row r="22" spans="1:27" ht="12.75">
      <c r="A22" s="5" t="s">
        <v>48</v>
      </c>
      <c r="B22" s="3"/>
      <c r="C22" s="22">
        <v>17205934</v>
      </c>
      <c r="D22" s="22"/>
      <c r="E22" s="23">
        <v>28977045</v>
      </c>
      <c r="F22" s="24">
        <v>28977045</v>
      </c>
      <c r="G22" s="24">
        <v>2874351</v>
      </c>
      <c r="H22" s="24">
        <v>50073</v>
      </c>
      <c r="I22" s="24">
        <v>3067943</v>
      </c>
      <c r="J22" s="24">
        <v>5992367</v>
      </c>
      <c r="K22" s="24">
        <v>2219867</v>
      </c>
      <c r="L22" s="24">
        <v>4532892</v>
      </c>
      <c r="M22" s="24">
        <v>2497065</v>
      </c>
      <c r="N22" s="24">
        <v>9249824</v>
      </c>
      <c r="O22" s="24"/>
      <c r="P22" s="24"/>
      <c r="Q22" s="24"/>
      <c r="R22" s="24"/>
      <c r="S22" s="24"/>
      <c r="T22" s="24"/>
      <c r="U22" s="24"/>
      <c r="V22" s="24"/>
      <c r="W22" s="24">
        <v>15242191</v>
      </c>
      <c r="X22" s="24">
        <v>15114300</v>
      </c>
      <c r="Y22" s="24">
        <v>127891</v>
      </c>
      <c r="Z22" s="7">
        <v>0.85</v>
      </c>
      <c r="AA22" s="29">
        <v>28977045</v>
      </c>
    </row>
    <row r="23" spans="1:27" ht="12.75">
      <c r="A23" s="5" t="s">
        <v>49</v>
      </c>
      <c r="B23" s="3"/>
      <c r="C23" s="19">
        <v>4720177</v>
      </c>
      <c r="D23" s="19"/>
      <c r="E23" s="20">
        <v>5275000</v>
      </c>
      <c r="F23" s="21">
        <v>5275000</v>
      </c>
      <c r="G23" s="21"/>
      <c r="H23" s="21"/>
      <c r="I23" s="21"/>
      <c r="J23" s="21"/>
      <c r="K23" s="21">
        <v>365012</v>
      </c>
      <c r="L23" s="21">
        <v>16666</v>
      </c>
      <c r="M23" s="21">
        <v>1735</v>
      </c>
      <c r="N23" s="21">
        <v>383413</v>
      </c>
      <c r="O23" s="21"/>
      <c r="P23" s="21"/>
      <c r="Q23" s="21"/>
      <c r="R23" s="21"/>
      <c r="S23" s="21"/>
      <c r="T23" s="21"/>
      <c r="U23" s="21"/>
      <c r="V23" s="21"/>
      <c r="W23" s="21">
        <v>383413</v>
      </c>
      <c r="X23" s="21">
        <v>1137498</v>
      </c>
      <c r="Y23" s="21">
        <v>-754085</v>
      </c>
      <c r="Z23" s="6">
        <v>-66.29</v>
      </c>
      <c r="AA23" s="28">
        <v>5275000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47819221</v>
      </c>
      <c r="D25" s="50">
        <f>+D5+D9+D15+D19+D24</f>
        <v>0</v>
      </c>
      <c r="E25" s="51">
        <f t="shared" si="4"/>
        <v>67744823</v>
      </c>
      <c r="F25" s="52">
        <f t="shared" si="4"/>
        <v>67744823</v>
      </c>
      <c r="G25" s="52">
        <f t="shared" si="4"/>
        <v>2874351</v>
      </c>
      <c r="H25" s="52">
        <f t="shared" si="4"/>
        <v>5523510</v>
      </c>
      <c r="I25" s="52">
        <f t="shared" si="4"/>
        <v>3601990</v>
      </c>
      <c r="J25" s="52">
        <f t="shared" si="4"/>
        <v>11999851</v>
      </c>
      <c r="K25" s="52">
        <f t="shared" si="4"/>
        <v>3051072</v>
      </c>
      <c r="L25" s="52">
        <f t="shared" si="4"/>
        <v>7187618</v>
      </c>
      <c r="M25" s="52">
        <f t="shared" si="4"/>
        <v>5098789</v>
      </c>
      <c r="N25" s="52">
        <f t="shared" si="4"/>
        <v>15337479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27337330</v>
      </c>
      <c r="X25" s="52">
        <f t="shared" si="4"/>
        <v>35797308</v>
      </c>
      <c r="Y25" s="52">
        <f t="shared" si="4"/>
        <v>-8459978</v>
      </c>
      <c r="Z25" s="53">
        <f>+IF(X25&lt;&gt;0,+(Y25/X25)*100,0)</f>
        <v>-23.633000559706893</v>
      </c>
      <c r="AA25" s="54">
        <f>+AA5+AA9+AA15+AA19+AA24</f>
        <v>67744823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27293290</v>
      </c>
      <c r="D28" s="19"/>
      <c r="E28" s="20">
        <v>34681913</v>
      </c>
      <c r="F28" s="21">
        <v>34681913</v>
      </c>
      <c r="G28" s="21">
        <v>2874351</v>
      </c>
      <c r="H28" s="21">
        <v>50073</v>
      </c>
      <c r="I28" s="21">
        <v>3245755</v>
      </c>
      <c r="J28" s="21">
        <v>6170179</v>
      </c>
      <c r="K28" s="21">
        <v>2584879</v>
      </c>
      <c r="L28" s="21">
        <v>3718507</v>
      </c>
      <c r="M28" s="21">
        <v>2497065</v>
      </c>
      <c r="N28" s="21">
        <v>8800451</v>
      </c>
      <c r="O28" s="21"/>
      <c r="P28" s="21"/>
      <c r="Q28" s="21"/>
      <c r="R28" s="21"/>
      <c r="S28" s="21"/>
      <c r="T28" s="21"/>
      <c r="U28" s="21"/>
      <c r="V28" s="21"/>
      <c r="W28" s="21">
        <v>14970630</v>
      </c>
      <c r="X28" s="21">
        <v>19913352</v>
      </c>
      <c r="Y28" s="21">
        <v>-4942722</v>
      </c>
      <c r="Z28" s="6">
        <v>-24.82</v>
      </c>
      <c r="AA28" s="19">
        <v>34681913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27293290</v>
      </c>
      <c r="D32" s="25">
        <f>SUM(D28:D31)</f>
        <v>0</v>
      </c>
      <c r="E32" s="26">
        <f t="shared" si="5"/>
        <v>34681913</v>
      </c>
      <c r="F32" s="27">
        <f t="shared" si="5"/>
        <v>34681913</v>
      </c>
      <c r="G32" s="27">
        <f t="shared" si="5"/>
        <v>2874351</v>
      </c>
      <c r="H32" s="27">
        <f t="shared" si="5"/>
        <v>50073</v>
      </c>
      <c r="I32" s="27">
        <f t="shared" si="5"/>
        <v>3245755</v>
      </c>
      <c r="J32" s="27">
        <f t="shared" si="5"/>
        <v>6170179</v>
      </c>
      <c r="K32" s="27">
        <f t="shared" si="5"/>
        <v>2584879</v>
      </c>
      <c r="L32" s="27">
        <f t="shared" si="5"/>
        <v>3718507</v>
      </c>
      <c r="M32" s="27">
        <f t="shared" si="5"/>
        <v>2497065</v>
      </c>
      <c r="N32" s="27">
        <f t="shared" si="5"/>
        <v>8800451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14970630</v>
      </c>
      <c r="X32" s="27">
        <f t="shared" si="5"/>
        <v>19913352</v>
      </c>
      <c r="Y32" s="27">
        <f t="shared" si="5"/>
        <v>-4942722</v>
      </c>
      <c r="Z32" s="13">
        <f>+IF(X32&lt;&gt;0,+(Y32/X32)*100,0)</f>
        <v>-24.821145129157564</v>
      </c>
      <c r="AA32" s="31">
        <f>SUM(AA28:AA31)</f>
        <v>34681913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20525931</v>
      </c>
      <c r="D35" s="19"/>
      <c r="E35" s="20">
        <v>33062910</v>
      </c>
      <c r="F35" s="21">
        <v>33062910</v>
      </c>
      <c r="G35" s="21"/>
      <c r="H35" s="21">
        <v>5473437</v>
      </c>
      <c r="I35" s="21">
        <v>356235</v>
      </c>
      <c r="J35" s="21">
        <v>5829672</v>
      </c>
      <c r="K35" s="21">
        <v>466192</v>
      </c>
      <c r="L35" s="21">
        <v>3469111</v>
      </c>
      <c r="M35" s="21">
        <v>2601724</v>
      </c>
      <c r="N35" s="21">
        <v>6537027</v>
      </c>
      <c r="O35" s="21"/>
      <c r="P35" s="21"/>
      <c r="Q35" s="21"/>
      <c r="R35" s="21"/>
      <c r="S35" s="21"/>
      <c r="T35" s="21"/>
      <c r="U35" s="21"/>
      <c r="V35" s="21"/>
      <c r="W35" s="21">
        <v>12366699</v>
      </c>
      <c r="X35" s="21">
        <v>15883956</v>
      </c>
      <c r="Y35" s="21">
        <v>-3517257</v>
      </c>
      <c r="Z35" s="6">
        <v>-22.14</v>
      </c>
      <c r="AA35" s="28">
        <v>33062910</v>
      </c>
    </row>
    <row r="36" spans="1:27" ht="12.75">
      <c r="A36" s="60" t="s">
        <v>64</v>
      </c>
      <c r="B36" s="10"/>
      <c r="C36" s="61">
        <f aca="true" t="shared" si="6" ref="C36:Y36">SUM(C32:C35)</f>
        <v>47819221</v>
      </c>
      <c r="D36" s="61">
        <f>SUM(D32:D35)</f>
        <v>0</v>
      </c>
      <c r="E36" s="62">
        <f t="shared" si="6"/>
        <v>67744823</v>
      </c>
      <c r="F36" s="63">
        <f t="shared" si="6"/>
        <v>67744823</v>
      </c>
      <c r="G36" s="63">
        <f t="shared" si="6"/>
        <v>2874351</v>
      </c>
      <c r="H36" s="63">
        <f t="shared" si="6"/>
        <v>5523510</v>
      </c>
      <c r="I36" s="63">
        <f t="shared" si="6"/>
        <v>3601990</v>
      </c>
      <c r="J36" s="63">
        <f t="shared" si="6"/>
        <v>11999851</v>
      </c>
      <c r="K36" s="63">
        <f t="shared" si="6"/>
        <v>3051071</v>
      </c>
      <c r="L36" s="63">
        <f t="shared" si="6"/>
        <v>7187618</v>
      </c>
      <c r="M36" s="63">
        <f t="shared" si="6"/>
        <v>5098789</v>
      </c>
      <c r="N36" s="63">
        <f t="shared" si="6"/>
        <v>15337478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27337329</v>
      </c>
      <c r="X36" s="63">
        <f t="shared" si="6"/>
        <v>35797308</v>
      </c>
      <c r="Y36" s="63">
        <f t="shared" si="6"/>
        <v>-8459979</v>
      </c>
      <c r="Z36" s="64">
        <f>+IF(X36&lt;&gt;0,+(Y36/X36)*100,0)</f>
        <v>-23.63300335321304</v>
      </c>
      <c r="AA36" s="65">
        <f>SUM(AA32:AA35)</f>
        <v>67744823</v>
      </c>
    </row>
    <row r="37" spans="1:27" ht="12.75">
      <c r="A37" s="14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106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107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2019-02-04T14:37:58Z</dcterms:created>
  <dcterms:modified xsi:type="dcterms:W3CDTF">2019-02-04T14:56:42Z</dcterms:modified>
  <cp:category/>
  <cp:version/>
  <cp:contentType/>
  <cp:contentStatus/>
</cp:coreProperties>
</file>