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'DC21'!$A$1:$AA$45</definedName>
    <definedName name="_xlnm.Print_Area" localSheetId="14">'DC22'!$A$1:$AA$45</definedName>
    <definedName name="_xlnm.Print_Area" localSheetId="18">'DC23'!$A$1:$AA$45</definedName>
    <definedName name="_xlnm.Print_Area" localSheetId="23">'DC24'!$A$1:$AA$45</definedName>
    <definedName name="_xlnm.Print_Area" localSheetId="27">'DC25'!$A$1:$AA$45</definedName>
    <definedName name="_xlnm.Print_Area" localSheetId="33">'DC26'!$A$1:$AA$45</definedName>
    <definedName name="_xlnm.Print_Area" localSheetId="38">'DC27'!$A$1:$AA$45</definedName>
    <definedName name="_xlnm.Print_Area" localSheetId="44">'DC28'!$A$1:$AA$45</definedName>
    <definedName name="_xlnm.Print_Area" localSheetId="49">'DC29'!$A$1:$AA$45</definedName>
    <definedName name="_xlnm.Print_Area" localSheetId="54">'DC43'!$A$1:$AA$45</definedName>
    <definedName name="_xlnm.Print_Area" localSheetId="1">'ETH'!$A$1:$AA$45</definedName>
    <definedName name="_xlnm.Print_Area" localSheetId="2">'KZN212'!$A$1:$AA$45</definedName>
    <definedName name="_xlnm.Print_Area" localSheetId="3">'KZN213'!$A$1:$AA$45</definedName>
    <definedName name="_xlnm.Print_Area" localSheetId="4">'KZN214'!$A$1:$AA$45</definedName>
    <definedName name="_xlnm.Print_Area" localSheetId="5">'KZN216'!$A$1:$AA$45</definedName>
    <definedName name="_xlnm.Print_Area" localSheetId="7">'KZN221'!$A$1:$AA$45</definedName>
    <definedName name="_xlnm.Print_Area" localSheetId="8">'KZN222'!$A$1:$AA$45</definedName>
    <definedName name="_xlnm.Print_Area" localSheetId="9">'KZN223'!$A$1:$AA$45</definedName>
    <definedName name="_xlnm.Print_Area" localSheetId="10">'KZN224'!$A$1:$AA$45</definedName>
    <definedName name="_xlnm.Print_Area" localSheetId="11">'KZN225'!$A$1:$AA$45</definedName>
    <definedName name="_xlnm.Print_Area" localSheetId="12">'KZN226'!$A$1:$AA$45</definedName>
    <definedName name="_xlnm.Print_Area" localSheetId="13">'KZN227'!$A$1:$AA$45</definedName>
    <definedName name="_xlnm.Print_Area" localSheetId="15">'KZN235'!$A$1:$AA$45</definedName>
    <definedName name="_xlnm.Print_Area" localSheetId="16">'KZN237'!$A$1:$AA$45</definedName>
    <definedName name="_xlnm.Print_Area" localSheetId="17">'KZN238'!$A$1:$AA$45</definedName>
    <definedName name="_xlnm.Print_Area" localSheetId="19">'KZN241'!$A$1:$AA$45</definedName>
    <definedName name="_xlnm.Print_Area" localSheetId="20">'KZN242'!$A$1:$AA$45</definedName>
    <definedName name="_xlnm.Print_Area" localSheetId="21">'KZN244'!$A$1:$AA$45</definedName>
    <definedName name="_xlnm.Print_Area" localSheetId="22">'KZN245'!$A$1:$AA$45</definedName>
    <definedName name="_xlnm.Print_Area" localSheetId="24">'KZN252'!$A$1:$AA$45</definedName>
    <definedName name="_xlnm.Print_Area" localSheetId="25">'KZN253'!$A$1:$AA$45</definedName>
    <definedName name="_xlnm.Print_Area" localSheetId="26">'KZN254'!$A$1:$AA$45</definedName>
    <definedName name="_xlnm.Print_Area" localSheetId="28">'KZN261'!$A$1:$AA$45</definedName>
    <definedName name="_xlnm.Print_Area" localSheetId="29">'KZN262'!$A$1:$AA$45</definedName>
    <definedName name="_xlnm.Print_Area" localSheetId="30">'KZN263'!$A$1:$AA$45</definedName>
    <definedName name="_xlnm.Print_Area" localSheetId="31">'KZN265'!$A$1:$AA$45</definedName>
    <definedName name="_xlnm.Print_Area" localSheetId="32">'KZN266'!$A$1:$AA$45</definedName>
    <definedName name="_xlnm.Print_Area" localSheetId="34">'KZN271'!$A$1:$AA$45</definedName>
    <definedName name="_xlnm.Print_Area" localSheetId="35">'KZN272'!$A$1:$AA$45</definedName>
    <definedName name="_xlnm.Print_Area" localSheetId="36">'KZN275'!$A$1:$AA$45</definedName>
    <definedName name="_xlnm.Print_Area" localSheetId="37">'KZN276'!$A$1:$AA$45</definedName>
    <definedName name="_xlnm.Print_Area" localSheetId="39">'KZN281'!$A$1:$AA$45</definedName>
    <definedName name="_xlnm.Print_Area" localSheetId="40">'KZN282'!$A$1:$AA$45</definedName>
    <definedName name="_xlnm.Print_Area" localSheetId="41">'KZN284'!$A$1:$AA$45</definedName>
    <definedName name="_xlnm.Print_Area" localSheetId="42">'KZN285'!$A$1:$AA$45</definedName>
    <definedName name="_xlnm.Print_Area" localSheetId="43">'KZN286'!$A$1:$AA$45</definedName>
    <definedName name="_xlnm.Print_Area" localSheetId="45">'KZN291'!$A$1:$AA$45</definedName>
    <definedName name="_xlnm.Print_Area" localSheetId="46">'KZN292'!$A$1:$AA$45</definedName>
    <definedName name="_xlnm.Print_Area" localSheetId="47">'KZN293'!$A$1:$AA$45</definedName>
    <definedName name="_xlnm.Print_Area" localSheetId="48">'KZN294'!$A$1:$AA$45</definedName>
    <definedName name="_xlnm.Print_Area" localSheetId="50">'KZN433'!$A$1:$AA$45</definedName>
    <definedName name="_xlnm.Print_Area" localSheetId="51">'KZN434'!$A$1:$AA$45</definedName>
    <definedName name="_xlnm.Print_Area" localSheetId="52">'KZN435'!$A$1:$AA$45</definedName>
    <definedName name="_xlnm.Print_Area" localSheetId="53">'KZN436'!$A$1:$AA$45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<sst xmlns="http://schemas.openxmlformats.org/spreadsheetml/2006/main" count="3905" uniqueCount="125">
  <si>
    <t>Kwazulu-Natal: eThekwini(ETH)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</si>
  <si>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</si>
  <si>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</si>
  <si>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</si>
  <si>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</si>
  <si>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</si>
  <si>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</si>
  <si>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</si>
  <si>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</si>
  <si>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</si>
  <si>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</si>
  <si>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</si>
  <si>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</si>
  <si>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</si>
  <si>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</si>
  <si>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</si>
  <si>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</si>
  <si>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</si>
  <si>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</si>
  <si>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</si>
  <si>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</si>
  <si>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</si>
  <si>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</si>
  <si>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</si>
  <si>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</si>
  <si>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</si>
  <si>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</si>
  <si>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</si>
  <si>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</si>
  <si>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</si>
  <si>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</si>
  <si>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</si>
  <si>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</si>
  <si>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</si>
  <si>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</si>
  <si>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</si>
  <si>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</si>
  <si>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</si>
  <si>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</si>
  <si>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</si>
  <si>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</si>
  <si>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</si>
  <si>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</si>
  <si>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</si>
  <si>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</si>
  <si>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</si>
  <si>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</si>
  <si>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</si>
  <si>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</si>
  <si>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</si>
  <si>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</si>
  <si>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</si>
  <si>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</si>
  <si>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</si>
  <si>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</si>
  <si>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</si>
  <si>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</si>
  <si>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</si>
  <si>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</si>
  <si>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</si>
  <si>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</si>
  <si>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</si>
  <si>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</si>
  <si>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</si>
  <si>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</si>
  <si>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Kwazulu-Natal: Umdoni(KZN212) - Table C5 Quarterly Budget Statement - Capital Expenditure by Standard Classification and Funding for 2nd Quarter ended 31 December 2018 (Figures Finalised as at 2019/01/30)</t>
  </si>
  <si>
    <t>Kwazulu-Natal: Umzumbe(KZN213) - Table C5 Quarterly Budget Statement - Capital Expenditure by Standard Classification and Funding for 2nd Quarter ended 31 December 2018 (Figures Finalised as at 2019/01/30)</t>
  </si>
  <si>
    <t>Kwazulu-Natal: uMuziwabantu(KZN214) - Table C5 Quarterly Budget Statement - Capital Expenditure by Standard Classification and Funding for 2nd Quarter ended 31 December 2018 (Figures Finalised as at 2019/01/30)</t>
  </si>
  <si>
    <t>Kwazulu-Natal: Ray Nkonyeni(KZN216) - Table C5 Quarterly Budget Statement - Capital Expenditure by Standard Classification and Funding for 2nd Quarter ended 31 December 2018 (Figures Finalised as at 2019/01/30)</t>
  </si>
  <si>
    <t>Kwazulu-Natal: Ugu(DC21) - Table C5 Quarterly Budget Statement - Capital Expenditure by Standard Classification and Funding for 2nd Quarter ended 31 December 2018 (Figures Finalised as at 2019/01/30)</t>
  </si>
  <si>
    <t>Kwazulu-Natal: uMshwathi(KZN221) - Table C5 Quarterly Budget Statement - Capital Expenditure by Standard Classification and Funding for 2nd Quarter ended 31 December 2018 (Figures Finalised as at 2019/01/30)</t>
  </si>
  <si>
    <t>Kwazulu-Natal: uMngeni(KZN222) - Table C5 Quarterly Budget Statement - Capital Expenditure by Standard Classification and Funding for 2nd Quarter ended 31 December 2018 (Figures Finalised as at 2019/01/30)</t>
  </si>
  <si>
    <t>Kwazulu-Natal: Mpofana(KZN223) - Table C5 Quarterly Budget Statement - Capital Expenditure by Standard Classification and Funding for 2nd Quarter ended 31 December 2018 (Figures Finalised as at 2019/01/30)</t>
  </si>
  <si>
    <t>Kwazulu-Natal: Impendle(KZN224) - Table C5 Quarterly Budget Statement - Capital Expenditure by Standard Classification and Funding for 2nd Quarter ended 31 December 2018 (Figures Finalised as at 2019/01/30)</t>
  </si>
  <si>
    <t>Kwazulu-Natal: Msunduzi(KZN225) - Table C5 Quarterly Budget Statement - Capital Expenditure by Standard Classification and Funding for 2nd Quarter ended 31 December 2018 (Figures Finalised as at 2019/01/30)</t>
  </si>
  <si>
    <t>Kwazulu-Natal: Mkhambathini(KZN226) - Table C5 Quarterly Budget Statement - Capital Expenditure by Standard Classification and Funding for 2nd Quarter ended 31 December 2018 (Figures Finalised as at 2019/01/30)</t>
  </si>
  <si>
    <t>Kwazulu-Natal: Richmond(KZN227) - Table C5 Quarterly Budget Statement - Capital Expenditure by Standard Classification and Funding for 2nd Quarter ended 31 December 2018 (Figures Finalised as at 2019/01/30)</t>
  </si>
  <si>
    <t>Kwazulu-Natal: uMgungundlovu(DC22) - Table C5 Quarterly Budget Statement - Capital Expenditure by Standard Classification and Funding for 2nd Quarter ended 31 December 2018 (Figures Finalised as at 2019/01/30)</t>
  </si>
  <si>
    <t>Kwazulu-Natal: Okhahlamba(KZN235) - Table C5 Quarterly Budget Statement - Capital Expenditure by Standard Classification and Funding for 2nd Quarter ended 31 December 2018 (Figures Finalised as at 2019/01/30)</t>
  </si>
  <si>
    <t>Kwazulu-Natal: Inkosi Langalibalele(KZN237) - Table C5 Quarterly Budget Statement - Capital Expenditure by Standard Classification and Funding for 2nd Quarter ended 31 December 2018 (Figures Finalised as at 2019/01/30)</t>
  </si>
  <si>
    <t>Kwazulu-Natal: Alfred Duma(KZN238) - Table C5 Quarterly Budget Statement - Capital Expenditure by Standard Classification and Funding for 2nd Quarter ended 31 December 2018 (Figures Finalised as at 2019/01/30)</t>
  </si>
  <si>
    <t>Kwazulu-Natal: Uthukela(DC23) - Table C5 Quarterly Budget Statement - Capital Expenditure by Standard Classification and Funding for 2nd Quarter ended 31 December 2018 (Figures Finalised as at 2019/01/30)</t>
  </si>
  <si>
    <t>Kwazulu-Natal: Endumeni(KZN241) - Table C5 Quarterly Budget Statement - Capital Expenditure by Standard Classification and Funding for 2nd Quarter ended 31 December 2018 (Figures Finalised as at 2019/01/30)</t>
  </si>
  <si>
    <t>Kwazulu-Natal: Nquthu(KZN242) - Table C5 Quarterly Budget Statement - Capital Expenditure by Standard Classification and Funding for 2nd Quarter ended 31 December 2018 (Figures Finalised as at 2019/01/30)</t>
  </si>
  <si>
    <t>Kwazulu-Natal: Msinga(KZN244) - Table C5 Quarterly Budget Statement - Capital Expenditure by Standard Classification and Funding for 2nd Quarter ended 31 December 2018 (Figures Finalised as at 2019/01/30)</t>
  </si>
  <si>
    <t>Kwazulu-Natal: Umvoti(KZN245) - Table C5 Quarterly Budget Statement - Capital Expenditure by Standard Classification and Funding for 2nd Quarter ended 31 December 2018 (Figures Finalised as at 2019/01/30)</t>
  </si>
  <si>
    <t>Kwazulu-Natal: Umzinyathi(DC24) - Table C5 Quarterly Budget Statement - Capital Expenditure by Standard Classification and Funding for 2nd Quarter ended 31 December 2018 (Figures Finalised as at 2019/01/30)</t>
  </si>
  <si>
    <t>Kwazulu-Natal: Newcastle(KZN252) - Table C5 Quarterly Budget Statement - Capital Expenditure by Standard Classification and Funding for 2nd Quarter ended 31 December 2018 (Figures Finalised as at 2019/01/30)</t>
  </si>
  <si>
    <t>Kwazulu-Natal: Emadlangeni(KZN253) - Table C5 Quarterly Budget Statement - Capital Expenditure by Standard Classification and Funding for 2nd Quarter ended 31 December 2018 (Figures Finalised as at 2019/01/30)</t>
  </si>
  <si>
    <t>Kwazulu-Natal: Dannhauser(KZN254) - Table C5 Quarterly Budget Statement - Capital Expenditure by Standard Classification and Funding for 2nd Quarter ended 31 December 2018 (Figures Finalised as at 2019/01/30)</t>
  </si>
  <si>
    <t>Kwazulu-Natal: Amajuba(DC25) - Table C5 Quarterly Budget Statement - Capital Expenditure by Standard Classification and Funding for 2nd Quarter ended 31 December 2018 (Figures Finalised as at 2019/01/30)</t>
  </si>
  <si>
    <t>Kwazulu-Natal: eDumbe(KZN261) - Table C5 Quarterly Budget Statement - Capital Expenditure by Standard Classification and Funding for 2nd Quarter ended 31 December 2018 (Figures Finalised as at 2019/01/30)</t>
  </si>
  <si>
    <t>Kwazulu-Natal: uPhongolo(KZN262) - Table C5 Quarterly Budget Statement - Capital Expenditure by Standard Classification and Funding for 2nd Quarter ended 31 December 2018 (Figures Finalised as at 2019/01/30)</t>
  </si>
  <si>
    <t>Kwazulu-Natal: Abaqulusi(KZN263) - Table C5 Quarterly Budget Statement - Capital Expenditure by Standard Classification and Funding for 2nd Quarter ended 31 December 2018 (Figures Finalised as at 2019/01/30)</t>
  </si>
  <si>
    <t>Kwazulu-Natal: Nongoma(KZN265) - Table C5 Quarterly Budget Statement - Capital Expenditure by Standard Classification and Funding for 2nd Quarter ended 31 December 2018 (Figures Finalised as at 2019/01/30)</t>
  </si>
  <si>
    <t>Kwazulu-Natal: Ulundi(KZN266) - Table C5 Quarterly Budget Statement - Capital Expenditure by Standard Classification and Funding for 2nd Quarter ended 31 December 2018 (Figures Finalised as at 2019/01/30)</t>
  </si>
  <si>
    <t>Kwazulu-Natal: Zululand(DC26) - Table C5 Quarterly Budget Statement - Capital Expenditure by Standard Classification and Funding for 2nd Quarter ended 31 December 2018 (Figures Finalised as at 2019/01/30)</t>
  </si>
  <si>
    <t>Kwazulu-Natal: Umhlabuyalingana(KZN271) - Table C5 Quarterly Budget Statement - Capital Expenditure by Standard Classification and Funding for 2nd Quarter ended 31 December 2018 (Figures Finalised as at 2019/01/30)</t>
  </si>
  <si>
    <t>Kwazulu-Natal: Jozini(KZN272) - Table C5 Quarterly Budget Statement - Capital Expenditure by Standard Classification and Funding for 2nd Quarter ended 31 December 2018 (Figures Finalised as at 2019/01/30)</t>
  </si>
  <si>
    <t>Kwazulu-Natal: Mtubatuba(KZN275) - Table C5 Quarterly Budget Statement - Capital Expenditure by Standard Classification and Funding for 2nd Quarter ended 31 December 2018 (Figures Finalised as at 2019/01/30)</t>
  </si>
  <si>
    <t>Kwazulu-Natal: Hlabisa Big Five(KZN276) - Table C5 Quarterly Budget Statement - Capital Expenditure by Standard Classification and Funding for 2nd Quarter ended 31 December 2018 (Figures Finalised as at 2019/01/30)</t>
  </si>
  <si>
    <t>Kwazulu-Natal: Umkhanyakude(DC27) - Table C5 Quarterly Budget Statement - Capital Expenditure by Standard Classification and Funding for 2nd Quarter ended 31 December 2018 (Figures Finalised as at 2019/01/30)</t>
  </si>
  <si>
    <t>Kwazulu-Natal: Mfolozi(KZN281) - Table C5 Quarterly Budget Statement - Capital Expenditure by Standard Classification and Funding for 2nd Quarter ended 31 December 2018 (Figures Finalised as at 2019/01/30)</t>
  </si>
  <si>
    <t>Kwazulu-Natal: uMhlathuze(KZN282) - Table C5 Quarterly Budget Statement - Capital Expenditure by Standard Classification and Funding for 2nd Quarter ended 31 December 2018 (Figures Finalised as at 2019/01/30)</t>
  </si>
  <si>
    <t>Kwazulu-Natal: uMlalazi(KZN284) - Table C5 Quarterly Budget Statement - Capital Expenditure by Standard Classification and Funding for 2nd Quarter ended 31 December 2018 (Figures Finalised as at 2019/01/30)</t>
  </si>
  <si>
    <t>Kwazulu-Natal: Mthonjaneni(KZN285) - Table C5 Quarterly Budget Statement - Capital Expenditure by Standard Classification and Funding for 2nd Quarter ended 31 December 2018 (Figures Finalised as at 2019/01/30)</t>
  </si>
  <si>
    <t>Kwazulu-Natal: Nkandla(KZN286) - Table C5 Quarterly Budget Statement - Capital Expenditure by Standard Classification and Funding for 2nd Quarter ended 31 December 2018 (Figures Finalised as at 2019/01/30)</t>
  </si>
  <si>
    <t>Kwazulu-Natal: King Cetshwayo(DC28) - Table C5 Quarterly Budget Statement - Capital Expenditure by Standard Classification and Funding for 2nd Quarter ended 31 December 2018 (Figures Finalised as at 2019/01/30)</t>
  </si>
  <si>
    <t>Kwazulu-Natal: Mandeni(KZN291) - Table C5 Quarterly Budget Statement - Capital Expenditure by Standard Classification and Funding for 2nd Quarter ended 31 December 2018 (Figures Finalised as at 2019/01/30)</t>
  </si>
  <si>
    <t>Kwazulu-Natal: KwaDukuza(KZN292) - Table C5 Quarterly Budget Statement - Capital Expenditure by Standard Classification and Funding for 2nd Quarter ended 31 December 2018 (Figures Finalised as at 2019/01/30)</t>
  </si>
  <si>
    <t>Kwazulu-Natal: Ndwedwe(KZN293) - Table C5 Quarterly Budget Statement - Capital Expenditure by Standard Classification and Funding for 2nd Quarter ended 31 December 2018 (Figures Finalised as at 2019/01/30)</t>
  </si>
  <si>
    <t>Kwazulu-Natal: Maphumulo(KZN294) - Table C5 Quarterly Budget Statement - Capital Expenditure by Standard Classification and Funding for 2nd Quarter ended 31 December 2018 (Figures Finalised as at 2019/01/30)</t>
  </si>
  <si>
    <t>Kwazulu-Natal: iLembe(DC29) - Table C5 Quarterly Budget Statement - Capital Expenditure by Standard Classification and Funding for 2nd Quarter ended 31 December 2018 (Figures Finalised as at 2019/01/30)</t>
  </si>
  <si>
    <t>Kwazulu-Natal: Greater Kokstad(KZN433) - Table C5 Quarterly Budget Statement - Capital Expenditure by Standard Classification and Funding for 2nd Quarter ended 31 December 2018 (Figures Finalised as at 2019/01/30)</t>
  </si>
  <si>
    <t>Kwazulu-Natal: Ubuhlebezwe(KZN434) - Table C5 Quarterly Budget Statement - Capital Expenditure by Standard Classification and Funding for 2nd Quarter ended 31 December 2018 (Figures Finalised as at 2019/01/30)</t>
  </si>
  <si>
    <t>Kwazulu-Natal: Umzimkhulu(KZN435) - Table C5 Quarterly Budget Statement - Capital Expenditure by Standard Classification and Funding for 2nd Quarter ended 31 December 2018 (Figures Finalised as at 2019/01/30)</t>
  </si>
  <si>
    <t>Kwazulu-Natal: Dr Nkosazana Dlamini Zuma(KZN436) - Table C5 Quarterly Budget Statement - Capital Expenditure by Standard Classification and Funding for 2nd Quarter ended 31 December 2018 (Figures Finalised as at 2019/01/30)</t>
  </si>
  <si>
    <t>Kwazulu-Natal: Harry Gwala(DC43)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</si>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</sst>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119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1832089805</v>
      </c>
      <c r="D5" s="16">
        <f>SUM(D6:D8)</f>
        <v>0</v>
      </c>
      <c r="E5" s="17">
        <f t="shared" si="0"/>
        <v>1230804184</v>
      </c>
      <c r="F5" s="18">
        <f t="shared" si="0"/>
        <v>1230804184</v>
      </c>
      <c r="G5" s="18">
        <f t="shared" si="0"/>
        <v>9319188</v>
      </c>
      <c r="H5" s="18">
        <f t="shared" si="0"/>
        <v>84183073</v>
      </c>
      <c r="I5" s="18">
        <f t="shared" si="0"/>
        <v>66338068</v>
      </c>
      <c r="J5" s="18">
        <f t="shared" si="0"/>
        <v>159840329</v>
      </c>
      <c r="K5" s="18">
        <f t="shared" si="0"/>
        <v>102072714</v>
      </c>
      <c r="L5" s="18">
        <f t="shared" si="0"/>
        <v>39203295</v>
      </c>
      <c r="M5" s="18">
        <f t="shared" si="0"/>
        <v>97847968</v>
      </c>
      <c r="N5" s="18">
        <f t="shared" si="0"/>
        <v>239123977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398964306</v>
      </c>
      <c r="X5" s="18">
        <f t="shared" si="0"/>
        <v>442020503</v>
      </c>
      <c r="Y5" s="18">
        <f t="shared" si="0"/>
        <v>-43056197</v>
      </c>
      <c r="Z5" s="4">
        <f>+IF(X5&lt;&gt;0,+(Y5/X5)*100,0)</f>
        <v>-9.740769196853297</v>
      </c>
      <c r="AA5" s="16">
        <f>SUM(AA6:AA8)</f>
        <v>1230804184</v>
      </c>
    </row>
    <row r="6" spans="1:27" ht="12.75">
      <c r="A6" s="5" t="s">
        <v>32</v>
      </c>
      <c r="B6" s="3"/>
      <c r="C6" s="19">
        <v>605138368</v>
      </c>
      <c r="D6" s="19"/>
      <c r="E6" s="20">
        <v>551202989</v>
      </c>
      <c r="F6" s="21">
        <v>551202989</v>
      </c>
      <c r="G6" s="21">
        <v>13187525</v>
      </c>
      <c r="H6" s="21">
        <v>13542826</v>
      </c>
      <c r="I6" s="21">
        <v>5881755</v>
      </c>
      <c r="J6" s="21">
        <v>32612106</v>
      </c>
      <c r="K6" s="21">
        <v>8779301</v>
      </c>
      <c r="L6" s="21">
        <v>3454096</v>
      </c>
      <c r="M6" s="21">
        <v>2429232</v>
      </c>
      <c r="N6" s="21">
        <v>14662629</v>
      </c>
      <c r="O6" s="21"/>
      <c r="P6" s="21"/>
      <c r="Q6" s="21"/>
      <c r="R6" s="21"/>
      <c r="S6" s="21"/>
      <c r="T6" s="21"/>
      <c r="U6" s="21"/>
      <c r="V6" s="21"/>
      <c r="W6" s="21">
        <v>47274735</v>
      </c>
      <c r="X6" s="21">
        <v>169557113</v>
      </c>
      <c r="Y6" s="21">
        <v>-122282378</v>
      </c>
      <c r="Z6" s="6">
        <v>-72.12</v>
      </c>
      <c r="AA6" s="28">
        <v>551202989</v>
      </c>
    </row>
    <row r="7" spans="1:27" ht="12.75">
      <c r="A7" s="5" t="s">
        <v>33</v>
      </c>
      <c r="B7" s="3"/>
      <c r="C7" s="22">
        <v>703226673</v>
      </c>
      <c r="D7" s="22"/>
      <c r="E7" s="23">
        <v>611028605</v>
      </c>
      <c r="F7" s="24">
        <v>611028605</v>
      </c>
      <c r="G7" s="24">
        <v>-3984242</v>
      </c>
      <c r="H7" s="24">
        <v>31310776</v>
      </c>
      <c r="I7" s="24">
        <v>26990914</v>
      </c>
      <c r="J7" s="24">
        <v>54317448</v>
      </c>
      <c r="K7" s="24">
        <v>59245927</v>
      </c>
      <c r="L7" s="24">
        <v>30388309</v>
      </c>
      <c r="M7" s="24">
        <v>20745919</v>
      </c>
      <c r="N7" s="24">
        <v>110380155</v>
      </c>
      <c r="O7" s="24"/>
      <c r="P7" s="24"/>
      <c r="Q7" s="24"/>
      <c r="R7" s="24"/>
      <c r="S7" s="24"/>
      <c r="T7" s="24"/>
      <c r="U7" s="24"/>
      <c r="V7" s="24"/>
      <c r="W7" s="24">
        <v>164697603</v>
      </c>
      <c r="X7" s="24">
        <v>272390961</v>
      </c>
      <c r="Y7" s="24">
        <v>-107693358</v>
      </c>
      <c r="Z7" s="7">
        <v>-39.54</v>
      </c>
      <c r="AA7" s="29">
        <v>611028605</v>
      </c>
    </row>
    <row r="8" spans="1:27" ht="12.75">
      <c r="A8" s="5" t="s">
        <v>34</v>
      </c>
      <c r="B8" s="3"/>
      <c r="C8" s="19">
        <v>523724764</v>
      </c>
      <c r="D8" s="19"/>
      <c r="E8" s="20">
        <v>68572590</v>
      </c>
      <c r="F8" s="21">
        <v>68572590</v>
      </c>
      <c r="G8" s="21">
        <v>115905</v>
      </c>
      <c r="H8" s="21">
        <v>39329471</v>
      </c>
      <c r="I8" s="21">
        <v>33465399</v>
      </c>
      <c r="J8" s="21">
        <v>72910775</v>
      </c>
      <c r="K8" s="21">
        <v>34047486</v>
      </c>
      <c r="L8" s="21">
        <v>5360890</v>
      </c>
      <c r="M8" s="21">
        <v>74672817</v>
      </c>
      <c r="N8" s="21">
        <v>114081193</v>
      </c>
      <c r="O8" s="21"/>
      <c r="P8" s="21"/>
      <c r="Q8" s="21"/>
      <c r="R8" s="21"/>
      <c r="S8" s="21"/>
      <c r="T8" s="21"/>
      <c r="U8" s="21"/>
      <c r="V8" s="21"/>
      <c r="W8" s="21">
        <v>186991968</v>
      </c>
      <c r="X8" s="21">
        <v>72429</v>
      </c>
      <c r="Y8" s="21">
        <v>186919539</v>
      </c>
      <c r="Z8" s="6">
        <v>258072.79</v>
      </c>
      <c r="AA8" s="28">
        <v>68572590</v>
      </c>
    </row>
    <row r="9" spans="1:27" ht="12.75">
      <c r="A9" s="2" t="s">
        <v>35</v>
      </c>
      <c r="B9" s="3"/>
      <c r="C9" s="16">
        <f aca="true" t="shared" si="1" ref="C9:Y9">SUM(C10:C14)</f>
        <v>1018349073</v>
      </c>
      <c r="D9" s="16">
        <f>SUM(D10:D14)</f>
        <v>0</v>
      </c>
      <c r="E9" s="17">
        <f t="shared" si="1"/>
        <v>2487440814</v>
      </c>
      <c r="F9" s="18">
        <f t="shared" si="1"/>
        <v>2487440814</v>
      </c>
      <c r="G9" s="18">
        <f t="shared" si="1"/>
        <v>57658993</v>
      </c>
      <c r="H9" s="18">
        <f t="shared" si="1"/>
        <v>107280008</v>
      </c>
      <c r="I9" s="18">
        <f t="shared" si="1"/>
        <v>104875191</v>
      </c>
      <c r="J9" s="18">
        <f t="shared" si="1"/>
        <v>269814192</v>
      </c>
      <c r="K9" s="18">
        <f t="shared" si="1"/>
        <v>90979386</v>
      </c>
      <c r="L9" s="18">
        <f t="shared" si="1"/>
        <v>174708979</v>
      </c>
      <c r="M9" s="18">
        <f t="shared" si="1"/>
        <v>208926445</v>
      </c>
      <c r="N9" s="18">
        <f t="shared" si="1"/>
        <v>474614810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744429002</v>
      </c>
      <c r="X9" s="18">
        <f t="shared" si="1"/>
        <v>967625918</v>
      </c>
      <c r="Y9" s="18">
        <f t="shared" si="1"/>
        <v>-223196916</v>
      </c>
      <c r="Z9" s="4">
        <f>+IF(X9&lt;&gt;0,+(Y9/X9)*100,0)</f>
        <v>-23.06644663480376</v>
      </c>
      <c r="AA9" s="30">
        <f>SUM(AA10:AA14)</f>
        <v>2487440814</v>
      </c>
    </row>
    <row r="10" spans="1:27" ht="12.75">
      <c r="A10" s="5" t="s">
        <v>36</v>
      </c>
      <c r="B10" s="3"/>
      <c r="C10" s="19">
        <v>341805168</v>
      </c>
      <c r="D10" s="19"/>
      <c r="E10" s="20">
        <v>659085096</v>
      </c>
      <c r="F10" s="21">
        <v>659085096</v>
      </c>
      <c r="G10" s="21">
        <v>14786193</v>
      </c>
      <c r="H10" s="21">
        <v>46286819</v>
      </c>
      <c r="I10" s="21">
        <v>27253790</v>
      </c>
      <c r="J10" s="21">
        <v>88326802</v>
      </c>
      <c r="K10" s="21">
        <v>24415899</v>
      </c>
      <c r="L10" s="21">
        <v>29304203</v>
      </c>
      <c r="M10" s="21">
        <v>45146817</v>
      </c>
      <c r="N10" s="21">
        <v>98866919</v>
      </c>
      <c r="O10" s="21"/>
      <c r="P10" s="21"/>
      <c r="Q10" s="21"/>
      <c r="R10" s="21"/>
      <c r="S10" s="21"/>
      <c r="T10" s="21"/>
      <c r="U10" s="21"/>
      <c r="V10" s="21"/>
      <c r="W10" s="21">
        <v>187193721</v>
      </c>
      <c r="X10" s="21">
        <v>262682774</v>
      </c>
      <c r="Y10" s="21">
        <v>-75489053</v>
      </c>
      <c r="Z10" s="6">
        <v>-28.74</v>
      </c>
      <c r="AA10" s="28">
        <v>659085096</v>
      </c>
    </row>
    <row r="11" spans="1:27" ht="12.75">
      <c r="A11" s="5" t="s">
        <v>37</v>
      </c>
      <c r="B11" s="3"/>
      <c r="C11" s="19">
        <v>90049157</v>
      </c>
      <c r="D11" s="19"/>
      <c r="E11" s="20">
        <v>444785531</v>
      </c>
      <c r="F11" s="21">
        <v>444785531</v>
      </c>
      <c r="G11" s="21">
        <v>-2020638</v>
      </c>
      <c r="H11" s="21">
        <v>8126789</v>
      </c>
      <c r="I11" s="21">
        <v>7552577</v>
      </c>
      <c r="J11" s="21">
        <v>13658728</v>
      </c>
      <c r="K11" s="21">
        <v>10295651</v>
      </c>
      <c r="L11" s="21">
        <v>12666343</v>
      </c>
      <c r="M11" s="21">
        <v>13895837</v>
      </c>
      <c r="N11" s="21">
        <v>36857831</v>
      </c>
      <c r="O11" s="21"/>
      <c r="P11" s="21"/>
      <c r="Q11" s="21"/>
      <c r="R11" s="21"/>
      <c r="S11" s="21"/>
      <c r="T11" s="21"/>
      <c r="U11" s="21"/>
      <c r="V11" s="21"/>
      <c r="W11" s="21">
        <v>50516559</v>
      </c>
      <c r="X11" s="21">
        <v>179801492</v>
      </c>
      <c r="Y11" s="21">
        <v>-129284933</v>
      </c>
      <c r="Z11" s="6">
        <v>-71.9</v>
      </c>
      <c r="AA11" s="28">
        <v>444785531</v>
      </c>
    </row>
    <row r="12" spans="1:27" ht="12.75">
      <c r="A12" s="5" t="s">
        <v>38</v>
      </c>
      <c r="B12" s="3"/>
      <c r="C12" s="19">
        <v>54999944</v>
      </c>
      <c r="D12" s="19"/>
      <c r="E12" s="20">
        <v>107144931</v>
      </c>
      <c r="F12" s="21">
        <v>107144931</v>
      </c>
      <c r="G12" s="21">
        <v>5771438</v>
      </c>
      <c r="H12" s="21">
        <v>2840400</v>
      </c>
      <c r="I12" s="21">
        <v>1741031</v>
      </c>
      <c r="J12" s="21">
        <v>10352869</v>
      </c>
      <c r="K12" s="21">
        <v>3307613</v>
      </c>
      <c r="L12" s="21">
        <v>12724854</v>
      </c>
      <c r="M12" s="21">
        <v>5923968</v>
      </c>
      <c r="N12" s="21">
        <v>21956435</v>
      </c>
      <c r="O12" s="21"/>
      <c r="P12" s="21"/>
      <c r="Q12" s="21"/>
      <c r="R12" s="21"/>
      <c r="S12" s="21"/>
      <c r="T12" s="21"/>
      <c r="U12" s="21"/>
      <c r="V12" s="21"/>
      <c r="W12" s="21">
        <v>32309304</v>
      </c>
      <c r="X12" s="21">
        <v>53061087</v>
      </c>
      <c r="Y12" s="21">
        <v>-20751783</v>
      </c>
      <c r="Z12" s="6">
        <v>-39.11</v>
      </c>
      <c r="AA12" s="28">
        <v>107144931</v>
      </c>
    </row>
    <row r="13" spans="1:27" ht="12.75">
      <c r="A13" s="5" t="s">
        <v>39</v>
      </c>
      <c r="B13" s="3"/>
      <c r="C13" s="19">
        <v>519018804</v>
      </c>
      <c r="D13" s="19"/>
      <c r="E13" s="20">
        <v>1252221256</v>
      </c>
      <c r="F13" s="21">
        <v>1252221256</v>
      </c>
      <c r="G13" s="21">
        <v>39028000</v>
      </c>
      <c r="H13" s="21">
        <v>49030000</v>
      </c>
      <c r="I13" s="21">
        <v>67715793</v>
      </c>
      <c r="J13" s="21">
        <v>155773793</v>
      </c>
      <c r="K13" s="21">
        <v>52268223</v>
      </c>
      <c r="L13" s="21">
        <v>119410579</v>
      </c>
      <c r="M13" s="21">
        <v>142794823</v>
      </c>
      <c r="N13" s="21">
        <v>314473625</v>
      </c>
      <c r="O13" s="21"/>
      <c r="P13" s="21"/>
      <c r="Q13" s="21"/>
      <c r="R13" s="21"/>
      <c r="S13" s="21"/>
      <c r="T13" s="21"/>
      <c r="U13" s="21"/>
      <c r="V13" s="21"/>
      <c r="W13" s="21">
        <v>470247418</v>
      </c>
      <c r="X13" s="21">
        <v>463221525</v>
      </c>
      <c r="Y13" s="21">
        <v>7025893</v>
      </c>
      <c r="Z13" s="6">
        <v>1.52</v>
      </c>
      <c r="AA13" s="28">
        <v>1252221256</v>
      </c>
    </row>
    <row r="14" spans="1:27" ht="12.75">
      <c r="A14" s="5" t="s">
        <v>40</v>
      </c>
      <c r="B14" s="3"/>
      <c r="C14" s="22">
        <v>12476000</v>
      </c>
      <c r="D14" s="22"/>
      <c r="E14" s="23">
        <v>24204000</v>
      </c>
      <c r="F14" s="24">
        <v>24204000</v>
      </c>
      <c r="G14" s="24">
        <v>94000</v>
      </c>
      <c r="H14" s="24">
        <v>996000</v>
      </c>
      <c r="I14" s="24">
        <v>612000</v>
      </c>
      <c r="J14" s="24">
        <v>1702000</v>
      </c>
      <c r="K14" s="24">
        <v>692000</v>
      </c>
      <c r="L14" s="24">
        <v>603000</v>
      </c>
      <c r="M14" s="24">
        <v>1165000</v>
      </c>
      <c r="N14" s="24">
        <v>2460000</v>
      </c>
      <c r="O14" s="24"/>
      <c r="P14" s="24"/>
      <c r="Q14" s="24"/>
      <c r="R14" s="24"/>
      <c r="S14" s="24"/>
      <c r="T14" s="24"/>
      <c r="U14" s="24"/>
      <c r="V14" s="24"/>
      <c r="W14" s="24">
        <v>4162000</v>
      </c>
      <c r="X14" s="24">
        <v>8859040</v>
      </c>
      <c r="Y14" s="24">
        <v>-4697040</v>
      </c>
      <c r="Z14" s="7">
        <v>-53.02</v>
      </c>
      <c r="AA14" s="29">
        <v>24204000</v>
      </c>
    </row>
    <row r="15" spans="1:27" ht="12.75">
      <c r="A15" s="2" t="s">
        <v>41</v>
      </c>
      <c r="B15" s="8"/>
      <c r="C15" s="16">
        <f aca="true" t="shared" si="2" ref="C15:Y15">SUM(C16:C18)</f>
        <v>2960948203</v>
      </c>
      <c r="D15" s="16">
        <f>SUM(D16:D18)</f>
        <v>0</v>
      </c>
      <c r="E15" s="17">
        <f t="shared" si="2"/>
        <v>4091676468</v>
      </c>
      <c r="F15" s="18">
        <f t="shared" si="2"/>
        <v>4091676468</v>
      </c>
      <c r="G15" s="18">
        <f t="shared" si="2"/>
        <v>56238224</v>
      </c>
      <c r="H15" s="18">
        <f t="shared" si="2"/>
        <v>195650482</v>
      </c>
      <c r="I15" s="18">
        <f t="shared" si="2"/>
        <v>195145941</v>
      </c>
      <c r="J15" s="18">
        <f t="shared" si="2"/>
        <v>447034647</v>
      </c>
      <c r="K15" s="18">
        <f t="shared" si="2"/>
        <v>293182124</v>
      </c>
      <c r="L15" s="18">
        <f t="shared" si="2"/>
        <v>155570294</v>
      </c>
      <c r="M15" s="18">
        <f t="shared" si="2"/>
        <v>308532277</v>
      </c>
      <c r="N15" s="18">
        <f t="shared" si="2"/>
        <v>757284695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1204319342</v>
      </c>
      <c r="X15" s="18">
        <f t="shared" si="2"/>
        <v>1686384567</v>
      </c>
      <c r="Y15" s="18">
        <f t="shared" si="2"/>
        <v>-482065225</v>
      </c>
      <c r="Z15" s="4">
        <f>+IF(X15&lt;&gt;0,+(Y15/X15)*100,0)</f>
        <v>-28.585723234977873</v>
      </c>
      <c r="AA15" s="30">
        <f>SUM(AA16:AA18)</f>
        <v>4091676468</v>
      </c>
    </row>
    <row r="16" spans="1:27" ht="12.75">
      <c r="A16" s="5" t="s">
        <v>42</v>
      </c>
      <c r="B16" s="3"/>
      <c r="C16" s="19">
        <v>628319405</v>
      </c>
      <c r="D16" s="19"/>
      <c r="E16" s="20">
        <v>681630474</v>
      </c>
      <c r="F16" s="21">
        <v>681630474</v>
      </c>
      <c r="G16" s="21">
        <v>7736027</v>
      </c>
      <c r="H16" s="21">
        <v>44843719</v>
      </c>
      <c r="I16" s="21">
        <v>59093976</v>
      </c>
      <c r="J16" s="21">
        <v>111673722</v>
      </c>
      <c r="K16" s="21">
        <v>58636545</v>
      </c>
      <c r="L16" s="21">
        <v>58872583</v>
      </c>
      <c r="M16" s="21">
        <v>96730193</v>
      </c>
      <c r="N16" s="21">
        <v>214239321</v>
      </c>
      <c r="O16" s="21"/>
      <c r="P16" s="21"/>
      <c r="Q16" s="21"/>
      <c r="R16" s="21"/>
      <c r="S16" s="21"/>
      <c r="T16" s="21"/>
      <c r="U16" s="21"/>
      <c r="V16" s="21"/>
      <c r="W16" s="21">
        <v>325913043</v>
      </c>
      <c r="X16" s="21">
        <v>440955714</v>
      </c>
      <c r="Y16" s="21">
        <v>-115042671</v>
      </c>
      <c r="Z16" s="6">
        <v>-26.09</v>
      </c>
      <c r="AA16" s="28">
        <v>681630474</v>
      </c>
    </row>
    <row r="17" spans="1:27" ht="12.75">
      <c r="A17" s="5" t="s">
        <v>43</v>
      </c>
      <c r="B17" s="3"/>
      <c r="C17" s="19">
        <v>2331614039</v>
      </c>
      <c r="D17" s="19"/>
      <c r="E17" s="20">
        <v>3398156394</v>
      </c>
      <c r="F17" s="21">
        <v>3398156394</v>
      </c>
      <c r="G17" s="21">
        <v>48502197</v>
      </c>
      <c r="H17" s="21">
        <v>150806763</v>
      </c>
      <c r="I17" s="21">
        <v>136051965</v>
      </c>
      <c r="J17" s="21">
        <v>335360925</v>
      </c>
      <c r="K17" s="21">
        <v>234448106</v>
      </c>
      <c r="L17" s="21">
        <v>96143339</v>
      </c>
      <c r="M17" s="21">
        <v>211044746</v>
      </c>
      <c r="N17" s="21">
        <v>541636191</v>
      </c>
      <c r="O17" s="21"/>
      <c r="P17" s="21"/>
      <c r="Q17" s="21"/>
      <c r="R17" s="21"/>
      <c r="S17" s="21"/>
      <c r="T17" s="21"/>
      <c r="U17" s="21"/>
      <c r="V17" s="21"/>
      <c r="W17" s="21">
        <v>876997116</v>
      </c>
      <c r="X17" s="21">
        <v>1241555235</v>
      </c>
      <c r="Y17" s="21">
        <v>-364558119</v>
      </c>
      <c r="Z17" s="6">
        <v>-29.36</v>
      </c>
      <c r="AA17" s="28">
        <v>3398156394</v>
      </c>
    </row>
    <row r="18" spans="1:27" ht="12.75">
      <c r="A18" s="5" t="s">
        <v>44</v>
      </c>
      <c r="B18" s="3"/>
      <c r="C18" s="19">
        <v>1014759</v>
      </c>
      <c r="D18" s="19"/>
      <c r="E18" s="20">
        <v>11889600</v>
      </c>
      <c r="F18" s="21">
        <v>11889600</v>
      </c>
      <c r="G18" s="21"/>
      <c r="H18" s="21"/>
      <c r="I18" s="21"/>
      <c r="J18" s="21"/>
      <c r="K18" s="21">
        <v>97473</v>
      </c>
      <c r="L18" s="21">
        <v>554372</v>
      </c>
      <c r="M18" s="21">
        <v>757338</v>
      </c>
      <c r="N18" s="21">
        <v>1409183</v>
      </c>
      <c r="O18" s="21"/>
      <c r="P18" s="21"/>
      <c r="Q18" s="21"/>
      <c r="R18" s="21"/>
      <c r="S18" s="21"/>
      <c r="T18" s="21"/>
      <c r="U18" s="21"/>
      <c r="V18" s="21"/>
      <c r="W18" s="21">
        <v>1409183</v>
      </c>
      <c r="X18" s="21">
        <v>3873618</v>
      </c>
      <c r="Y18" s="21">
        <v>-2464435</v>
      </c>
      <c r="Z18" s="6">
        <v>-63.62</v>
      </c>
      <c r="AA18" s="28">
        <v>11889600</v>
      </c>
    </row>
    <row r="19" spans="1:27" ht="12.75">
      <c r="A19" s="2" t="s">
        <v>45</v>
      </c>
      <c r="B19" s="8"/>
      <c r="C19" s="16">
        <f aca="true" t="shared" si="3" ref="C19:Y19">SUM(C20:C23)</f>
        <v>5056759302</v>
      </c>
      <c r="D19" s="16">
        <f>SUM(D20:D23)</f>
        <v>0</v>
      </c>
      <c r="E19" s="17">
        <f t="shared" si="3"/>
        <v>6172635664</v>
      </c>
      <c r="F19" s="18">
        <f t="shared" si="3"/>
        <v>6172635664</v>
      </c>
      <c r="G19" s="18">
        <f t="shared" si="3"/>
        <v>279418631</v>
      </c>
      <c r="H19" s="18">
        <f t="shared" si="3"/>
        <v>411573210</v>
      </c>
      <c r="I19" s="18">
        <f t="shared" si="3"/>
        <v>132038238</v>
      </c>
      <c r="J19" s="18">
        <f t="shared" si="3"/>
        <v>823030079</v>
      </c>
      <c r="K19" s="18">
        <f t="shared" si="3"/>
        <v>473377465</v>
      </c>
      <c r="L19" s="18">
        <f t="shared" si="3"/>
        <v>392809620</v>
      </c>
      <c r="M19" s="18">
        <f t="shared" si="3"/>
        <v>447290925</v>
      </c>
      <c r="N19" s="18">
        <f t="shared" si="3"/>
        <v>1313478010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2136508089</v>
      </c>
      <c r="X19" s="18">
        <f t="shared" si="3"/>
        <v>2573539934</v>
      </c>
      <c r="Y19" s="18">
        <f t="shared" si="3"/>
        <v>-437031845</v>
      </c>
      <c r="Z19" s="4">
        <f>+IF(X19&lt;&gt;0,+(Y19/X19)*100,0)</f>
        <v>-16.981739402066726</v>
      </c>
      <c r="AA19" s="30">
        <f>SUM(AA20:AA23)</f>
        <v>6172635664</v>
      </c>
    </row>
    <row r="20" spans="1:27" ht="12.75">
      <c r="A20" s="5" t="s">
        <v>46</v>
      </c>
      <c r="B20" s="3"/>
      <c r="C20" s="19">
        <v>1212846991</v>
      </c>
      <c r="D20" s="19"/>
      <c r="E20" s="20">
        <v>1434298597</v>
      </c>
      <c r="F20" s="21">
        <v>1434298597</v>
      </c>
      <c r="G20" s="21">
        <v>44955958</v>
      </c>
      <c r="H20" s="21">
        <v>47546187</v>
      </c>
      <c r="I20" s="21">
        <v>69780141</v>
      </c>
      <c r="J20" s="21">
        <v>162282286</v>
      </c>
      <c r="K20" s="21">
        <v>95320752</v>
      </c>
      <c r="L20" s="21">
        <v>92604875</v>
      </c>
      <c r="M20" s="21">
        <v>113310941</v>
      </c>
      <c r="N20" s="21">
        <v>301236568</v>
      </c>
      <c r="O20" s="21"/>
      <c r="P20" s="21"/>
      <c r="Q20" s="21"/>
      <c r="R20" s="21"/>
      <c r="S20" s="21"/>
      <c r="T20" s="21"/>
      <c r="U20" s="21"/>
      <c r="V20" s="21"/>
      <c r="W20" s="21">
        <v>463518854</v>
      </c>
      <c r="X20" s="21">
        <v>501489198</v>
      </c>
      <c r="Y20" s="21">
        <v>-37970344</v>
      </c>
      <c r="Z20" s="6">
        <v>-7.57</v>
      </c>
      <c r="AA20" s="28">
        <v>1434298597</v>
      </c>
    </row>
    <row r="21" spans="1:27" ht="12.75">
      <c r="A21" s="5" t="s">
        <v>47</v>
      </c>
      <c r="B21" s="3"/>
      <c r="C21" s="19">
        <v>2705863442</v>
      </c>
      <c r="D21" s="19"/>
      <c r="E21" s="20">
        <v>3511315924</v>
      </c>
      <c r="F21" s="21">
        <v>3511315924</v>
      </c>
      <c r="G21" s="21">
        <v>139649229</v>
      </c>
      <c r="H21" s="21">
        <v>229862917</v>
      </c>
      <c r="I21" s="21">
        <v>30784376</v>
      </c>
      <c r="J21" s="21">
        <v>400296522</v>
      </c>
      <c r="K21" s="21">
        <v>224025099</v>
      </c>
      <c r="L21" s="21">
        <v>139156225</v>
      </c>
      <c r="M21" s="21">
        <v>235296828</v>
      </c>
      <c r="N21" s="21">
        <v>598478152</v>
      </c>
      <c r="O21" s="21"/>
      <c r="P21" s="21"/>
      <c r="Q21" s="21"/>
      <c r="R21" s="21"/>
      <c r="S21" s="21"/>
      <c r="T21" s="21"/>
      <c r="U21" s="21"/>
      <c r="V21" s="21"/>
      <c r="W21" s="21">
        <v>998774674</v>
      </c>
      <c r="X21" s="21">
        <v>1585594794</v>
      </c>
      <c r="Y21" s="21">
        <v>-586820120</v>
      </c>
      <c r="Z21" s="6">
        <v>-37.01</v>
      </c>
      <c r="AA21" s="28">
        <v>3511315924</v>
      </c>
    </row>
    <row r="22" spans="1:27" ht="12.75">
      <c r="A22" s="5" t="s">
        <v>48</v>
      </c>
      <c r="B22" s="3"/>
      <c r="C22" s="22">
        <v>982878002</v>
      </c>
      <c r="D22" s="22"/>
      <c r="E22" s="23">
        <v>1094255918</v>
      </c>
      <c r="F22" s="24">
        <v>1094255918</v>
      </c>
      <c r="G22" s="24">
        <v>89865503</v>
      </c>
      <c r="H22" s="24">
        <v>121223420</v>
      </c>
      <c r="I22" s="24">
        <v>34924647</v>
      </c>
      <c r="J22" s="24">
        <v>246013570</v>
      </c>
      <c r="K22" s="24">
        <v>144730544</v>
      </c>
      <c r="L22" s="24">
        <v>151887749</v>
      </c>
      <c r="M22" s="24">
        <v>94525860</v>
      </c>
      <c r="N22" s="24">
        <v>391144153</v>
      </c>
      <c r="O22" s="24"/>
      <c r="P22" s="24"/>
      <c r="Q22" s="24"/>
      <c r="R22" s="24"/>
      <c r="S22" s="24"/>
      <c r="T22" s="24"/>
      <c r="U22" s="24"/>
      <c r="V22" s="24"/>
      <c r="W22" s="24">
        <v>637157723</v>
      </c>
      <c r="X22" s="24">
        <v>423875379</v>
      </c>
      <c r="Y22" s="24">
        <v>213282344</v>
      </c>
      <c r="Z22" s="7">
        <v>50.32</v>
      </c>
      <c r="AA22" s="29">
        <v>1094255918</v>
      </c>
    </row>
    <row r="23" spans="1:27" ht="12.75">
      <c r="A23" s="5" t="s">
        <v>49</v>
      </c>
      <c r="B23" s="3"/>
      <c r="C23" s="19">
        <v>155170867</v>
      </c>
      <c r="D23" s="19"/>
      <c r="E23" s="20">
        <v>132765225</v>
      </c>
      <c r="F23" s="21">
        <v>132765225</v>
      </c>
      <c r="G23" s="21">
        <v>4947941</v>
      </c>
      <c r="H23" s="21">
        <v>12940686</v>
      </c>
      <c r="I23" s="21">
        <v>-3450926</v>
      </c>
      <c r="J23" s="21">
        <v>14437701</v>
      </c>
      <c r="K23" s="21">
        <v>9301070</v>
      </c>
      <c r="L23" s="21">
        <v>9160771</v>
      </c>
      <c r="M23" s="21">
        <v>4157296</v>
      </c>
      <c r="N23" s="21">
        <v>22619137</v>
      </c>
      <c r="O23" s="21"/>
      <c r="P23" s="21"/>
      <c r="Q23" s="21"/>
      <c r="R23" s="21"/>
      <c r="S23" s="21"/>
      <c r="T23" s="21"/>
      <c r="U23" s="21"/>
      <c r="V23" s="21"/>
      <c r="W23" s="21">
        <v>37056838</v>
      </c>
      <c r="X23" s="21">
        <v>62580563</v>
      </c>
      <c r="Y23" s="21">
        <v>-25523725</v>
      </c>
      <c r="Z23" s="6">
        <v>-40.79</v>
      </c>
      <c r="AA23" s="28">
        <v>132765225</v>
      </c>
    </row>
    <row r="24" spans="1:27" ht="12.75">
      <c r="A24" s="2" t="s">
        <v>50</v>
      </c>
      <c r="B24" s="8"/>
      <c r="C24" s="16">
        <v>19024866</v>
      </c>
      <c r="D24" s="16"/>
      <c r="E24" s="17">
        <v>182090222</v>
      </c>
      <c r="F24" s="18">
        <v>182090222</v>
      </c>
      <c r="G24" s="18"/>
      <c r="H24" s="18">
        <v>326300</v>
      </c>
      <c r="I24" s="18">
        <v>2308805</v>
      </c>
      <c r="J24" s="18">
        <v>2635105</v>
      </c>
      <c r="K24" s="18">
        <v>1508577</v>
      </c>
      <c r="L24" s="18">
        <v>417350</v>
      </c>
      <c r="M24" s="18">
        <v>1306418</v>
      </c>
      <c r="N24" s="18">
        <v>3232345</v>
      </c>
      <c r="O24" s="18"/>
      <c r="P24" s="18"/>
      <c r="Q24" s="18"/>
      <c r="R24" s="18"/>
      <c r="S24" s="18"/>
      <c r="T24" s="18"/>
      <c r="U24" s="18"/>
      <c r="V24" s="18"/>
      <c r="W24" s="18">
        <v>5867450</v>
      </c>
      <c r="X24" s="18">
        <v>81989549</v>
      </c>
      <c r="Y24" s="18">
        <v>-76122099</v>
      </c>
      <c r="Z24" s="4">
        <v>-92.84</v>
      </c>
      <c r="AA24" s="30">
        <v>182090222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10887171249</v>
      </c>
      <c r="D25" s="50">
        <f>+D5+D9+D15+D19+D24</f>
        <v>0</v>
      </c>
      <c r="E25" s="51">
        <f t="shared" si="4"/>
        <v>14164647352</v>
      </c>
      <c r="F25" s="52">
        <f t="shared" si="4"/>
        <v>14164647352</v>
      </c>
      <c r="G25" s="52">
        <f t="shared" si="4"/>
        <v>402635036</v>
      </c>
      <c r="H25" s="52">
        <f t="shared" si="4"/>
        <v>799013073</v>
      </c>
      <c r="I25" s="52">
        <f t="shared" si="4"/>
        <v>500706243</v>
      </c>
      <c r="J25" s="52">
        <f t="shared" si="4"/>
        <v>1702354352</v>
      </c>
      <c r="K25" s="52">
        <f t="shared" si="4"/>
        <v>961120266</v>
      </c>
      <c r="L25" s="52">
        <f t="shared" si="4"/>
        <v>762709538</v>
      </c>
      <c r="M25" s="52">
        <f t="shared" si="4"/>
        <v>1063904033</v>
      </c>
      <c r="N25" s="52">
        <f t="shared" si="4"/>
        <v>2787733837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4490088189</v>
      </c>
      <c r="X25" s="52">
        <f t="shared" si="4"/>
        <v>5751560471</v>
      </c>
      <c r="Y25" s="52">
        <f t="shared" si="4"/>
        <v>-1261472282</v>
      </c>
      <c r="Z25" s="53">
        <f>+IF(X25&lt;&gt;0,+(Y25/X25)*100,0)</f>
        <v>-21.9326961502097</v>
      </c>
      <c r="AA25" s="54">
        <f>+AA5+AA9+AA15+AA19+AA24</f>
        <v>14164647352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6735298637</v>
      </c>
      <c r="D28" s="19"/>
      <c r="E28" s="20">
        <v>7781448301</v>
      </c>
      <c r="F28" s="21">
        <v>7781448301</v>
      </c>
      <c r="G28" s="21">
        <v>222691584</v>
      </c>
      <c r="H28" s="21">
        <v>439346687</v>
      </c>
      <c r="I28" s="21">
        <v>284612065</v>
      </c>
      <c r="J28" s="21">
        <v>946650336</v>
      </c>
      <c r="K28" s="21">
        <v>573075400</v>
      </c>
      <c r="L28" s="21">
        <v>330033017</v>
      </c>
      <c r="M28" s="21">
        <v>566504369</v>
      </c>
      <c r="N28" s="21">
        <v>1469612786</v>
      </c>
      <c r="O28" s="21"/>
      <c r="P28" s="21"/>
      <c r="Q28" s="21"/>
      <c r="R28" s="21"/>
      <c r="S28" s="21"/>
      <c r="T28" s="21"/>
      <c r="U28" s="21"/>
      <c r="V28" s="21"/>
      <c r="W28" s="21">
        <v>2416263122</v>
      </c>
      <c r="X28" s="21">
        <v>3199773490</v>
      </c>
      <c r="Y28" s="21">
        <v>-783510368</v>
      </c>
      <c r="Z28" s="6">
        <v>-24.49</v>
      </c>
      <c r="AA28" s="19">
        <v>7781448301</v>
      </c>
    </row>
    <row r="29" spans="1:27" ht="12.75">
      <c r="A29" s="56" t="s">
        <v>55</v>
      </c>
      <c r="B29" s="3"/>
      <c r="C29" s="19">
        <v>195230684</v>
      </c>
      <c r="D29" s="19"/>
      <c r="E29" s="20">
        <v>784239707</v>
      </c>
      <c r="F29" s="21">
        <v>784239707</v>
      </c>
      <c r="G29" s="21">
        <v>25666027</v>
      </c>
      <c r="H29" s="21">
        <v>38785614</v>
      </c>
      <c r="I29" s="21">
        <v>47426258</v>
      </c>
      <c r="J29" s="21">
        <v>111877899</v>
      </c>
      <c r="K29" s="21">
        <v>30039400</v>
      </c>
      <c r="L29" s="21">
        <v>51371630</v>
      </c>
      <c r="M29" s="21">
        <v>102146280</v>
      </c>
      <c r="N29" s="21">
        <v>183557310</v>
      </c>
      <c r="O29" s="21"/>
      <c r="P29" s="21"/>
      <c r="Q29" s="21"/>
      <c r="R29" s="21"/>
      <c r="S29" s="21"/>
      <c r="T29" s="21"/>
      <c r="U29" s="21"/>
      <c r="V29" s="21"/>
      <c r="W29" s="21">
        <v>295435209</v>
      </c>
      <c r="X29" s="21">
        <v>295665544</v>
      </c>
      <c r="Y29" s="21">
        <v>-230335</v>
      </c>
      <c r="Z29" s="6">
        <v>-0.08</v>
      </c>
      <c r="AA29" s="28">
        <v>784239707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39323435</v>
      </c>
      <c r="D31" s="19"/>
      <c r="E31" s="20">
        <v>13541287</v>
      </c>
      <c r="F31" s="21">
        <v>13541287</v>
      </c>
      <c r="G31" s="21"/>
      <c r="H31" s="21"/>
      <c r="I31" s="21">
        <v>357769</v>
      </c>
      <c r="J31" s="21">
        <v>357769</v>
      </c>
      <c r="K31" s="21">
        <v>52269</v>
      </c>
      <c r="L31" s="21">
        <v>342057</v>
      </c>
      <c r="M31" s="21">
        <v>160650</v>
      </c>
      <c r="N31" s="21">
        <v>554976</v>
      </c>
      <c r="O31" s="21"/>
      <c r="P31" s="21"/>
      <c r="Q31" s="21"/>
      <c r="R31" s="21"/>
      <c r="S31" s="21"/>
      <c r="T31" s="21"/>
      <c r="U31" s="21"/>
      <c r="V31" s="21"/>
      <c r="W31" s="21">
        <v>912745</v>
      </c>
      <c r="X31" s="21">
        <v>2201501</v>
      </c>
      <c r="Y31" s="21">
        <v>-1288756</v>
      </c>
      <c r="Z31" s="6">
        <v>-58.54</v>
      </c>
      <c r="AA31" s="28">
        <v>13541287</v>
      </c>
    </row>
    <row r="32" spans="1:27" ht="12.75">
      <c r="A32" s="58" t="s">
        <v>58</v>
      </c>
      <c r="B32" s="3"/>
      <c r="C32" s="25">
        <f aca="true" t="shared" si="5" ref="C32:Y32">SUM(C28:C31)</f>
        <v>6969852756</v>
      </c>
      <c r="D32" s="25">
        <f>SUM(D28:D31)</f>
        <v>0</v>
      </c>
      <c r="E32" s="26">
        <f t="shared" si="5"/>
        <v>8579229295</v>
      </c>
      <c r="F32" s="27">
        <f t="shared" si="5"/>
        <v>8579229295</v>
      </c>
      <c r="G32" s="27">
        <f t="shared" si="5"/>
        <v>248357611</v>
      </c>
      <c r="H32" s="27">
        <f t="shared" si="5"/>
        <v>478132301</v>
      </c>
      <c r="I32" s="27">
        <f t="shared" si="5"/>
        <v>332396092</v>
      </c>
      <c r="J32" s="27">
        <f t="shared" si="5"/>
        <v>1058886004</v>
      </c>
      <c r="K32" s="27">
        <f t="shared" si="5"/>
        <v>603167069</v>
      </c>
      <c r="L32" s="27">
        <f t="shared" si="5"/>
        <v>381746704</v>
      </c>
      <c r="M32" s="27">
        <f t="shared" si="5"/>
        <v>668811299</v>
      </c>
      <c r="N32" s="27">
        <f t="shared" si="5"/>
        <v>1653725072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2712611076</v>
      </c>
      <c r="X32" s="27">
        <f t="shared" si="5"/>
        <v>3497640535</v>
      </c>
      <c r="Y32" s="27">
        <f t="shared" si="5"/>
        <v>-785029459</v>
      </c>
      <c r="Z32" s="13">
        <f>+IF(X32&lt;&gt;0,+(Y32/X32)*100,0)</f>
        <v>-22.444543718670047</v>
      </c>
      <c r="AA32" s="31">
        <f>SUM(AA28:AA31)</f>
        <v>8579229295</v>
      </c>
    </row>
    <row r="33" spans="1:27" ht="12.75">
      <c r="A33" s="59" t="s">
        <v>59</v>
      </c>
      <c r="B33" s="3" t="s">
        <v>60</v>
      </c>
      <c r="C33" s="19">
        <v>441737356</v>
      </c>
      <c r="D33" s="19"/>
      <c r="E33" s="20">
        <v>22599504</v>
      </c>
      <c r="F33" s="21">
        <v>22599504</v>
      </c>
      <c r="G33" s="21"/>
      <c r="H33" s="21"/>
      <c r="I33" s="21"/>
      <c r="J33" s="21"/>
      <c r="K33" s="21"/>
      <c r="L33" s="21">
        <v>5595241</v>
      </c>
      <c r="M33" s="21">
        <v>28350</v>
      </c>
      <c r="N33" s="21">
        <v>5623591</v>
      </c>
      <c r="O33" s="21"/>
      <c r="P33" s="21"/>
      <c r="Q33" s="21"/>
      <c r="R33" s="21"/>
      <c r="S33" s="21"/>
      <c r="T33" s="21"/>
      <c r="U33" s="21"/>
      <c r="V33" s="21"/>
      <c r="W33" s="21">
        <v>5623591</v>
      </c>
      <c r="X33" s="21">
        <v>4390002</v>
      </c>
      <c r="Y33" s="21">
        <v>1233589</v>
      </c>
      <c r="Z33" s="6">
        <v>28.1</v>
      </c>
      <c r="AA33" s="28">
        <v>22599504</v>
      </c>
    </row>
    <row r="34" spans="1:27" ht="12.75">
      <c r="A34" s="59" t="s">
        <v>61</v>
      </c>
      <c r="B34" s="3" t="s">
        <v>62</v>
      </c>
      <c r="C34" s="19">
        <v>388765786</v>
      </c>
      <c r="D34" s="19"/>
      <c r="E34" s="20">
        <v>1548975441</v>
      </c>
      <c r="F34" s="21">
        <v>1548975441</v>
      </c>
      <c r="G34" s="21">
        <v>5916301</v>
      </c>
      <c r="H34" s="21">
        <v>20471290</v>
      </c>
      <c r="I34" s="21">
        <v>21938242</v>
      </c>
      <c r="J34" s="21">
        <v>48325833</v>
      </c>
      <c r="K34" s="21">
        <v>16040470</v>
      </c>
      <c r="L34" s="21">
        <v>23889208</v>
      </c>
      <c r="M34" s="21">
        <v>31857734</v>
      </c>
      <c r="N34" s="21">
        <v>71787412</v>
      </c>
      <c r="O34" s="21"/>
      <c r="P34" s="21"/>
      <c r="Q34" s="21"/>
      <c r="R34" s="21"/>
      <c r="S34" s="21"/>
      <c r="T34" s="21"/>
      <c r="U34" s="21"/>
      <c r="V34" s="21"/>
      <c r="W34" s="21">
        <v>120113245</v>
      </c>
      <c r="X34" s="21">
        <v>575630654</v>
      </c>
      <c r="Y34" s="21">
        <v>-455517409</v>
      </c>
      <c r="Z34" s="6">
        <v>-79.13</v>
      </c>
      <c r="AA34" s="28">
        <v>1548975441</v>
      </c>
    </row>
    <row r="35" spans="1:27" ht="12.75">
      <c r="A35" s="59" t="s">
        <v>63</v>
      </c>
      <c r="B35" s="3"/>
      <c r="C35" s="19">
        <v>3086815352</v>
      </c>
      <c r="D35" s="19"/>
      <c r="E35" s="20">
        <v>4013843111</v>
      </c>
      <c r="F35" s="21">
        <v>4013843111</v>
      </c>
      <c r="G35" s="21">
        <v>148361125</v>
      </c>
      <c r="H35" s="21">
        <v>300409481</v>
      </c>
      <c r="I35" s="21">
        <v>146371909</v>
      </c>
      <c r="J35" s="21">
        <v>595142515</v>
      </c>
      <c r="K35" s="21">
        <v>341912727</v>
      </c>
      <c r="L35" s="21">
        <v>351478384</v>
      </c>
      <c r="M35" s="21">
        <v>363206658</v>
      </c>
      <c r="N35" s="21">
        <v>1056597769</v>
      </c>
      <c r="O35" s="21"/>
      <c r="P35" s="21"/>
      <c r="Q35" s="21"/>
      <c r="R35" s="21"/>
      <c r="S35" s="21"/>
      <c r="T35" s="21"/>
      <c r="U35" s="21"/>
      <c r="V35" s="21"/>
      <c r="W35" s="21">
        <v>1651740284</v>
      </c>
      <c r="X35" s="21">
        <v>1376402731</v>
      </c>
      <c r="Y35" s="21">
        <v>275337553</v>
      </c>
      <c r="Z35" s="6">
        <v>20</v>
      </c>
      <c r="AA35" s="28">
        <v>4013843111</v>
      </c>
    </row>
    <row r="36" spans="1:27" ht="12.75">
      <c r="A36" s="60" t="s">
        <v>64</v>
      </c>
      <c r="B36" s="10"/>
      <c r="C36" s="61">
        <f aca="true" t="shared" si="6" ref="C36:Y36">SUM(C32:C35)</f>
        <v>10887171250</v>
      </c>
      <c r="D36" s="61">
        <f>SUM(D32:D35)</f>
        <v>0</v>
      </c>
      <c r="E36" s="62">
        <f t="shared" si="6"/>
        <v>14164647351</v>
      </c>
      <c r="F36" s="63">
        <f t="shared" si="6"/>
        <v>14164647351</v>
      </c>
      <c r="G36" s="63">
        <f t="shared" si="6"/>
        <v>402635037</v>
      </c>
      <c r="H36" s="63">
        <f t="shared" si="6"/>
        <v>799013072</v>
      </c>
      <c r="I36" s="63">
        <f t="shared" si="6"/>
        <v>500706243</v>
      </c>
      <c r="J36" s="63">
        <f t="shared" si="6"/>
        <v>1702354352</v>
      </c>
      <c r="K36" s="63">
        <f t="shared" si="6"/>
        <v>961120266</v>
      </c>
      <c r="L36" s="63">
        <f t="shared" si="6"/>
        <v>762709537</v>
      </c>
      <c r="M36" s="63">
        <f t="shared" si="6"/>
        <v>1063904041</v>
      </c>
      <c r="N36" s="63">
        <f t="shared" si="6"/>
        <v>2787733844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4490088196</v>
      </c>
      <c r="X36" s="63">
        <f t="shared" si="6"/>
        <v>5454063922</v>
      </c>
      <c r="Y36" s="63">
        <f t="shared" si="6"/>
        <v>-963975726</v>
      </c>
      <c r="Z36" s="64">
        <f>+IF(X36&lt;&gt;0,+(Y36/X36)*100,0)</f>
        <v>-17.67444862741013</v>
      </c>
      <c r="AA36" s="65">
        <f>SUM(AA32:AA35)</f>
        <v>14164647351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13267216</v>
      </c>
      <c r="D15" s="16">
        <f>SUM(D16:D18)</f>
        <v>0</v>
      </c>
      <c r="E15" s="17">
        <f t="shared" si="2"/>
        <v>16878000</v>
      </c>
      <c r="F15" s="18">
        <f t="shared" si="2"/>
        <v>16878000</v>
      </c>
      <c r="G15" s="18">
        <f t="shared" si="2"/>
        <v>0</v>
      </c>
      <c r="H15" s="18">
        <f t="shared" si="2"/>
        <v>0</v>
      </c>
      <c r="I15" s="18">
        <f t="shared" si="2"/>
        <v>6430000</v>
      </c>
      <c r="J15" s="18">
        <f t="shared" si="2"/>
        <v>6430000</v>
      </c>
      <c r="K15" s="18">
        <f t="shared" si="2"/>
        <v>0</v>
      </c>
      <c r="L15" s="18">
        <f t="shared" si="2"/>
        <v>0</v>
      </c>
      <c r="M15" s="18">
        <f t="shared" si="2"/>
        <v>1000000</v>
      </c>
      <c r="N15" s="18">
        <f t="shared" si="2"/>
        <v>1000000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7430000</v>
      </c>
      <c r="X15" s="18">
        <f t="shared" si="2"/>
        <v>10938998</v>
      </c>
      <c r="Y15" s="18">
        <f t="shared" si="2"/>
        <v>-3508998</v>
      </c>
      <c r="Z15" s="4">
        <f>+IF(X15&lt;&gt;0,+(Y15/X15)*100,0)</f>
        <v>-32.077874042942504</v>
      </c>
      <c r="AA15" s="30">
        <f>SUM(AA16:AA18)</f>
        <v>16878000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13267216</v>
      </c>
      <c r="D17" s="19"/>
      <c r="E17" s="20">
        <v>16878000</v>
      </c>
      <c r="F17" s="21">
        <v>16878000</v>
      </c>
      <c r="G17" s="21"/>
      <c r="H17" s="21"/>
      <c r="I17" s="21">
        <v>6430000</v>
      </c>
      <c r="J17" s="21">
        <v>6430000</v>
      </c>
      <c r="K17" s="21"/>
      <c r="L17" s="21"/>
      <c r="M17" s="21">
        <v>1000000</v>
      </c>
      <c r="N17" s="21">
        <v>1000000</v>
      </c>
      <c r="O17" s="21"/>
      <c r="P17" s="21"/>
      <c r="Q17" s="21"/>
      <c r="R17" s="21"/>
      <c r="S17" s="21"/>
      <c r="T17" s="21"/>
      <c r="U17" s="21"/>
      <c r="V17" s="21"/>
      <c r="W17" s="21">
        <v>7430000</v>
      </c>
      <c r="X17" s="21">
        <v>10938998</v>
      </c>
      <c r="Y17" s="21">
        <v>-3508998</v>
      </c>
      <c r="Z17" s="6">
        <v>-32.08</v>
      </c>
      <c r="AA17" s="28">
        <v>16878000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13267216</v>
      </c>
      <c r="D25" s="50">
        <f>+D5+D9+D15+D19+D24</f>
        <v>0</v>
      </c>
      <c r="E25" s="51">
        <f t="shared" si="4"/>
        <v>16878000</v>
      </c>
      <c r="F25" s="52">
        <f t="shared" si="4"/>
        <v>16878000</v>
      </c>
      <c r="G25" s="52">
        <f t="shared" si="4"/>
        <v>0</v>
      </c>
      <c r="H25" s="52">
        <f t="shared" si="4"/>
        <v>0</v>
      </c>
      <c r="I25" s="52">
        <f t="shared" si="4"/>
        <v>6430000</v>
      </c>
      <c r="J25" s="52">
        <f t="shared" si="4"/>
        <v>6430000</v>
      </c>
      <c r="K25" s="52">
        <f t="shared" si="4"/>
        <v>0</v>
      </c>
      <c r="L25" s="52">
        <f t="shared" si="4"/>
        <v>0</v>
      </c>
      <c r="M25" s="52">
        <f t="shared" si="4"/>
        <v>1000000</v>
      </c>
      <c r="N25" s="52">
        <f t="shared" si="4"/>
        <v>1000000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7430000</v>
      </c>
      <c r="X25" s="52">
        <f t="shared" si="4"/>
        <v>10938998</v>
      </c>
      <c r="Y25" s="52">
        <f t="shared" si="4"/>
        <v>-3508998</v>
      </c>
      <c r="Z25" s="53">
        <f>+IF(X25&lt;&gt;0,+(Y25/X25)*100,0)</f>
        <v>-32.077874042942504</v>
      </c>
      <c r="AA25" s="54">
        <f>+AA5+AA9+AA15+AA19+AA24</f>
        <v>16878000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12164000</v>
      </c>
      <c r="D28" s="19"/>
      <c r="E28" s="20">
        <v>11878000</v>
      </c>
      <c r="F28" s="21">
        <v>11878000</v>
      </c>
      <c r="G28" s="21"/>
      <c r="H28" s="21"/>
      <c r="I28" s="21">
        <v>6430000</v>
      </c>
      <c r="J28" s="21">
        <v>6430000</v>
      </c>
      <c r="K28" s="21"/>
      <c r="L28" s="21"/>
      <c r="M28" s="21">
        <v>1000000</v>
      </c>
      <c r="N28" s="21">
        <v>1000000</v>
      </c>
      <c r="O28" s="21"/>
      <c r="P28" s="21"/>
      <c r="Q28" s="21"/>
      <c r="R28" s="21"/>
      <c r="S28" s="21"/>
      <c r="T28" s="21"/>
      <c r="U28" s="21"/>
      <c r="V28" s="21"/>
      <c r="W28" s="21">
        <v>7430000</v>
      </c>
      <c r="X28" s="21">
        <v>5938998</v>
      </c>
      <c r="Y28" s="21">
        <v>1491002</v>
      </c>
      <c r="Z28" s="6">
        <v>25.11</v>
      </c>
      <c r="AA28" s="19">
        <v>11878000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12164000</v>
      </c>
      <c r="D32" s="25">
        <f>SUM(D28:D31)</f>
        <v>0</v>
      </c>
      <c r="E32" s="26">
        <f t="shared" si="5"/>
        <v>11878000</v>
      </c>
      <c r="F32" s="27">
        <f t="shared" si="5"/>
        <v>11878000</v>
      </c>
      <c r="G32" s="27">
        <f t="shared" si="5"/>
        <v>0</v>
      </c>
      <c r="H32" s="27">
        <f t="shared" si="5"/>
        <v>0</v>
      </c>
      <c r="I32" s="27">
        <f t="shared" si="5"/>
        <v>6430000</v>
      </c>
      <c r="J32" s="27">
        <f t="shared" si="5"/>
        <v>6430000</v>
      </c>
      <c r="K32" s="27">
        <f t="shared" si="5"/>
        <v>0</v>
      </c>
      <c r="L32" s="27">
        <f t="shared" si="5"/>
        <v>0</v>
      </c>
      <c r="M32" s="27">
        <f t="shared" si="5"/>
        <v>1000000</v>
      </c>
      <c r="N32" s="27">
        <f t="shared" si="5"/>
        <v>1000000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7430000</v>
      </c>
      <c r="X32" s="27">
        <f t="shared" si="5"/>
        <v>5938998</v>
      </c>
      <c r="Y32" s="27">
        <f t="shared" si="5"/>
        <v>1491002</v>
      </c>
      <c r="Z32" s="13">
        <f>+IF(X32&lt;&gt;0,+(Y32/X32)*100,0)</f>
        <v>25.105278701895507</v>
      </c>
      <c r="AA32" s="31">
        <f>SUM(AA28:AA31)</f>
        <v>11878000</v>
      </c>
    </row>
    <row r="33" spans="1:27" ht="12.75">
      <c r="A33" s="59" t="s">
        <v>59</v>
      </c>
      <c r="B33" s="3" t="s">
        <v>60</v>
      </c>
      <c r="C33" s="19">
        <v>1103216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5000000</v>
      </c>
      <c r="F35" s="21">
        <v>5000000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5000000</v>
      </c>
      <c r="Y35" s="21">
        <v>-5000000</v>
      </c>
      <c r="Z35" s="6">
        <v>-100</v>
      </c>
      <c r="AA35" s="28">
        <v>5000000</v>
      </c>
    </row>
    <row r="36" spans="1:27" ht="12.75">
      <c r="A36" s="60" t="s">
        <v>64</v>
      </c>
      <c r="B36" s="10"/>
      <c r="C36" s="61">
        <f aca="true" t="shared" si="6" ref="C36:Y36">SUM(C32:C35)</f>
        <v>13267216</v>
      </c>
      <c r="D36" s="61">
        <f>SUM(D32:D35)</f>
        <v>0</v>
      </c>
      <c r="E36" s="62">
        <f t="shared" si="6"/>
        <v>16878000</v>
      </c>
      <c r="F36" s="63">
        <f t="shared" si="6"/>
        <v>16878000</v>
      </c>
      <c r="G36" s="63">
        <f t="shared" si="6"/>
        <v>0</v>
      </c>
      <c r="H36" s="63">
        <f t="shared" si="6"/>
        <v>0</v>
      </c>
      <c r="I36" s="63">
        <f t="shared" si="6"/>
        <v>6430000</v>
      </c>
      <c r="J36" s="63">
        <f t="shared" si="6"/>
        <v>6430000</v>
      </c>
      <c r="K36" s="63">
        <f t="shared" si="6"/>
        <v>0</v>
      </c>
      <c r="L36" s="63">
        <f t="shared" si="6"/>
        <v>0</v>
      </c>
      <c r="M36" s="63">
        <f t="shared" si="6"/>
        <v>1000000</v>
      </c>
      <c r="N36" s="63">
        <f t="shared" si="6"/>
        <v>1000000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7430000</v>
      </c>
      <c r="X36" s="63">
        <f t="shared" si="6"/>
        <v>10938998</v>
      </c>
      <c r="Y36" s="63">
        <f t="shared" si="6"/>
        <v>-3508998</v>
      </c>
      <c r="Z36" s="64">
        <f>+IF(X36&lt;&gt;0,+(Y36/X36)*100,0)</f>
        <v>-32.077874042942504</v>
      </c>
      <c r="AA36" s="65">
        <f>SUM(AA32:AA35)</f>
        <v>16878000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57420259</v>
      </c>
      <c r="D5" s="16">
        <f>SUM(D6:D8)</f>
        <v>0</v>
      </c>
      <c r="E5" s="17">
        <f t="shared" si="0"/>
        <v>237828</v>
      </c>
      <c r="F5" s="18">
        <f t="shared" si="0"/>
        <v>237828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237828</v>
      </c>
    </row>
    <row r="6" spans="1:27" ht="12.75">
      <c r="A6" s="5" t="s">
        <v>32</v>
      </c>
      <c r="B6" s="3"/>
      <c r="C6" s="19">
        <v>17769597</v>
      </c>
      <c r="D6" s="19"/>
      <c r="E6" s="20">
        <v>222828</v>
      </c>
      <c r="F6" s="21">
        <v>222828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222828</v>
      </c>
    </row>
    <row r="7" spans="1:27" ht="12.75">
      <c r="A7" s="5" t="s">
        <v>33</v>
      </c>
      <c r="B7" s="3"/>
      <c r="C7" s="22">
        <v>1611339</v>
      </c>
      <c r="D7" s="22"/>
      <c r="E7" s="23">
        <v>15000</v>
      </c>
      <c r="F7" s="24">
        <v>15000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15000</v>
      </c>
    </row>
    <row r="8" spans="1:27" ht="12.75">
      <c r="A8" s="5" t="s">
        <v>34</v>
      </c>
      <c r="B8" s="3"/>
      <c r="C8" s="19">
        <v>38039323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190000</v>
      </c>
      <c r="F9" s="18">
        <f t="shared" si="1"/>
        <v>190000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262098</v>
      </c>
      <c r="M9" s="18">
        <f t="shared" si="1"/>
        <v>262098</v>
      </c>
      <c r="N9" s="18">
        <f t="shared" si="1"/>
        <v>524196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524196</v>
      </c>
      <c r="X9" s="18">
        <f t="shared" si="1"/>
        <v>0</v>
      </c>
      <c r="Y9" s="18">
        <f t="shared" si="1"/>
        <v>524196</v>
      </c>
      <c r="Z9" s="4">
        <f>+IF(X9&lt;&gt;0,+(Y9/X9)*100,0)</f>
        <v>0</v>
      </c>
      <c r="AA9" s="30">
        <f>SUM(AA10:AA14)</f>
        <v>190000</v>
      </c>
    </row>
    <row r="10" spans="1:27" ht="12.75">
      <c r="A10" s="5" t="s">
        <v>36</v>
      </c>
      <c r="B10" s="3"/>
      <c r="C10" s="19"/>
      <c r="D10" s="19"/>
      <c r="E10" s="20">
        <v>190000</v>
      </c>
      <c r="F10" s="21">
        <v>190000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190000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>
        <v>262098</v>
      </c>
      <c r="M11" s="21">
        <v>262098</v>
      </c>
      <c r="N11" s="21">
        <v>524196</v>
      </c>
      <c r="O11" s="21"/>
      <c r="P11" s="21"/>
      <c r="Q11" s="21"/>
      <c r="R11" s="21"/>
      <c r="S11" s="21"/>
      <c r="T11" s="21"/>
      <c r="U11" s="21"/>
      <c r="V11" s="21"/>
      <c r="W11" s="21">
        <v>524196</v>
      </c>
      <c r="X11" s="21"/>
      <c r="Y11" s="21">
        <v>524196</v>
      </c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54878037</v>
      </c>
      <c r="D15" s="16">
        <f>SUM(D16:D18)</f>
        <v>0</v>
      </c>
      <c r="E15" s="17">
        <f t="shared" si="2"/>
        <v>11587000</v>
      </c>
      <c r="F15" s="18">
        <f t="shared" si="2"/>
        <v>11587000</v>
      </c>
      <c r="G15" s="18">
        <f t="shared" si="2"/>
        <v>892841</v>
      </c>
      <c r="H15" s="18">
        <f t="shared" si="2"/>
        <v>49579</v>
      </c>
      <c r="I15" s="18">
        <f t="shared" si="2"/>
        <v>379074</v>
      </c>
      <c r="J15" s="18">
        <f t="shared" si="2"/>
        <v>1321494</v>
      </c>
      <c r="K15" s="18">
        <f t="shared" si="2"/>
        <v>1967189</v>
      </c>
      <c r="L15" s="18">
        <f t="shared" si="2"/>
        <v>4379280</v>
      </c>
      <c r="M15" s="18">
        <f t="shared" si="2"/>
        <v>3367608</v>
      </c>
      <c r="N15" s="18">
        <f t="shared" si="2"/>
        <v>9714077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11035571</v>
      </c>
      <c r="X15" s="18">
        <f t="shared" si="2"/>
        <v>5785998</v>
      </c>
      <c r="Y15" s="18">
        <f t="shared" si="2"/>
        <v>5249573</v>
      </c>
      <c r="Z15" s="4">
        <f>+IF(X15&lt;&gt;0,+(Y15/X15)*100,0)</f>
        <v>90.72891141683769</v>
      </c>
      <c r="AA15" s="30">
        <f>SUM(AA16:AA18)</f>
        <v>11587000</v>
      </c>
    </row>
    <row r="16" spans="1:27" ht="12.75">
      <c r="A16" s="5" t="s">
        <v>42</v>
      </c>
      <c r="B16" s="3"/>
      <c r="C16" s="19">
        <v>54878037</v>
      </c>
      <c r="D16" s="19"/>
      <c r="E16" s="20">
        <v>15000</v>
      </c>
      <c r="F16" s="21">
        <v>15000</v>
      </c>
      <c r="G16" s="21">
        <v>892841</v>
      </c>
      <c r="H16" s="21">
        <v>49579</v>
      </c>
      <c r="I16" s="21">
        <v>379074</v>
      </c>
      <c r="J16" s="21">
        <v>1321494</v>
      </c>
      <c r="K16" s="21">
        <v>1967189</v>
      </c>
      <c r="L16" s="21">
        <v>4379280</v>
      </c>
      <c r="M16" s="21">
        <v>3367608</v>
      </c>
      <c r="N16" s="21">
        <v>9714077</v>
      </c>
      <c r="O16" s="21"/>
      <c r="P16" s="21"/>
      <c r="Q16" s="21"/>
      <c r="R16" s="21"/>
      <c r="S16" s="21"/>
      <c r="T16" s="21"/>
      <c r="U16" s="21"/>
      <c r="V16" s="21"/>
      <c r="W16" s="21">
        <v>11035571</v>
      </c>
      <c r="X16" s="21"/>
      <c r="Y16" s="21">
        <v>11035571</v>
      </c>
      <c r="Z16" s="6"/>
      <c r="AA16" s="28">
        <v>15000</v>
      </c>
    </row>
    <row r="17" spans="1:27" ht="12.75">
      <c r="A17" s="5" t="s">
        <v>43</v>
      </c>
      <c r="B17" s="3"/>
      <c r="C17" s="19"/>
      <c r="D17" s="19"/>
      <c r="E17" s="20">
        <v>11572000</v>
      </c>
      <c r="F17" s="21">
        <v>11572000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5785998</v>
      </c>
      <c r="Y17" s="21">
        <v>-5785998</v>
      </c>
      <c r="Z17" s="6">
        <v>-100</v>
      </c>
      <c r="AA17" s="28">
        <v>11572000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250000</v>
      </c>
      <c r="F24" s="18">
        <v>250000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250000</v>
      </c>
      <c r="Y24" s="18">
        <v>-250000</v>
      </c>
      <c r="Z24" s="4">
        <v>-100</v>
      </c>
      <c r="AA24" s="30">
        <v>250000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112298296</v>
      </c>
      <c r="D25" s="50">
        <f>+D5+D9+D15+D19+D24</f>
        <v>0</v>
      </c>
      <c r="E25" s="51">
        <f t="shared" si="4"/>
        <v>12264828</v>
      </c>
      <c r="F25" s="52">
        <f t="shared" si="4"/>
        <v>12264828</v>
      </c>
      <c r="G25" s="52">
        <f t="shared" si="4"/>
        <v>892841</v>
      </c>
      <c r="H25" s="52">
        <f t="shared" si="4"/>
        <v>49579</v>
      </c>
      <c r="I25" s="52">
        <f t="shared" si="4"/>
        <v>379074</v>
      </c>
      <c r="J25" s="52">
        <f t="shared" si="4"/>
        <v>1321494</v>
      </c>
      <c r="K25" s="52">
        <f t="shared" si="4"/>
        <v>1967189</v>
      </c>
      <c r="L25" s="52">
        <f t="shared" si="4"/>
        <v>4641378</v>
      </c>
      <c r="M25" s="52">
        <f t="shared" si="4"/>
        <v>3629706</v>
      </c>
      <c r="N25" s="52">
        <f t="shared" si="4"/>
        <v>10238273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11559767</v>
      </c>
      <c r="X25" s="52">
        <f t="shared" si="4"/>
        <v>6035998</v>
      </c>
      <c r="Y25" s="52">
        <f t="shared" si="4"/>
        <v>5523769</v>
      </c>
      <c r="Z25" s="53">
        <f>+IF(X25&lt;&gt;0,+(Y25/X25)*100,0)</f>
        <v>91.51376458375235</v>
      </c>
      <c r="AA25" s="54">
        <f>+AA5+AA9+AA15+AA19+AA24</f>
        <v>12264828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112298296</v>
      </c>
      <c r="D28" s="19"/>
      <c r="E28" s="20">
        <v>11572000</v>
      </c>
      <c r="F28" s="21">
        <v>11572000</v>
      </c>
      <c r="G28" s="21">
        <v>892841</v>
      </c>
      <c r="H28" s="21">
        <v>49579</v>
      </c>
      <c r="I28" s="21">
        <v>379074</v>
      </c>
      <c r="J28" s="21">
        <v>1321494</v>
      </c>
      <c r="K28" s="21">
        <v>1967189</v>
      </c>
      <c r="L28" s="21">
        <v>4379280</v>
      </c>
      <c r="M28" s="21">
        <v>3367609</v>
      </c>
      <c r="N28" s="21">
        <v>9714078</v>
      </c>
      <c r="O28" s="21"/>
      <c r="P28" s="21"/>
      <c r="Q28" s="21"/>
      <c r="R28" s="21"/>
      <c r="S28" s="21"/>
      <c r="T28" s="21"/>
      <c r="U28" s="21"/>
      <c r="V28" s="21"/>
      <c r="W28" s="21">
        <v>11035572</v>
      </c>
      <c r="X28" s="21">
        <v>7714666</v>
      </c>
      <c r="Y28" s="21">
        <v>3320906</v>
      </c>
      <c r="Z28" s="6">
        <v>43.05</v>
      </c>
      <c r="AA28" s="19">
        <v>11572000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>
        <v>262098</v>
      </c>
      <c r="M29" s="21">
        <v>262098</v>
      </c>
      <c r="N29" s="21">
        <v>524196</v>
      </c>
      <c r="O29" s="21"/>
      <c r="P29" s="21"/>
      <c r="Q29" s="21"/>
      <c r="R29" s="21"/>
      <c r="S29" s="21"/>
      <c r="T29" s="21"/>
      <c r="U29" s="21"/>
      <c r="V29" s="21"/>
      <c r="W29" s="21">
        <v>524196</v>
      </c>
      <c r="X29" s="21"/>
      <c r="Y29" s="21">
        <v>524196</v>
      </c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112298296</v>
      </c>
      <c r="D32" s="25">
        <f>SUM(D28:D31)</f>
        <v>0</v>
      </c>
      <c r="E32" s="26">
        <f t="shared" si="5"/>
        <v>11572000</v>
      </c>
      <c r="F32" s="27">
        <f t="shared" si="5"/>
        <v>11572000</v>
      </c>
      <c r="G32" s="27">
        <f t="shared" si="5"/>
        <v>892841</v>
      </c>
      <c r="H32" s="27">
        <f t="shared" si="5"/>
        <v>49579</v>
      </c>
      <c r="I32" s="27">
        <f t="shared" si="5"/>
        <v>379074</v>
      </c>
      <c r="J32" s="27">
        <f t="shared" si="5"/>
        <v>1321494</v>
      </c>
      <c r="K32" s="27">
        <f t="shared" si="5"/>
        <v>1967189</v>
      </c>
      <c r="L32" s="27">
        <f t="shared" si="5"/>
        <v>4641378</v>
      </c>
      <c r="M32" s="27">
        <f t="shared" si="5"/>
        <v>3629707</v>
      </c>
      <c r="N32" s="27">
        <f t="shared" si="5"/>
        <v>10238274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11559768</v>
      </c>
      <c r="X32" s="27">
        <f t="shared" si="5"/>
        <v>7714666</v>
      </c>
      <c r="Y32" s="27">
        <f t="shared" si="5"/>
        <v>3845102</v>
      </c>
      <c r="Z32" s="13">
        <f>+IF(X32&lt;&gt;0,+(Y32/X32)*100,0)</f>
        <v>49.8414578155425</v>
      </c>
      <c r="AA32" s="31">
        <f>SUM(AA28:AA31)</f>
        <v>11572000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692828</v>
      </c>
      <c r="F35" s="21">
        <v>692828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250000</v>
      </c>
      <c r="Y35" s="21">
        <v>-250000</v>
      </c>
      <c r="Z35" s="6">
        <v>-100</v>
      </c>
      <c r="AA35" s="28">
        <v>692828</v>
      </c>
    </row>
    <row r="36" spans="1:27" ht="12.75">
      <c r="A36" s="60" t="s">
        <v>64</v>
      </c>
      <c r="B36" s="10"/>
      <c r="C36" s="61">
        <f aca="true" t="shared" si="6" ref="C36:Y36">SUM(C32:C35)</f>
        <v>112298296</v>
      </c>
      <c r="D36" s="61">
        <f>SUM(D32:D35)</f>
        <v>0</v>
      </c>
      <c r="E36" s="62">
        <f t="shared" si="6"/>
        <v>12264828</v>
      </c>
      <c r="F36" s="63">
        <f t="shared" si="6"/>
        <v>12264828</v>
      </c>
      <c r="G36" s="63">
        <f t="shared" si="6"/>
        <v>892841</v>
      </c>
      <c r="H36" s="63">
        <f t="shared" si="6"/>
        <v>49579</v>
      </c>
      <c r="I36" s="63">
        <f t="shared" si="6"/>
        <v>379074</v>
      </c>
      <c r="J36" s="63">
        <f t="shared" si="6"/>
        <v>1321494</v>
      </c>
      <c r="K36" s="63">
        <f t="shared" si="6"/>
        <v>1967189</v>
      </c>
      <c r="L36" s="63">
        <f t="shared" si="6"/>
        <v>4641378</v>
      </c>
      <c r="M36" s="63">
        <f t="shared" si="6"/>
        <v>3629707</v>
      </c>
      <c r="N36" s="63">
        <f t="shared" si="6"/>
        <v>10238274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11559768</v>
      </c>
      <c r="X36" s="63">
        <f t="shared" si="6"/>
        <v>7964666</v>
      </c>
      <c r="Y36" s="63">
        <f t="shared" si="6"/>
        <v>3595102</v>
      </c>
      <c r="Z36" s="64">
        <f>+IF(X36&lt;&gt;0,+(Y36/X36)*100,0)</f>
        <v>45.13813887487561</v>
      </c>
      <c r="AA36" s="65">
        <f>SUM(AA32:AA35)</f>
        <v>12264828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29972314</v>
      </c>
      <c r="D5" s="16">
        <f>SUM(D6:D8)</f>
        <v>0</v>
      </c>
      <c r="E5" s="17">
        <f t="shared" si="0"/>
        <v>64442463</v>
      </c>
      <c r="F5" s="18">
        <f t="shared" si="0"/>
        <v>64442463</v>
      </c>
      <c r="G5" s="18">
        <f t="shared" si="0"/>
        <v>-4892523</v>
      </c>
      <c r="H5" s="18">
        <f t="shared" si="0"/>
        <v>89278</v>
      </c>
      <c r="I5" s="18">
        <f t="shared" si="0"/>
        <v>63287</v>
      </c>
      <c r="J5" s="18">
        <f t="shared" si="0"/>
        <v>-4739958</v>
      </c>
      <c r="K5" s="18">
        <f t="shared" si="0"/>
        <v>1690529</v>
      </c>
      <c r="L5" s="18">
        <f t="shared" si="0"/>
        <v>628192</v>
      </c>
      <c r="M5" s="18">
        <f t="shared" si="0"/>
        <v>30589</v>
      </c>
      <c r="N5" s="18">
        <f t="shared" si="0"/>
        <v>2349310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-2390648</v>
      </c>
      <c r="X5" s="18">
        <f t="shared" si="0"/>
        <v>65346000</v>
      </c>
      <c r="Y5" s="18">
        <f t="shared" si="0"/>
        <v>-67736648</v>
      </c>
      <c r="Z5" s="4">
        <f>+IF(X5&lt;&gt;0,+(Y5/X5)*100,0)</f>
        <v>-103.65844581152635</v>
      </c>
      <c r="AA5" s="16">
        <f>SUM(AA6:AA8)</f>
        <v>64442463</v>
      </c>
    </row>
    <row r="6" spans="1:27" ht="12.75">
      <c r="A6" s="5" t="s">
        <v>32</v>
      </c>
      <c r="B6" s="3"/>
      <c r="C6" s="19">
        <v>999318</v>
      </c>
      <c r="D6" s="19"/>
      <c r="E6" s="20">
        <v>4567000</v>
      </c>
      <c r="F6" s="21">
        <v>4567000</v>
      </c>
      <c r="G6" s="21"/>
      <c r="H6" s="21"/>
      <c r="I6" s="21">
        <v>18840</v>
      </c>
      <c r="J6" s="21">
        <v>18840</v>
      </c>
      <c r="K6" s="21">
        <v>82648</v>
      </c>
      <c r="L6" s="21"/>
      <c r="M6" s="21">
        <v>24599</v>
      </c>
      <c r="N6" s="21">
        <v>107247</v>
      </c>
      <c r="O6" s="21"/>
      <c r="P6" s="21"/>
      <c r="Q6" s="21"/>
      <c r="R6" s="21"/>
      <c r="S6" s="21"/>
      <c r="T6" s="21"/>
      <c r="U6" s="21"/>
      <c r="V6" s="21"/>
      <c r="W6" s="21">
        <v>126087</v>
      </c>
      <c r="X6" s="21">
        <v>40854000</v>
      </c>
      <c r="Y6" s="21">
        <v>-40727913</v>
      </c>
      <c r="Z6" s="6">
        <v>-99.69</v>
      </c>
      <c r="AA6" s="28">
        <v>4567000</v>
      </c>
    </row>
    <row r="7" spans="1:27" ht="12.75">
      <c r="A7" s="5" t="s">
        <v>33</v>
      </c>
      <c r="B7" s="3"/>
      <c r="C7" s="22">
        <v>23829193</v>
      </c>
      <c r="D7" s="22"/>
      <c r="E7" s="23">
        <v>34764473</v>
      </c>
      <c r="F7" s="24">
        <v>34764473</v>
      </c>
      <c r="G7" s="24">
        <v>-4939430</v>
      </c>
      <c r="H7" s="24">
        <v>68391</v>
      </c>
      <c r="I7" s="24">
        <v>44447</v>
      </c>
      <c r="J7" s="24">
        <v>-4826592</v>
      </c>
      <c r="K7" s="24">
        <v>1121820</v>
      </c>
      <c r="L7" s="24">
        <v>593617</v>
      </c>
      <c r="M7" s="24"/>
      <c r="N7" s="24">
        <v>1715437</v>
      </c>
      <c r="O7" s="24"/>
      <c r="P7" s="24"/>
      <c r="Q7" s="24"/>
      <c r="R7" s="24"/>
      <c r="S7" s="24"/>
      <c r="T7" s="24"/>
      <c r="U7" s="24"/>
      <c r="V7" s="24"/>
      <c r="W7" s="24">
        <v>-3111155</v>
      </c>
      <c r="X7" s="24">
        <v>24492000</v>
      </c>
      <c r="Y7" s="24">
        <v>-27603155</v>
      </c>
      <c r="Z7" s="7">
        <v>-112.7</v>
      </c>
      <c r="AA7" s="29">
        <v>34764473</v>
      </c>
    </row>
    <row r="8" spans="1:27" ht="12.75">
      <c r="A8" s="5" t="s">
        <v>34</v>
      </c>
      <c r="B8" s="3"/>
      <c r="C8" s="19">
        <v>5143803</v>
      </c>
      <c r="D8" s="19"/>
      <c r="E8" s="20">
        <v>25110990</v>
      </c>
      <c r="F8" s="21">
        <v>25110990</v>
      </c>
      <c r="G8" s="21">
        <v>46907</v>
      </c>
      <c r="H8" s="21">
        <v>20887</v>
      </c>
      <c r="I8" s="21"/>
      <c r="J8" s="21">
        <v>67794</v>
      </c>
      <c r="K8" s="21">
        <v>486061</v>
      </c>
      <c r="L8" s="21">
        <v>34575</v>
      </c>
      <c r="M8" s="21">
        <v>5990</v>
      </c>
      <c r="N8" s="21">
        <v>526626</v>
      </c>
      <c r="O8" s="21"/>
      <c r="P8" s="21"/>
      <c r="Q8" s="21"/>
      <c r="R8" s="21"/>
      <c r="S8" s="21"/>
      <c r="T8" s="21"/>
      <c r="U8" s="21"/>
      <c r="V8" s="21"/>
      <c r="W8" s="21">
        <v>594420</v>
      </c>
      <c r="X8" s="21"/>
      <c r="Y8" s="21">
        <v>594420</v>
      </c>
      <c r="Z8" s="6"/>
      <c r="AA8" s="28">
        <v>25110990</v>
      </c>
    </row>
    <row r="9" spans="1:27" ht="12.75">
      <c r="A9" s="2" t="s">
        <v>35</v>
      </c>
      <c r="B9" s="3"/>
      <c r="C9" s="16">
        <f aca="true" t="shared" si="1" ref="C9:Y9">SUM(C10:C14)</f>
        <v>69447666</v>
      </c>
      <c r="D9" s="16">
        <f>SUM(D10:D14)</f>
        <v>0</v>
      </c>
      <c r="E9" s="17">
        <f t="shared" si="1"/>
        <v>68684357</v>
      </c>
      <c r="F9" s="18">
        <f t="shared" si="1"/>
        <v>68684357</v>
      </c>
      <c r="G9" s="18">
        <f t="shared" si="1"/>
        <v>-3583966</v>
      </c>
      <c r="H9" s="18">
        <f t="shared" si="1"/>
        <v>3912676</v>
      </c>
      <c r="I9" s="18">
        <f t="shared" si="1"/>
        <v>6087260</v>
      </c>
      <c r="J9" s="18">
        <f t="shared" si="1"/>
        <v>6415970</v>
      </c>
      <c r="K9" s="18">
        <f t="shared" si="1"/>
        <v>4092484</v>
      </c>
      <c r="L9" s="18">
        <f t="shared" si="1"/>
        <v>593867</v>
      </c>
      <c r="M9" s="18">
        <f t="shared" si="1"/>
        <v>2495913</v>
      </c>
      <c r="N9" s="18">
        <f t="shared" si="1"/>
        <v>7182264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13598234</v>
      </c>
      <c r="X9" s="18">
        <f t="shared" si="1"/>
        <v>26886000</v>
      </c>
      <c r="Y9" s="18">
        <f t="shared" si="1"/>
        <v>-13287766</v>
      </c>
      <c r="Z9" s="4">
        <f>+IF(X9&lt;&gt;0,+(Y9/X9)*100,0)</f>
        <v>-49.422621438666965</v>
      </c>
      <c r="AA9" s="30">
        <f>SUM(AA10:AA14)</f>
        <v>68684357</v>
      </c>
    </row>
    <row r="10" spans="1:27" ht="12.75">
      <c r="A10" s="5" t="s">
        <v>36</v>
      </c>
      <c r="B10" s="3"/>
      <c r="C10" s="19">
        <v>10800630</v>
      </c>
      <c r="D10" s="19"/>
      <c r="E10" s="20">
        <v>39268557</v>
      </c>
      <c r="F10" s="21">
        <v>39268557</v>
      </c>
      <c r="G10" s="21">
        <v>-32850</v>
      </c>
      <c r="H10" s="21">
        <v>774054</v>
      </c>
      <c r="I10" s="21">
        <v>3224708</v>
      </c>
      <c r="J10" s="21">
        <v>3965912</v>
      </c>
      <c r="K10" s="21">
        <v>110490</v>
      </c>
      <c r="L10" s="21"/>
      <c r="M10" s="21">
        <v>763575</v>
      </c>
      <c r="N10" s="21">
        <v>874065</v>
      </c>
      <c r="O10" s="21"/>
      <c r="P10" s="21"/>
      <c r="Q10" s="21"/>
      <c r="R10" s="21"/>
      <c r="S10" s="21"/>
      <c r="T10" s="21"/>
      <c r="U10" s="21"/>
      <c r="V10" s="21"/>
      <c r="W10" s="21">
        <v>4839977</v>
      </c>
      <c r="X10" s="21">
        <v>6252000</v>
      </c>
      <c r="Y10" s="21">
        <v>-1412023</v>
      </c>
      <c r="Z10" s="6">
        <v>-22.59</v>
      </c>
      <c r="AA10" s="28">
        <v>39268557</v>
      </c>
    </row>
    <row r="11" spans="1:27" ht="12.75">
      <c r="A11" s="5" t="s">
        <v>37</v>
      </c>
      <c r="B11" s="3"/>
      <c r="C11" s="19">
        <v>29669038</v>
      </c>
      <c r="D11" s="19"/>
      <c r="E11" s="20">
        <v>9000000</v>
      </c>
      <c r="F11" s="21">
        <v>9000000</v>
      </c>
      <c r="G11" s="21">
        <v>-3207615</v>
      </c>
      <c r="H11" s="21">
        <v>3138622</v>
      </c>
      <c r="I11" s="21">
        <v>2337627</v>
      </c>
      <c r="J11" s="21">
        <v>2268634</v>
      </c>
      <c r="K11" s="21"/>
      <c r="L11" s="21">
        <v>593867</v>
      </c>
      <c r="M11" s="21">
        <v>830255</v>
      </c>
      <c r="N11" s="21">
        <v>1424122</v>
      </c>
      <c r="O11" s="21"/>
      <c r="P11" s="21"/>
      <c r="Q11" s="21"/>
      <c r="R11" s="21"/>
      <c r="S11" s="21"/>
      <c r="T11" s="21"/>
      <c r="U11" s="21"/>
      <c r="V11" s="21"/>
      <c r="W11" s="21">
        <v>3692756</v>
      </c>
      <c r="X11" s="21">
        <v>10308000</v>
      </c>
      <c r="Y11" s="21">
        <v>-6615244</v>
      </c>
      <c r="Z11" s="6">
        <v>-64.18</v>
      </c>
      <c r="AA11" s="28">
        <v>9000000</v>
      </c>
    </row>
    <row r="12" spans="1:27" ht="12.75">
      <c r="A12" s="5" t="s">
        <v>38</v>
      </c>
      <c r="B12" s="3"/>
      <c r="C12" s="19">
        <v>8392867</v>
      </c>
      <c r="D12" s="19"/>
      <c r="E12" s="20">
        <v>8750000</v>
      </c>
      <c r="F12" s="21">
        <v>8750000</v>
      </c>
      <c r="G12" s="21">
        <v>-343501</v>
      </c>
      <c r="H12" s="21"/>
      <c r="I12" s="21">
        <v>524925</v>
      </c>
      <c r="J12" s="21">
        <v>181424</v>
      </c>
      <c r="K12" s="21">
        <v>143189</v>
      </c>
      <c r="L12" s="21"/>
      <c r="M12" s="21">
        <v>902083</v>
      </c>
      <c r="N12" s="21">
        <v>1045272</v>
      </c>
      <c r="O12" s="21"/>
      <c r="P12" s="21"/>
      <c r="Q12" s="21"/>
      <c r="R12" s="21"/>
      <c r="S12" s="21"/>
      <c r="T12" s="21"/>
      <c r="U12" s="21"/>
      <c r="V12" s="21"/>
      <c r="W12" s="21">
        <v>1226696</v>
      </c>
      <c r="X12" s="21">
        <v>1686000</v>
      </c>
      <c r="Y12" s="21">
        <v>-459304</v>
      </c>
      <c r="Z12" s="6">
        <v>-27.24</v>
      </c>
      <c r="AA12" s="28">
        <v>8750000</v>
      </c>
    </row>
    <row r="13" spans="1:27" ht="12.75">
      <c r="A13" s="5" t="s">
        <v>39</v>
      </c>
      <c r="B13" s="3"/>
      <c r="C13" s="19">
        <v>20585131</v>
      </c>
      <c r="D13" s="19"/>
      <c r="E13" s="20">
        <v>11665800</v>
      </c>
      <c r="F13" s="21">
        <v>11665800</v>
      </c>
      <c r="G13" s="21"/>
      <c r="H13" s="21"/>
      <c r="I13" s="21"/>
      <c r="J13" s="21"/>
      <c r="K13" s="21">
        <v>3838805</v>
      </c>
      <c r="L13" s="21"/>
      <c r="M13" s="21"/>
      <c r="N13" s="21">
        <v>3838805</v>
      </c>
      <c r="O13" s="21"/>
      <c r="P13" s="21"/>
      <c r="Q13" s="21"/>
      <c r="R13" s="21"/>
      <c r="S13" s="21"/>
      <c r="T13" s="21"/>
      <c r="U13" s="21"/>
      <c r="V13" s="21"/>
      <c r="W13" s="21">
        <v>3838805</v>
      </c>
      <c r="X13" s="21">
        <v>8640000</v>
      </c>
      <c r="Y13" s="21">
        <v>-4801195</v>
      </c>
      <c r="Z13" s="6">
        <v>-55.57</v>
      </c>
      <c r="AA13" s="28">
        <v>11665800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268221169</v>
      </c>
      <c r="D15" s="16">
        <f>SUM(D16:D18)</f>
        <v>0</v>
      </c>
      <c r="E15" s="17">
        <f t="shared" si="2"/>
        <v>269051795</v>
      </c>
      <c r="F15" s="18">
        <f t="shared" si="2"/>
        <v>269051795</v>
      </c>
      <c r="G15" s="18">
        <f t="shared" si="2"/>
        <v>-32402619</v>
      </c>
      <c r="H15" s="18">
        <f t="shared" si="2"/>
        <v>23798371</v>
      </c>
      <c r="I15" s="18">
        <f t="shared" si="2"/>
        <v>39617705</v>
      </c>
      <c r="J15" s="18">
        <f t="shared" si="2"/>
        <v>31013457</v>
      </c>
      <c r="K15" s="18">
        <f t="shared" si="2"/>
        <v>26325196</v>
      </c>
      <c r="L15" s="18">
        <f t="shared" si="2"/>
        <v>5276715</v>
      </c>
      <c r="M15" s="18">
        <f t="shared" si="2"/>
        <v>13841957</v>
      </c>
      <c r="N15" s="18">
        <f t="shared" si="2"/>
        <v>45443868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76457325</v>
      </c>
      <c r="X15" s="18">
        <f t="shared" si="2"/>
        <v>59112000</v>
      </c>
      <c r="Y15" s="18">
        <f t="shared" si="2"/>
        <v>17345325</v>
      </c>
      <c r="Z15" s="4">
        <f>+IF(X15&lt;&gt;0,+(Y15/X15)*100,0)</f>
        <v>29.343153674380833</v>
      </c>
      <c r="AA15" s="30">
        <f>SUM(AA16:AA18)</f>
        <v>269051795</v>
      </c>
    </row>
    <row r="16" spans="1:27" ht="12.75">
      <c r="A16" s="5" t="s">
        <v>42</v>
      </c>
      <c r="B16" s="3"/>
      <c r="C16" s="19">
        <v>53910917</v>
      </c>
      <c r="D16" s="19"/>
      <c r="E16" s="20">
        <v>45257000</v>
      </c>
      <c r="F16" s="21">
        <v>45257000</v>
      </c>
      <c r="G16" s="21">
        <v>-18816785</v>
      </c>
      <c r="H16" s="21">
        <v>4101935</v>
      </c>
      <c r="I16" s="21">
        <v>12987022</v>
      </c>
      <c r="J16" s="21">
        <v>-1727828</v>
      </c>
      <c r="K16" s="21">
        <v>5151240</v>
      </c>
      <c r="L16" s="21">
        <v>64209</v>
      </c>
      <c r="M16" s="21">
        <v>474620</v>
      </c>
      <c r="N16" s="21">
        <v>5690069</v>
      </c>
      <c r="O16" s="21"/>
      <c r="P16" s="21"/>
      <c r="Q16" s="21"/>
      <c r="R16" s="21"/>
      <c r="S16" s="21"/>
      <c r="T16" s="21"/>
      <c r="U16" s="21"/>
      <c r="V16" s="21"/>
      <c r="W16" s="21">
        <v>3962241</v>
      </c>
      <c r="X16" s="21">
        <v>32874000</v>
      </c>
      <c r="Y16" s="21">
        <v>-28911759</v>
      </c>
      <c r="Z16" s="6">
        <v>-87.95</v>
      </c>
      <c r="AA16" s="28">
        <v>45257000</v>
      </c>
    </row>
    <row r="17" spans="1:27" ht="12.75">
      <c r="A17" s="5" t="s">
        <v>43</v>
      </c>
      <c r="B17" s="3"/>
      <c r="C17" s="19">
        <v>213996818</v>
      </c>
      <c r="D17" s="19"/>
      <c r="E17" s="20">
        <v>221444795</v>
      </c>
      <c r="F17" s="21">
        <v>221444795</v>
      </c>
      <c r="G17" s="21">
        <v>-13585834</v>
      </c>
      <c r="H17" s="21">
        <v>19696436</v>
      </c>
      <c r="I17" s="21">
        <v>26630683</v>
      </c>
      <c r="J17" s="21">
        <v>32741285</v>
      </c>
      <c r="K17" s="21">
        <v>21076483</v>
      </c>
      <c r="L17" s="21">
        <v>4749809</v>
      </c>
      <c r="M17" s="21">
        <v>12783854</v>
      </c>
      <c r="N17" s="21">
        <v>38610146</v>
      </c>
      <c r="O17" s="21"/>
      <c r="P17" s="21"/>
      <c r="Q17" s="21"/>
      <c r="R17" s="21"/>
      <c r="S17" s="21"/>
      <c r="T17" s="21"/>
      <c r="U17" s="21"/>
      <c r="V17" s="21"/>
      <c r="W17" s="21">
        <v>71351431</v>
      </c>
      <c r="X17" s="21">
        <v>25986000</v>
      </c>
      <c r="Y17" s="21">
        <v>45365431</v>
      </c>
      <c r="Z17" s="6">
        <v>174.58</v>
      </c>
      <c r="AA17" s="28">
        <v>221444795</v>
      </c>
    </row>
    <row r="18" spans="1:27" ht="12.75">
      <c r="A18" s="5" t="s">
        <v>44</v>
      </c>
      <c r="B18" s="3"/>
      <c r="C18" s="19">
        <v>313434</v>
      </c>
      <c r="D18" s="19"/>
      <c r="E18" s="20">
        <v>2350000</v>
      </c>
      <c r="F18" s="21">
        <v>2350000</v>
      </c>
      <c r="G18" s="21"/>
      <c r="H18" s="21"/>
      <c r="I18" s="21"/>
      <c r="J18" s="21"/>
      <c r="K18" s="21">
        <v>97473</v>
      </c>
      <c r="L18" s="21">
        <v>462697</v>
      </c>
      <c r="M18" s="21">
        <v>583483</v>
      </c>
      <c r="N18" s="21">
        <v>1143653</v>
      </c>
      <c r="O18" s="21"/>
      <c r="P18" s="21"/>
      <c r="Q18" s="21"/>
      <c r="R18" s="21"/>
      <c r="S18" s="21"/>
      <c r="T18" s="21"/>
      <c r="U18" s="21"/>
      <c r="V18" s="21"/>
      <c r="W18" s="21">
        <v>1143653</v>
      </c>
      <c r="X18" s="21">
        <v>252000</v>
      </c>
      <c r="Y18" s="21">
        <v>891653</v>
      </c>
      <c r="Z18" s="6">
        <v>353.83</v>
      </c>
      <c r="AA18" s="28">
        <v>2350000</v>
      </c>
    </row>
    <row r="19" spans="1:27" ht="12.75">
      <c r="A19" s="2" t="s">
        <v>45</v>
      </c>
      <c r="B19" s="8"/>
      <c r="C19" s="16">
        <f aca="true" t="shared" si="3" ref="C19:Y19">SUM(C20:C23)</f>
        <v>226939794</v>
      </c>
      <c r="D19" s="16">
        <f>SUM(D20:D23)</f>
        <v>0</v>
      </c>
      <c r="E19" s="17">
        <f t="shared" si="3"/>
        <v>164373655</v>
      </c>
      <c r="F19" s="18">
        <f t="shared" si="3"/>
        <v>164373655</v>
      </c>
      <c r="G19" s="18">
        <f t="shared" si="3"/>
        <v>4455356</v>
      </c>
      <c r="H19" s="18">
        <f t="shared" si="3"/>
        <v>17036018</v>
      </c>
      <c r="I19" s="18">
        <f t="shared" si="3"/>
        <v>10027352</v>
      </c>
      <c r="J19" s="18">
        <f t="shared" si="3"/>
        <v>31518726</v>
      </c>
      <c r="K19" s="18">
        <f t="shared" si="3"/>
        <v>4169222</v>
      </c>
      <c r="L19" s="18">
        <f t="shared" si="3"/>
        <v>17278364</v>
      </c>
      <c r="M19" s="18">
        <f t="shared" si="3"/>
        <v>13585786</v>
      </c>
      <c r="N19" s="18">
        <f t="shared" si="3"/>
        <v>35033372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66552098</v>
      </c>
      <c r="X19" s="18">
        <f t="shared" si="3"/>
        <v>130092000</v>
      </c>
      <c r="Y19" s="18">
        <f t="shared" si="3"/>
        <v>-63539902</v>
      </c>
      <c r="Z19" s="4">
        <f>+IF(X19&lt;&gt;0,+(Y19/X19)*100,0)</f>
        <v>-48.84228238477385</v>
      </c>
      <c r="AA19" s="30">
        <f>SUM(AA20:AA23)</f>
        <v>164373655</v>
      </c>
    </row>
    <row r="20" spans="1:27" ht="12.75">
      <c r="A20" s="5" t="s">
        <v>46</v>
      </c>
      <c r="B20" s="3"/>
      <c r="C20" s="19">
        <v>108120631</v>
      </c>
      <c r="D20" s="19"/>
      <c r="E20" s="20">
        <v>53740920</v>
      </c>
      <c r="F20" s="21">
        <v>53740920</v>
      </c>
      <c r="G20" s="21">
        <v>746415</v>
      </c>
      <c r="H20" s="21">
        <v>11104795</v>
      </c>
      <c r="I20" s="21">
        <v>2833676</v>
      </c>
      <c r="J20" s="21">
        <v>14684886</v>
      </c>
      <c r="K20" s="21">
        <v>43854</v>
      </c>
      <c r="L20" s="21">
        <v>8234881</v>
      </c>
      <c r="M20" s="21">
        <v>2969591</v>
      </c>
      <c r="N20" s="21">
        <v>11248326</v>
      </c>
      <c r="O20" s="21"/>
      <c r="P20" s="21"/>
      <c r="Q20" s="21"/>
      <c r="R20" s="21"/>
      <c r="S20" s="21"/>
      <c r="T20" s="21"/>
      <c r="U20" s="21"/>
      <c r="V20" s="21"/>
      <c r="W20" s="21">
        <v>25933212</v>
      </c>
      <c r="X20" s="21">
        <v>48744000</v>
      </c>
      <c r="Y20" s="21">
        <v>-22810788</v>
      </c>
      <c r="Z20" s="6">
        <v>-46.8</v>
      </c>
      <c r="AA20" s="28">
        <v>53740920</v>
      </c>
    </row>
    <row r="21" spans="1:27" ht="12.75">
      <c r="A21" s="5" t="s">
        <v>47</v>
      </c>
      <c r="B21" s="3"/>
      <c r="C21" s="19">
        <v>59634353</v>
      </c>
      <c r="D21" s="19"/>
      <c r="E21" s="20">
        <v>66471583</v>
      </c>
      <c r="F21" s="21">
        <v>66471583</v>
      </c>
      <c r="G21" s="21"/>
      <c r="H21" s="21">
        <v>3565872</v>
      </c>
      <c r="I21" s="21">
        <v>6970984</v>
      </c>
      <c r="J21" s="21">
        <v>10536856</v>
      </c>
      <c r="K21" s="21">
        <v>2409573</v>
      </c>
      <c r="L21" s="21">
        <v>5188834</v>
      </c>
      <c r="M21" s="21">
        <v>8128175</v>
      </c>
      <c r="N21" s="21">
        <v>15726582</v>
      </c>
      <c r="O21" s="21"/>
      <c r="P21" s="21"/>
      <c r="Q21" s="21"/>
      <c r="R21" s="21"/>
      <c r="S21" s="21"/>
      <c r="T21" s="21"/>
      <c r="U21" s="21"/>
      <c r="V21" s="21"/>
      <c r="W21" s="21">
        <v>26263438</v>
      </c>
      <c r="X21" s="21">
        <v>32844000</v>
      </c>
      <c r="Y21" s="21">
        <v>-6580562</v>
      </c>
      <c r="Z21" s="6">
        <v>-20.04</v>
      </c>
      <c r="AA21" s="28">
        <v>66471583</v>
      </c>
    </row>
    <row r="22" spans="1:27" ht="12.75">
      <c r="A22" s="5" t="s">
        <v>48</v>
      </c>
      <c r="B22" s="3"/>
      <c r="C22" s="22">
        <v>25570137</v>
      </c>
      <c r="D22" s="22"/>
      <c r="E22" s="23">
        <v>40311152</v>
      </c>
      <c r="F22" s="24">
        <v>40311152</v>
      </c>
      <c r="G22" s="24"/>
      <c r="H22" s="24">
        <v>2002483</v>
      </c>
      <c r="I22" s="24">
        <v>222692</v>
      </c>
      <c r="J22" s="24">
        <v>2225175</v>
      </c>
      <c r="K22" s="24">
        <v>1566173</v>
      </c>
      <c r="L22" s="24">
        <v>2529857</v>
      </c>
      <c r="M22" s="24">
        <v>2488020</v>
      </c>
      <c r="N22" s="24">
        <v>6584050</v>
      </c>
      <c r="O22" s="24"/>
      <c r="P22" s="24"/>
      <c r="Q22" s="24"/>
      <c r="R22" s="24"/>
      <c r="S22" s="24"/>
      <c r="T22" s="24"/>
      <c r="U22" s="24"/>
      <c r="V22" s="24"/>
      <c r="W22" s="24">
        <v>8809225</v>
      </c>
      <c r="X22" s="24">
        <v>32424000</v>
      </c>
      <c r="Y22" s="24">
        <v>-23614775</v>
      </c>
      <c r="Z22" s="7">
        <v>-72.83</v>
      </c>
      <c r="AA22" s="29">
        <v>40311152</v>
      </c>
    </row>
    <row r="23" spans="1:27" ht="12.75">
      <c r="A23" s="5" t="s">
        <v>49</v>
      </c>
      <c r="B23" s="3"/>
      <c r="C23" s="19">
        <v>33614673</v>
      </c>
      <c r="D23" s="19"/>
      <c r="E23" s="20">
        <v>3850000</v>
      </c>
      <c r="F23" s="21">
        <v>3850000</v>
      </c>
      <c r="G23" s="21">
        <v>3708941</v>
      </c>
      <c r="H23" s="21">
        <v>362868</v>
      </c>
      <c r="I23" s="21"/>
      <c r="J23" s="21">
        <v>4071809</v>
      </c>
      <c r="K23" s="21">
        <v>149622</v>
      </c>
      <c r="L23" s="21">
        <v>1324792</v>
      </c>
      <c r="M23" s="21"/>
      <c r="N23" s="21">
        <v>1474414</v>
      </c>
      <c r="O23" s="21"/>
      <c r="P23" s="21"/>
      <c r="Q23" s="21"/>
      <c r="R23" s="21"/>
      <c r="S23" s="21"/>
      <c r="T23" s="21"/>
      <c r="U23" s="21"/>
      <c r="V23" s="21"/>
      <c r="W23" s="21">
        <v>5546223</v>
      </c>
      <c r="X23" s="21">
        <v>16080000</v>
      </c>
      <c r="Y23" s="21">
        <v>-10533777</v>
      </c>
      <c r="Z23" s="6">
        <v>-65.51</v>
      </c>
      <c r="AA23" s="28">
        <v>3850000</v>
      </c>
    </row>
    <row r="24" spans="1:27" ht="12.75">
      <c r="A24" s="2" t="s">
        <v>50</v>
      </c>
      <c r="B24" s="8"/>
      <c r="C24" s="16">
        <v>311501</v>
      </c>
      <c r="D24" s="16"/>
      <c r="E24" s="17">
        <v>4829876</v>
      </c>
      <c r="F24" s="18">
        <v>4829876</v>
      </c>
      <c r="G24" s="18"/>
      <c r="H24" s="18">
        <v>165300</v>
      </c>
      <c r="I24" s="18">
        <v>320805</v>
      </c>
      <c r="J24" s="18">
        <v>486105</v>
      </c>
      <c r="K24" s="18">
        <v>1600577</v>
      </c>
      <c r="L24" s="18">
        <v>339350</v>
      </c>
      <c r="M24" s="18">
        <v>1306418</v>
      </c>
      <c r="N24" s="18">
        <v>3246345</v>
      </c>
      <c r="O24" s="18"/>
      <c r="P24" s="18"/>
      <c r="Q24" s="18"/>
      <c r="R24" s="18"/>
      <c r="S24" s="18"/>
      <c r="T24" s="18"/>
      <c r="U24" s="18"/>
      <c r="V24" s="18"/>
      <c r="W24" s="18">
        <v>3732450</v>
      </c>
      <c r="X24" s="18"/>
      <c r="Y24" s="18">
        <v>3732450</v>
      </c>
      <c r="Z24" s="4"/>
      <c r="AA24" s="30">
        <v>4829876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594892444</v>
      </c>
      <c r="D25" s="50">
        <f>+D5+D9+D15+D19+D24</f>
        <v>0</v>
      </c>
      <c r="E25" s="51">
        <f t="shared" si="4"/>
        <v>571382146</v>
      </c>
      <c r="F25" s="52">
        <f t="shared" si="4"/>
        <v>571382146</v>
      </c>
      <c r="G25" s="52">
        <f t="shared" si="4"/>
        <v>-36423752</v>
      </c>
      <c r="H25" s="52">
        <f t="shared" si="4"/>
        <v>45001643</v>
      </c>
      <c r="I25" s="52">
        <f t="shared" si="4"/>
        <v>56116409</v>
      </c>
      <c r="J25" s="52">
        <f t="shared" si="4"/>
        <v>64694300</v>
      </c>
      <c r="K25" s="52">
        <f t="shared" si="4"/>
        <v>37878008</v>
      </c>
      <c r="L25" s="52">
        <f t="shared" si="4"/>
        <v>24116488</v>
      </c>
      <c r="M25" s="52">
        <f t="shared" si="4"/>
        <v>31260663</v>
      </c>
      <c r="N25" s="52">
        <f t="shared" si="4"/>
        <v>93255159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157949459</v>
      </c>
      <c r="X25" s="52">
        <f t="shared" si="4"/>
        <v>281436000</v>
      </c>
      <c r="Y25" s="52">
        <f t="shared" si="4"/>
        <v>-123486541</v>
      </c>
      <c r="Z25" s="53">
        <f>+IF(X25&lt;&gt;0,+(Y25/X25)*100,0)</f>
        <v>-43.877308162424136</v>
      </c>
      <c r="AA25" s="54">
        <f>+AA5+AA9+AA15+AA19+AA24</f>
        <v>571382146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338995132</v>
      </c>
      <c r="D28" s="19"/>
      <c r="E28" s="20">
        <v>404341227</v>
      </c>
      <c r="F28" s="21">
        <v>404341227</v>
      </c>
      <c r="G28" s="21">
        <v>-17065419</v>
      </c>
      <c r="H28" s="21">
        <v>29901138</v>
      </c>
      <c r="I28" s="21">
        <v>38746191</v>
      </c>
      <c r="J28" s="21">
        <v>51581910</v>
      </c>
      <c r="K28" s="21">
        <v>28299107</v>
      </c>
      <c r="L28" s="21">
        <v>14177365</v>
      </c>
      <c r="M28" s="21">
        <v>17223978</v>
      </c>
      <c r="N28" s="21">
        <v>59700450</v>
      </c>
      <c r="O28" s="21"/>
      <c r="P28" s="21"/>
      <c r="Q28" s="21"/>
      <c r="R28" s="21"/>
      <c r="S28" s="21"/>
      <c r="T28" s="21"/>
      <c r="U28" s="21"/>
      <c r="V28" s="21"/>
      <c r="W28" s="21">
        <v>111282360</v>
      </c>
      <c r="X28" s="21">
        <v>202170000</v>
      </c>
      <c r="Y28" s="21">
        <v>-90887640</v>
      </c>
      <c r="Z28" s="6">
        <v>-44.96</v>
      </c>
      <c r="AA28" s="19">
        <v>404341227</v>
      </c>
    </row>
    <row r="29" spans="1:27" ht="12.75">
      <c r="A29" s="56" t="s">
        <v>55</v>
      </c>
      <c r="B29" s="3"/>
      <c r="C29" s="19">
        <v>24750789</v>
      </c>
      <c r="D29" s="19"/>
      <c r="E29" s="20">
        <v>2000000</v>
      </c>
      <c r="F29" s="21">
        <v>2000000</v>
      </c>
      <c r="G29" s="21">
        <v>-13628943</v>
      </c>
      <c r="H29" s="21">
        <v>32850</v>
      </c>
      <c r="I29" s="21">
        <v>12662854</v>
      </c>
      <c r="J29" s="21">
        <v>-933239</v>
      </c>
      <c r="K29" s="21">
        <v>3679566</v>
      </c>
      <c r="L29" s="21"/>
      <c r="M29" s="21">
        <v>474620</v>
      </c>
      <c r="N29" s="21">
        <v>4154186</v>
      </c>
      <c r="O29" s="21"/>
      <c r="P29" s="21"/>
      <c r="Q29" s="21"/>
      <c r="R29" s="21"/>
      <c r="S29" s="21"/>
      <c r="T29" s="21"/>
      <c r="U29" s="21"/>
      <c r="V29" s="21"/>
      <c r="W29" s="21">
        <v>3220947</v>
      </c>
      <c r="X29" s="21"/>
      <c r="Y29" s="21">
        <v>3220947</v>
      </c>
      <c r="Z29" s="6"/>
      <c r="AA29" s="28">
        <v>2000000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363745921</v>
      </c>
      <c r="D32" s="25">
        <f>SUM(D28:D31)</f>
        <v>0</v>
      </c>
      <c r="E32" s="26">
        <f t="shared" si="5"/>
        <v>406341227</v>
      </c>
      <c r="F32" s="27">
        <f t="shared" si="5"/>
        <v>406341227</v>
      </c>
      <c r="G32" s="27">
        <f t="shared" si="5"/>
        <v>-30694362</v>
      </c>
      <c r="H32" s="27">
        <f t="shared" si="5"/>
        <v>29933988</v>
      </c>
      <c r="I32" s="27">
        <f t="shared" si="5"/>
        <v>51409045</v>
      </c>
      <c r="J32" s="27">
        <f t="shared" si="5"/>
        <v>50648671</v>
      </c>
      <c r="K32" s="27">
        <f t="shared" si="5"/>
        <v>31978673</v>
      </c>
      <c r="L32" s="27">
        <f t="shared" si="5"/>
        <v>14177365</v>
      </c>
      <c r="M32" s="27">
        <f t="shared" si="5"/>
        <v>17698598</v>
      </c>
      <c r="N32" s="27">
        <f t="shared" si="5"/>
        <v>63854636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114503307</v>
      </c>
      <c r="X32" s="27">
        <f t="shared" si="5"/>
        <v>202170000</v>
      </c>
      <c r="Y32" s="27">
        <f t="shared" si="5"/>
        <v>-87666693</v>
      </c>
      <c r="Z32" s="13">
        <f>+IF(X32&lt;&gt;0,+(Y32/X32)*100,0)</f>
        <v>-43.36285947469951</v>
      </c>
      <c r="AA32" s="31">
        <f>SUM(AA28:AA31)</f>
        <v>406341227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88896143</v>
      </c>
      <c r="D34" s="19"/>
      <c r="E34" s="20">
        <v>42040920</v>
      </c>
      <c r="F34" s="21">
        <v>42040920</v>
      </c>
      <c r="G34" s="21">
        <v>448344</v>
      </c>
      <c r="H34" s="21">
        <v>10959116</v>
      </c>
      <c r="I34" s="21">
        <v>2820500</v>
      </c>
      <c r="J34" s="21">
        <v>14227960</v>
      </c>
      <c r="K34" s="21"/>
      <c r="L34" s="21">
        <v>3438962</v>
      </c>
      <c r="M34" s="21">
        <v>623081</v>
      </c>
      <c r="N34" s="21">
        <v>4062043</v>
      </c>
      <c r="O34" s="21"/>
      <c r="P34" s="21"/>
      <c r="Q34" s="21"/>
      <c r="R34" s="21"/>
      <c r="S34" s="21"/>
      <c r="T34" s="21"/>
      <c r="U34" s="21"/>
      <c r="V34" s="21"/>
      <c r="W34" s="21">
        <v>18290003</v>
      </c>
      <c r="X34" s="21">
        <v>21018000</v>
      </c>
      <c r="Y34" s="21">
        <v>-2727997</v>
      </c>
      <c r="Z34" s="6">
        <v>-12.98</v>
      </c>
      <c r="AA34" s="28">
        <v>42040920</v>
      </c>
    </row>
    <row r="35" spans="1:27" ht="12.75">
      <c r="A35" s="59" t="s">
        <v>63</v>
      </c>
      <c r="B35" s="3"/>
      <c r="C35" s="19">
        <v>142250380</v>
      </c>
      <c r="D35" s="19"/>
      <c r="E35" s="20">
        <v>122999999</v>
      </c>
      <c r="F35" s="21">
        <v>122999999</v>
      </c>
      <c r="G35" s="21">
        <v>-6177734</v>
      </c>
      <c r="H35" s="21">
        <v>4108539</v>
      </c>
      <c r="I35" s="21">
        <v>1886864</v>
      </c>
      <c r="J35" s="21">
        <v>-182331</v>
      </c>
      <c r="K35" s="21">
        <v>5899335</v>
      </c>
      <c r="L35" s="21">
        <v>6500161</v>
      </c>
      <c r="M35" s="21">
        <v>12938982</v>
      </c>
      <c r="N35" s="21">
        <v>25338478</v>
      </c>
      <c r="O35" s="21"/>
      <c r="P35" s="21"/>
      <c r="Q35" s="21"/>
      <c r="R35" s="21"/>
      <c r="S35" s="21"/>
      <c r="T35" s="21"/>
      <c r="U35" s="21"/>
      <c r="V35" s="21"/>
      <c r="W35" s="21">
        <v>25156147</v>
      </c>
      <c r="X35" s="21">
        <v>60000000</v>
      </c>
      <c r="Y35" s="21">
        <v>-34843853</v>
      </c>
      <c r="Z35" s="6">
        <v>-58.07</v>
      </c>
      <c r="AA35" s="28">
        <v>122999999</v>
      </c>
    </row>
    <row r="36" spans="1:27" ht="12.75">
      <c r="A36" s="60" t="s">
        <v>64</v>
      </c>
      <c r="B36" s="10"/>
      <c r="C36" s="61">
        <f aca="true" t="shared" si="6" ref="C36:Y36">SUM(C32:C35)</f>
        <v>594892444</v>
      </c>
      <c r="D36" s="61">
        <f>SUM(D32:D35)</f>
        <v>0</v>
      </c>
      <c r="E36" s="62">
        <f t="shared" si="6"/>
        <v>571382146</v>
      </c>
      <c r="F36" s="63">
        <f t="shared" si="6"/>
        <v>571382146</v>
      </c>
      <c r="G36" s="63">
        <f t="shared" si="6"/>
        <v>-36423752</v>
      </c>
      <c r="H36" s="63">
        <f t="shared" si="6"/>
        <v>45001643</v>
      </c>
      <c r="I36" s="63">
        <f t="shared" si="6"/>
        <v>56116409</v>
      </c>
      <c r="J36" s="63">
        <f t="shared" si="6"/>
        <v>64694300</v>
      </c>
      <c r="K36" s="63">
        <f t="shared" si="6"/>
        <v>37878008</v>
      </c>
      <c r="L36" s="63">
        <f t="shared" si="6"/>
        <v>24116488</v>
      </c>
      <c r="M36" s="63">
        <f t="shared" si="6"/>
        <v>31260661</v>
      </c>
      <c r="N36" s="63">
        <f t="shared" si="6"/>
        <v>93255157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157949457</v>
      </c>
      <c r="X36" s="63">
        <f t="shared" si="6"/>
        <v>283188000</v>
      </c>
      <c r="Y36" s="63">
        <f t="shared" si="6"/>
        <v>-125238543</v>
      </c>
      <c r="Z36" s="64">
        <f>+IF(X36&lt;&gt;0,+(Y36/X36)*100,0)</f>
        <v>-44.22452328488495</v>
      </c>
      <c r="AA36" s="65">
        <f>SUM(AA32:AA35)</f>
        <v>571382146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41009241</v>
      </c>
      <c r="D5" s="16">
        <f>SUM(D6:D8)</f>
        <v>0</v>
      </c>
      <c r="E5" s="17">
        <f t="shared" si="0"/>
        <v>2450000</v>
      </c>
      <c r="F5" s="18">
        <f t="shared" si="0"/>
        <v>2450000</v>
      </c>
      <c r="G5" s="18">
        <f t="shared" si="0"/>
        <v>0</v>
      </c>
      <c r="H5" s="18">
        <f t="shared" si="0"/>
        <v>13825</v>
      </c>
      <c r="I5" s="18">
        <f t="shared" si="0"/>
        <v>0</v>
      </c>
      <c r="J5" s="18">
        <f t="shared" si="0"/>
        <v>13825</v>
      </c>
      <c r="K5" s="18">
        <f t="shared" si="0"/>
        <v>101851</v>
      </c>
      <c r="L5" s="18">
        <f t="shared" si="0"/>
        <v>24804</v>
      </c>
      <c r="M5" s="18">
        <f t="shared" si="0"/>
        <v>18505</v>
      </c>
      <c r="N5" s="18">
        <f t="shared" si="0"/>
        <v>145160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158985</v>
      </c>
      <c r="X5" s="18">
        <f t="shared" si="0"/>
        <v>1224996</v>
      </c>
      <c r="Y5" s="18">
        <f t="shared" si="0"/>
        <v>-1066011</v>
      </c>
      <c r="Z5" s="4">
        <f>+IF(X5&lt;&gt;0,+(Y5/X5)*100,0)</f>
        <v>-87.02159027458049</v>
      </c>
      <c r="AA5" s="16">
        <f>SUM(AA6:AA8)</f>
        <v>2450000</v>
      </c>
    </row>
    <row r="6" spans="1:27" ht="12.75">
      <c r="A6" s="5" t="s">
        <v>32</v>
      </c>
      <c r="B6" s="3"/>
      <c r="C6" s="19">
        <v>41009241</v>
      </c>
      <c r="D6" s="19"/>
      <c r="E6" s="20">
        <v>400000</v>
      </c>
      <c r="F6" s="21">
        <v>400000</v>
      </c>
      <c r="G6" s="21"/>
      <c r="H6" s="21"/>
      <c r="I6" s="21"/>
      <c r="J6" s="21"/>
      <c r="K6" s="21">
        <v>27652</v>
      </c>
      <c r="L6" s="21"/>
      <c r="M6" s="21"/>
      <c r="N6" s="21">
        <v>27652</v>
      </c>
      <c r="O6" s="21"/>
      <c r="P6" s="21"/>
      <c r="Q6" s="21"/>
      <c r="R6" s="21"/>
      <c r="S6" s="21"/>
      <c r="T6" s="21"/>
      <c r="U6" s="21"/>
      <c r="V6" s="21"/>
      <c r="W6" s="21">
        <v>27652</v>
      </c>
      <c r="X6" s="21">
        <v>199998</v>
      </c>
      <c r="Y6" s="21">
        <v>-172346</v>
      </c>
      <c r="Z6" s="6">
        <v>-86.17</v>
      </c>
      <c r="AA6" s="28">
        <v>400000</v>
      </c>
    </row>
    <row r="7" spans="1:27" ht="12.75">
      <c r="A7" s="5" t="s">
        <v>33</v>
      </c>
      <c r="B7" s="3"/>
      <c r="C7" s="22"/>
      <c r="D7" s="22"/>
      <c r="E7" s="23">
        <v>2050000</v>
      </c>
      <c r="F7" s="24">
        <v>2050000</v>
      </c>
      <c r="G7" s="24"/>
      <c r="H7" s="24">
        <v>13825</v>
      </c>
      <c r="I7" s="24"/>
      <c r="J7" s="24">
        <v>13825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13825</v>
      </c>
      <c r="X7" s="24">
        <v>1024998</v>
      </c>
      <c r="Y7" s="24">
        <v>-1011173</v>
      </c>
      <c r="Z7" s="7">
        <v>-98.65</v>
      </c>
      <c r="AA7" s="29">
        <v>2050000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>
        <v>74199</v>
      </c>
      <c r="L8" s="21">
        <v>24804</v>
      </c>
      <c r="M8" s="21">
        <v>18505</v>
      </c>
      <c r="N8" s="21">
        <v>117508</v>
      </c>
      <c r="O8" s="21"/>
      <c r="P8" s="21"/>
      <c r="Q8" s="21"/>
      <c r="R8" s="21"/>
      <c r="S8" s="21"/>
      <c r="T8" s="21"/>
      <c r="U8" s="21"/>
      <c r="V8" s="21"/>
      <c r="W8" s="21">
        <v>117508</v>
      </c>
      <c r="X8" s="21"/>
      <c r="Y8" s="21">
        <v>117508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7451907</v>
      </c>
      <c r="F9" s="18">
        <f t="shared" si="1"/>
        <v>7451907</v>
      </c>
      <c r="G9" s="18">
        <f t="shared" si="1"/>
        <v>3995853</v>
      </c>
      <c r="H9" s="18">
        <f t="shared" si="1"/>
        <v>5944590</v>
      </c>
      <c r="I9" s="18">
        <f t="shared" si="1"/>
        <v>2046293</v>
      </c>
      <c r="J9" s="18">
        <f t="shared" si="1"/>
        <v>11986736</v>
      </c>
      <c r="K9" s="18">
        <f t="shared" si="1"/>
        <v>2565410</v>
      </c>
      <c r="L9" s="18">
        <f t="shared" si="1"/>
        <v>792533</v>
      </c>
      <c r="M9" s="18">
        <f t="shared" si="1"/>
        <v>3993422</v>
      </c>
      <c r="N9" s="18">
        <f t="shared" si="1"/>
        <v>7351365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19338101</v>
      </c>
      <c r="X9" s="18">
        <f t="shared" si="1"/>
        <v>3725952</v>
      </c>
      <c r="Y9" s="18">
        <f t="shared" si="1"/>
        <v>15612149</v>
      </c>
      <c r="Z9" s="4">
        <f>+IF(X9&lt;&gt;0,+(Y9/X9)*100,0)</f>
        <v>419.01100711979115</v>
      </c>
      <c r="AA9" s="30">
        <f>SUM(AA10:AA14)</f>
        <v>7451907</v>
      </c>
    </row>
    <row r="10" spans="1:27" ht="12.75">
      <c r="A10" s="5" t="s">
        <v>36</v>
      </c>
      <c r="B10" s="3"/>
      <c r="C10" s="19"/>
      <c r="D10" s="19"/>
      <c r="E10" s="20">
        <v>7451907</v>
      </c>
      <c r="F10" s="21">
        <v>7451907</v>
      </c>
      <c r="G10" s="21">
        <v>3995853</v>
      </c>
      <c r="H10" s="21">
        <v>5944590</v>
      </c>
      <c r="I10" s="21">
        <v>2046293</v>
      </c>
      <c r="J10" s="21">
        <v>11986736</v>
      </c>
      <c r="K10" s="21">
        <v>2565410</v>
      </c>
      <c r="L10" s="21">
        <v>792533</v>
      </c>
      <c r="M10" s="21">
        <v>3993422</v>
      </c>
      <c r="N10" s="21">
        <v>7351365</v>
      </c>
      <c r="O10" s="21"/>
      <c r="P10" s="21"/>
      <c r="Q10" s="21"/>
      <c r="R10" s="21"/>
      <c r="S10" s="21"/>
      <c r="T10" s="21"/>
      <c r="U10" s="21"/>
      <c r="V10" s="21"/>
      <c r="W10" s="21">
        <v>19338101</v>
      </c>
      <c r="X10" s="21">
        <v>3725952</v>
      </c>
      <c r="Y10" s="21">
        <v>15612149</v>
      </c>
      <c r="Z10" s="6">
        <v>419.01</v>
      </c>
      <c r="AA10" s="28">
        <v>7451907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9383093</v>
      </c>
      <c r="F15" s="18">
        <f t="shared" si="2"/>
        <v>9383093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4691544</v>
      </c>
      <c r="Y15" s="18">
        <f t="shared" si="2"/>
        <v>-4691544</v>
      </c>
      <c r="Z15" s="4">
        <f>+IF(X15&lt;&gt;0,+(Y15/X15)*100,0)</f>
        <v>-100</v>
      </c>
      <c r="AA15" s="30">
        <f>SUM(AA16:AA18)</f>
        <v>9383093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9383093</v>
      </c>
      <c r="F17" s="21">
        <v>9383093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4691544</v>
      </c>
      <c r="Y17" s="21">
        <v>-4691544</v>
      </c>
      <c r="Z17" s="6">
        <v>-100</v>
      </c>
      <c r="AA17" s="28">
        <v>9383093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41009241</v>
      </c>
      <c r="D25" s="50">
        <f>+D5+D9+D15+D19+D24</f>
        <v>0</v>
      </c>
      <c r="E25" s="51">
        <f t="shared" si="4"/>
        <v>19285000</v>
      </c>
      <c r="F25" s="52">
        <f t="shared" si="4"/>
        <v>19285000</v>
      </c>
      <c r="G25" s="52">
        <f t="shared" si="4"/>
        <v>3995853</v>
      </c>
      <c r="H25" s="52">
        <f t="shared" si="4"/>
        <v>5958415</v>
      </c>
      <c r="I25" s="52">
        <f t="shared" si="4"/>
        <v>2046293</v>
      </c>
      <c r="J25" s="52">
        <f t="shared" si="4"/>
        <v>12000561</v>
      </c>
      <c r="K25" s="52">
        <f t="shared" si="4"/>
        <v>2667261</v>
      </c>
      <c r="L25" s="52">
        <f t="shared" si="4"/>
        <v>817337</v>
      </c>
      <c r="M25" s="52">
        <f t="shared" si="4"/>
        <v>4011927</v>
      </c>
      <c r="N25" s="52">
        <f t="shared" si="4"/>
        <v>7496525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19497086</v>
      </c>
      <c r="X25" s="52">
        <f t="shared" si="4"/>
        <v>9642492</v>
      </c>
      <c r="Y25" s="52">
        <f t="shared" si="4"/>
        <v>9854594</v>
      </c>
      <c r="Z25" s="53">
        <f>+IF(X25&lt;&gt;0,+(Y25/X25)*100,0)</f>
        <v>102.19965959007278</v>
      </c>
      <c r="AA25" s="54">
        <f>+AA5+AA9+AA15+AA19+AA24</f>
        <v>19285000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41009241</v>
      </c>
      <c r="D28" s="19"/>
      <c r="E28" s="20">
        <v>15835000</v>
      </c>
      <c r="F28" s="21">
        <v>15835000</v>
      </c>
      <c r="G28" s="21">
        <v>3995853</v>
      </c>
      <c r="H28" s="21">
        <v>5944590</v>
      </c>
      <c r="I28" s="21">
        <v>2046293</v>
      </c>
      <c r="J28" s="21">
        <v>11986736</v>
      </c>
      <c r="K28" s="21">
        <v>2565409</v>
      </c>
      <c r="L28" s="21">
        <v>817337</v>
      </c>
      <c r="M28" s="21">
        <v>4011927</v>
      </c>
      <c r="N28" s="21">
        <v>7394673</v>
      </c>
      <c r="O28" s="21"/>
      <c r="P28" s="21"/>
      <c r="Q28" s="21"/>
      <c r="R28" s="21"/>
      <c r="S28" s="21"/>
      <c r="T28" s="21"/>
      <c r="U28" s="21"/>
      <c r="V28" s="21"/>
      <c r="W28" s="21">
        <v>19381409</v>
      </c>
      <c r="X28" s="21">
        <v>11835000</v>
      </c>
      <c r="Y28" s="21">
        <v>7546409</v>
      </c>
      <c r="Z28" s="6">
        <v>63.76</v>
      </c>
      <c r="AA28" s="19">
        <v>15835000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41009241</v>
      </c>
      <c r="D32" s="25">
        <f>SUM(D28:D31)</f>
        <v>0</v>
      </c>
      <c r="E32" s="26">
        <f t="shared" si="5"/>
        <v>15835000</v>
      </c>
      <c r="F32" s="27">
        <f t="shared" si="5"/>
        <v>15835000</v>
      </c>
      <c r="G32" s="27">
        <f t="shared" si="5"/>
        <v>3995853</v>
      </c>
      <c r="H32" s="27">
        <f t="shared" si="5"/>
        <v>5944590</v>
      </c>
      <c r="I32" s="27">
        <f t="shared" si="5"/>
        <v>2046293</v>
      </c>
      <c r="J32" s="27">
        <f t="shared" si="5"/>
        <v>11986736</v>
      </c>
      <c r="K32" s="27">
        <f t="shared" si="5"/>
        <v>2565409</v>
      </c>
      <c r="L32" s="27">
        <f t="shared" si="5"/>
        <v>817337</v>
      </c>
      <c r="M32" s="27">
        <f t="shared" si="5"/>
        <v>4011927</v>
      </c>
      <c r="N32" s="27">
        <f t="shared" si="5"/>
        <v>7394673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19381409</v>
      </c>
      <c r="X32" s="27">
        <f t="shared" si="5"/>
        <v>11835000</v>
      </c>
      <c r="Y32" s="27">
        <f t="shared" si="5"/>
        <v>7546409</v>
      </c>
      <c r="Z32" s="13">
        <f>+IF(X32&lt;&gt;0,+(Y32/X32)*100,0)</f>
        <v>63.76348964934516</v>
      </c>
      <c r="AA32" s="31">
        <f>SUM(AA28:AA31)</f>
        <v>15835000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3450000</v>
      </c>
      <c r="F35" s="21">
        <v>3450000</v>
      </c>
      <c r="G35" s="21"/>
      <c r="H35" s="21">
        <v>13825</v>
      </c>
      <c r="I35" s="21"/>
      <c r="J35" s="21">
        <v>13825</v>
      </c>
      <c r="K35" s="21">
        <v>101851</v>
      </c>
      <c r="L35" s="21"/>
      <c r="M35" s="21"/>
      <c r="N35" s="21">
        <v>101851</v>
      </c>
      <c r="O35" s="21"/>
      <c r="P35" s="21"/>
      <c r="Q35" s="21"/>
      <c r="R35" s="21"/>
      <c r="S35" s="21"/>
      <c r="T35" s="21"/>
      <c r="U35" s="21"/>
      <c r="V35" s="21"/>
      <c r="W35" s="21">
        <v>115676</v>
      </c>
      <c r="X35" s="21">
        <v>3450000</v>
      </c>
      <c r="Y35" s="21">
        <v>-3334324</v>
      </c>
      <c r="Z35" s="6">
        <v>-96.65</v>
      </c>
      <c r="AA35" s="28">
        <v>3450000</v>
      </c>
    </row>
    <row r="36" spans="1:27" ht="12.75">
      <c r="A36" s="60" t="s">
        <v>64</v>
      </c>
      <c r="B36" s="10"/>
      <c r="C36" s="61">
        <f aca="true" t="shared" si="6" ref="C36:Y36">SUM(C32:C35)</f>
        <v>41009241</v>
      </c>
      <c r="D36" s="61">
        <f>SUM(D32:D35)</f>
        <v>0</v>
      </c>
      <c r="E36" s="62">
        <f t="shared" si="6"/>
        <v>19285000</v>
      </c>
      <c r="F36" s="63">
        <f t="shared" si="6"/>
        <v>19285000</v>
      </c>
      <c r="G36" s="63">
        <f t="shared" si="6"/>
        <v>3995853</v>
      </c>
      <c r="H36" s="63">
        <f t="shared" si="6"/>
        <v>5958415</v>
      </c>
      <c r="I36" s="63">
        <f t="shared" si="6"/>
        <v>2046293</v>
      </c>
      <c r="J36" s="63">
        <f t="shared" si="6"/>
        <v>12000561</v>
      </c>
      <c r="K36" s="63">
        <f t="shared" si="6"/>
        <v>2667260</v>
      </c>
      <c r="L36" s="63">
        <f t="shared" si="6"/>
        <v>817337</v>
      </c>
      <c r="M36" s="63">
        <f t="shared" si="6"/>
        <v>4011927</v>
      </c>
      <c r="N36" s="63">
        <f t="shared" si="6"/>
        <v>7496524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19497085</v>
      </c>
      <c r="X36" s="63">
        <f t="shared" si="6"/>
        <v>15285000</v>
      </c>
      <c r="Y36" s="63">
        <f t="shared" si="6"/>
        <v>4212085</v>
      </c>
      <c r="Z36" s="64">
        <f>+IF(X36&lt;&gt;0,+(Y36/X36)*100,0)</f>
        <v>27.556983971213604</v>
      </c>
      <c r="AA36" s="65">
        <f>SUM(AA32:AA35)</f>
        <v>19285000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212356</v>
      </c>
      <c r="D5" s="16">
        <f>SUM(D6:D8)</f>
        <v>0</v>
      </c>
      <c r="E5" s="17">
        <f t="shared" si="0"/>
        <v>1631000</v>
      </c>
      <c r="F5" s="18">
        <f t="shared" si="0"/>
        <v>1631000</v>
      </c>
      <c r="G5" s="18">
        <f t="shared" si="0"/>
        <v>0</v>
      </c>
      <c r="H5" s="18">
        <f t="shared" si="0"/>
        <v>130115</v>
      </c>
      <c r="I5" s="18">
        <f t="shared" si="0"/>
        <v>0</v>
      </c>
      <c r="J5" s="18">
        <f t="shared" si="0"/>
        <v>130115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130115</v>
      </c>
      <c r="X5" s="18">
        <f t="shared" si="0"/>
        <v>1631000</v>
      </c>
      <c r="Y5" s="18">
        <f t="shared" si="0"/>
        <v>-1500885</v>
      </c>
      <c r="Z5" s="4">
        <f>+IF(X5&lt;&gt;0,+(Y5/X5)*100,0)</f>
        <v>-92.02237890864501</v>
      </c>
      <c r="AA5" s="16">
        <f>SUM(AA6:AA8)</f>
        <v>1631000</v>
      </c>
    </row>
    <row r="6" spans="1:27" ht="12.75">
      <c r="A6" s="5" t="s">
        <v>32</v>
      </c>
      <c r="B6" s="3"/>
      <c r="C6" s="19">
        <v>29617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28839</v>
      </c>
      <c r="D7" s="22"/>
      <c r="E7" s="23">
        <v>1631000</v>
      </c>
      <c r="F7" s="24">
        <v>1631000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1631000</v>
      </c>
      <c r="Y7" s="24">
        <v>-1631000</v>
      </c>
      <c r="Z7" s="7">
        <v>-100</v>
      </c>
      <c r="AA7" s="29">
        <v>1631000</v>
      </c>
    </row>
    <row r="8" spans="1:27" ht="12.75">
      <c r="A8" s="5" t="s">
        <v>34</v>
      </c>
      <c r="B8" s="3"/>
      <c r="C8" s="19">
        <v>153900</v>
      </c>
      <c r="D8" s="19"/>
      <c r="E8" s="20"/>
      <c r="F8" s="21"/>
      <c r="G8" s="21"/>
      <c r="H8" s="21">
        <v>130115</v>
      </c>
      <c r="I8" s="21"/>
      <c r="J8" s="21">
        <v>130115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130115</v>
      </c>
      <c r="X8" s="21"/>
      <c r="Y8" s="21">
        <v>130115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6911961</v>
      </c>
      <c r="D9" s="16">
        <f>SUM(D10:D14)</f>
        <v>0</v>
      </c>
      <c r="E9" s="17">
        <f t="shared" si="1"/>
        <v>5000000</v>
      </c>
      <c r="F9" s="18">
        <f t="shared" si="1"/>
        <v>5000000</v>
      </c>
      <c r="G9" s="18">
        <f t="shared" si="1"/>
        <v>184498</v>
      </c>
      <c r="H9" s="18">
        <f t="shared" si="1"/>
        <v>772332</v>
      </c>
      <c r="I9" s="18">
        <f t="shared" si="1"/>
        <v>0</v>
      </c>
      <c r="J9" s="18">
        <f t="shared" si="1"/>
        <v>956830</v>
      </c>
      <c r="K9" s="18">
        <f t="shared" si="1"/>
        <v>403806</v>
      </c>
      <c r="L9" s="18">
        <f t="shared" si="1"/>
        <v>2228564</v>
      </c>
      <c r="M9" s="18">
        <f t="shared" si="1"/>
        <v>1238826</v>
      </c>
      <c r="N9" s="18">
        <f t="shared" si="1"/>
        <v>3871196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4828026</v>
      </c>
      <c r="X9" s="18">
        <f t="shared" si="1"/>
        <v>3450000</v>
      </c>
      <c r="Y9" s="18">
        <f t="shared" si="1"/>
        <v>1378026</v>
      </c>
      <c r="Z9" s="4">
        <f>+IF(X9&lt;&gt;0,+(Y9/X9)*100,0)</f>
        <v>39.94278260869565</v>
      </c>
      <c r="AA9" s="30">
        <f>SUM(AA10:AA14)</f>
        <v>5000000</v>
      </c>
    </row>
    <row r="10" spans="1:27" ht="12.75">
      <c r="A10" s="5" t="s">
        <v>36</v>
      </c>
      <c r="B10" s="3"/>
      <c r="C10" s="19">
        <v>6868918</v>
      </c>
      <c r="D10" s="19"/>
      <c r="E10" s="20">
        <v>5000000</v>
      </c>
      <c r="F10" s="21">
        <v>5000000</v>
      </c>
      <c r="G10" s="21">
        <v>184498</v>
      </c>
      <c r="H10" s="21">
        <v>772332</v>
      </c>
      <c r="I10" s="21"/>
      <c r="J10" s="21">
        <v>956830</v>
      </c>
      <c r="K10" s="21">
        <v>403806</v>
      </c>
      <c r="L10" s="21">
        <v>2228564</v>
      </c>
      <c r="M10" s="21">
        <v>1238826</v>
      </c>
      <c r="N10" s="21">
        <v>3871196</v>
      </c>
      <c r="O10" s="21"/>
      <c r="P10" s="21"/>
      <c r="Q10" s="21"/>
      <c r="R10" s="21"/>
      <c r="S10" s="21"/>
      <c r="T10" s="21"/>
      <c r="U10" s="21"/>
      <c r="V10" s="21"/>
      <c r="W10" s="21">
        <v>4828026</v>
      </c>
      <c r="X10" s="21">
        <v>3450000</v>
      </c>
      <c r="Y10" s="21">
        <v>1378026</v>
      </c>
      <c r="Z10" s="6">
        <v>39.94</v>
      </c>
      <c r="AA10" s="28">
        <v>5000000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43043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15462804</v>
      </c>
      <c r="D15" s="16">
        <f>SUM(D16:D18)</f>
        <v>0</v>
      </c>
      <c r="E15" s="17">
        <f t="shared" si="2"/>
        <v>18757550</v>
      </c>
      <c r="F15" s="18">
        <f t="shared" si="2"/>
        <v>18757550</v>
      </c>
      <c r="G15" s="18">
        <f t="shared" si="2"/>
        <v>939916</v>
      </c>
      <c r="H15" s="18">
        <f t="shared" si="2"/>
        <v>334968</v>
      </c>
      <c r="I15" s="18">
        <f t="shared" si="2"/>
        <v>0</v>
      </c>
      <c r="J15" s="18">
        <f t="shared" si="2"/>
        <v>1274884</v>
      </c>
      <c r="K15" s="18">
        <f t="shared" si="2"/>
        <v>1097412</v>
      </c>
      <c r="L15" s="18">
        <f t="shared" si="2"/>
        <v>1517028</v>
      </c>
      <c r="M15" s="18">
        <f t="shared" si="2"/>
        <v>609567</v>
      </c>
      <c r="N15" s="18">
        <f t="shared" si="2"/>
        <v>3224007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4498891</v>
      </c>
      <c r="X15" s="18">
        <f t="shared" si="2"/>
        <v>10283310</v>
      </c>
      <c r="Y15" s="18">
        <f t="shared" si="2"/>
        <v>-5784419</v>
      </c>
      <c r="Z15" s="4">
        <f>+IF(X15&lt;&gt;0,+(Y15/X15)*100,0)</f>
        <v>-56.25055551179533</v>
      </c>
      <c r="AA15" s="30">
        <f>SUM(AA16:AA18)</f>
        <v>18757550</v>
      </c>
    </row>
    <row r="16" spans="1:27" ht="12.75">
      <c r="A16" s="5" t="s">
        <v>42</v>
      </c>
      <c r="B16" s="3"/>
      <c r="C16" s="19">
        <v>1113271</v>
      </c>
      <c r="D16" s="19"/>
      <c r="E16" s="20">
        <v>2016000</v>
      </c>
      <c r="F16" s="21">
        <v>2016000</v>
      </c>
      <c r="G16" s="21"/>
      <c r="H16" s="21"/>
      <c r="I16" s="21"/>
      <c r="J16" s="21"/>
      <c r="K16" s="21"/>
      <c r="L16" s="21">
        <v>14299</v>
      </c>
      <c r="M16" s="21"/>
      <c r="N16" s="21">
        <v>14299</v>
      </c>
      <c r="O16" s="21"/>
      <c r="P16" s="21"/>
      <c r="Q16" s="21"/>
      <c r="R16" s="21"/>
      <c r="S16" s="21"/>
      <c r="T16" s="21"/>
      <c r="U16" s="21"/>
      <c r="V16" s="21"/>
      <c r="W16" s="21">
        <v>14299</v>
      </c>
      <c r="X16" s="21">
        <v>2016000</v>
      </c>
      <c r="Y16" s="21">
        <v>-2001701</v>
      </c>
      <c r="Z16" s="6">
        <v>-99.29</v>
      </c>
      <c r="AA16" s="28">
        <v>2016000</v>
      </c>
    </row>
    <row r="17" spans="1:27" ht="12.75">
      <c r="A17" s="5" t="s">
        <v>43</v>
      </c>
      <c r="B17" s="3"/>
      <c r="C17" s="19">
        <v>14349533</v>
      </c>
      <c r="D17" s="19"/>
      <c r="E17" s="20">
        <v>16741550</v>
      </c>
      <c r="F17" s="21">
        <v>16741550</v>
      </c>
      <c r="G17" s="21">
        <v>939916</v>
      </c>
      <c r="H17" s="21">
        <v>334968</v>
      </c>
      <c r="I17" s="21"/>
      <c r="J17" s="21">
        <v>1274884</v>
      </c>
      <c r="K17" s="21">
        <v>1097412</v>
      </c>
      <c r="L17" s="21">
        <v>1502729</v>
      </c>
      <c r="M17" s="21">
        <v>609567</v>
      </c>
      <c r="N17" s="21">
        <v>3209708</v>
      </c>
      <c r="O17" s="21"/>
      <c r="P17" s="21"/>
      <c r="Q17" s="21"/>
      <c r="R17" s="21"/>
      <c r="S17" s="21"/>
      <c r="T17" s="21"/>
      <c r="U17" s="21"/>
      <c r="V17" s="21"/>
      <c r="W17" s="21">
        <v>4484592</v>
      </c>
      <c r="X17" s="21">
        <v>8267310</v>
      </c>
      <c r="Y17" s="21">
        <v>-3782718</v>
      </c>
      <c r="Z17" s="6">
        <v>-45.76</v>
      </c>
      <c r="AA17" s="28">
        <v>16741550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22587121</v>
      </c>
      <c r="D25" s="50">
        <f>+D5+D9+D15+D19+D24</f>
        <v>0</v>
      </c>
      <c r="E25" s="51">
        <f t="shared" si="4"/>
        <v>25388550</v>
      </c>
      <c r="F25" s="52">
        <f t="shared" si="4"/>
        <v>25388550</v>
      </c>
      <c r="G25" s="52">
        <f t="shared" si="4"/>
        <v>1124414</v>
      </c>
      <c r="H25" s="52">
        <f t="shared" si="4"/>
        <v>1237415</v>
      </c>
      <c r="I25" s="52">
        <f t="shared" si="4"/>
        <v>0</v>
      </c>
      <c r="J25" s="52">
        <f t="shared" si="4"/>
        <v>2361829</v>
      </c>
      <c r="K25" s="52">
        <f t="shared" si="4"/>
        <v>1501218</v>
      </c>
      <c r="L25" s="52">
        <f t="shared" si="4"/>
        <v>3745592</v>
      </c>
      <c r="M25" s="52">
        <f t="shared" si="4"/>
        <v>1848393</v>
      </c>
      <c r="N25" s="52">
        <f t="shared" si="4"/>
        <v>7095203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9457032</v>
      </c>
      <c r="X25" s="52">
        <f t="shared" si="4"/>
        <v>15364310</v>
      </c>
      <c r="Y25" s="52">
        <f t="shared" si="4"/>
        <v>-5907278</v>
      </c>
      <c r="Z25" s="53">
        <f>+IF(X25&lt;&gt;0,+(Y25/X25)*100,0)</f>
        <v>-38.448052662306345</v>
      </c>
      <c r="AA25" s="54">
        <f>+AA5+AA9+AA15+AA19+AA24</f>
        <v>25388550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21103336</v>
      </c>
      <c r="D28" s="19"/>
      <c r="E28" s="20">
        <v>17241550</v>
      </c>
      <c r="F28" s="21">
        <v>17241550</v>
      </c>
      <c r="G28" s="21">
        <v>1124414</v>
      </c>
      <c r="H28" s="21">
        <v>1107300</v>
      </c>
      <c r="I28" s="21"/>
      <c r="J28" s="21">
        <v>2231714</v>
      </c>
      <c r="K28" s="21">
        <v>1501218</v>
      </c>
      <c r="L28" s="21">
        <v>3731293</v>
      </c>
      <c r="M28" s="21">
        <v>1848393</v>
      </c>
      <c r="N28" s="21">
        <v>7080904</v>
      </c>
      <c r="O28" s="21"/>
      <c r="P28" s="21"/>
      <c r="Q28" s="21"/>
      <c r="R28" s="21"/>
      <c r="S28" s="21"/>
      <c r="T28" s="21"/>
      <c r="U28" s="21"/>
      <c r="V28" s="21"/>
      <c r="W28" s="21">
        <v>9312618</v>
      </c>
      <c r="X28" s="21">
        <v>12159000</v>
      </c>
      <c r="Y28" s="21">
        <v>-2846382</v>
      </c>
      <c r="Z28" s="6">
        <v>-23.41</v>
      </c>
      <c r="AA28" s="19">
        <v>17241550</v>
      </c>
    </row>
    <row r="29" spans="1:27" ht="12.75">
      <c r="A29" s="56" t="s">
        <v>55</v>
      </c>
      <c r="B29" s="3"/>
      <c r="C29" s="19"/>
      <c r="D29" s="19"/>
      <c r="E29" s="20">
        <v>2000000</v>
      </c>
      <c r="F29" s="21">
        <v>2000000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2000000</v>
      </c>
      <c r="Y29" s="21">
        <v>-2000000</v>
      </c>
      <c r="Z29" s="6">
        <v>-100</v>
      </c>
      <c r="AA29" s="28">
        <v>2000000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21103336</v>
      </c>
      <c r="D32" s="25">
        <f>SUM(D28:D31)</f>
        <v>0</v>
      </c>
      <c r="E32" s="26">
        <f t="shared" si="5"/>
        <v>19241550</v>
      </c>
      <c r="F32" s="27">
        <f t="shared" si="5"/>
        <v>19241550</v>
      </c>
      <c r="G32" s="27">
        <f t="shared" si="5"/>
        <v>1124414</v>
      </c>
      <c r="H32" s="27">
        <f t="shared" si="5"/>
        <v>1107300</v>
      </c>
      <c r="I32" s="27">
        <f t="shared" si="5"/>
        <v>0</v>
      </c>
      <c r="J32" s="27">
        <f t="shared" si="5"/>
        <v>2231714</v>
      </c>
      <c r="K32" s="27">
        <f t="shared" si="5"/>
        <v>1501218</v>
      </c>
      <c r="L32" s="27">
        <f t="shared" si="5"/>
        <v>3731293</v>
      </c>
      <c r="M32" s="27">
        <f t="shared" si="5"/>
        <v>1848393</v>
      </c>
      <c r="N32" s="27">
        <f t="shared" si="5"/>
        <v>7080904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9312618</v>
      </c>
      <c r="X32" s="27">
        <f t="shared" si="5"/>
        <v>14159000</v>
      </c>
      <c r="Y32" s="27">
        <f t="shared" si="5"/>
        <v>-4846382</v>
      </c>
      <c r="Z32" s="13">
        <f>+IF(X32&lt;&gt;0,+(Y32/X32)*100,0)</f>
        <v>-34.22827883325093</v>
      </c>
      <c r="AA32" s="31">
        <f>SUM(AA28:AA31)</f>
        <v>19241550</v>
      </c>
    </row>
    <row r="33" spans="1:27" ht="12.75">
      <c r="A33" s="59" t="s">
        <v>59</v>
      </c>
      <c r="B33" s="3" t="s">
        <v>60</v>
      </c>
      <c r="C33" s="19">
        <v>16313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1467472</v>
      </c>
      <c r="D35" s="19"/>
      <c r="E35" s="20">
        <v>6147000</v>
      </c>
      <c r="F35" s="21">
        <v>6147000</v>
      </c>
      <c r="G35" s="21"/>
      <c r="H35" s="21">
        <v>130115</v>
      </c>
      <c r="I35" s="21"/>
      <c r="J35" s="21">
        <v>130115</v>
      </c>
      <c r="K35" s="21"/>
      <c r="L35" s="21">
        <v>14299</v>
      </c>
      <c r="M35" s="21"/>
      <c r="N35" s="21">
        <v>14299</v>
      </c>
      <c r="O35" s="21"/>
      <c r="P35" s="21"/>
      <c r="Q35" s="21"/>
      <c r="R35" s="21"/>
      <c r="S35" s="21"/>
      <c r="T35" s="21"/>
      <c r="U35" s="21"/>
      <c r="V35" s="21"/>
      <c r="W35" s="21">
        <v>144414</v>
      </c>
      <c r="X35" s="21">
        <v>1203000</v>
      </c>
      <c r="Y35" s="21">
        <v>-1058586</v>
      </c>
      <c r="Z35" s="6">
        <v>-88</v>
      </c>
      <c r="AA35" s="28">
        <v>6147000</v>
      </c>
    </row>
    <row r="36" spans="1:27" ht="12.75">
      <c r="A36" s="60" t="s">
        <v>64</v>
      </c>
      <c r="B36" s="10"/>
      <c r="C36" s="61">
        <f aca="true" t="shared" si="6" ref="C36:Y36">SUM(C32:C35)</f>
        <v>22587121</v>
      </c>
      <c r="D36" s="61">
        <f>SUM(D32:D35)</f>
        <v>0</v>
      </c>
      <c r="E36" s="62">
        <f t="shared" si="6"/>
        <v>25388550</v>
      </c>
      <c r="F36" s="63">
        <f t="shared" si="6"/>
        <v>25388550</v>
      </c>
      <c r="G36" s="63">
        <f t="shared" si="6"/>
        <v>1124414</v>
      </c>
      <c r="H36" s="63">
        <f t="shared" si="6"/>
        <v>1237415</v>
      </c>
      <c r="I36" s="63">
        <f t="shared" si="6"/>
        <v>0</v>
      </c>
      <c r="J36" s="63">
        <f t="shared" si="6"/>
        <v>2361829</v>
      </c>
      <c r="K36" s="63">
        <f t="shared" si="6"/>
        <v>1501218</v>
      </c>
      <c r="L36" s="63">
        <f t="shared" si="6"/>
        <v>3745592</v>
      </c>
      <c r="M36" s="63">
        <f t="shared" si="6"/>
        <v>1848393</v>
      </c>
      <c r="N36" s="63">
        <f t="shared" si="6"/>
        <v>7095203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9457032</v>
      </c>
      <c r="X36" s="63">
        <f t="shared" si="6"/>
        <v>15362000</v>
      </c>
      <c r="Y36" s="63">
        <f t="shared" si="6"/>
        <v>-5904968</v>
      </c>
      <c r="Z36" s="64">
        <f>+IF(X36&lt;&gt;0,+(Y36/X36)*100,0)</f>
        <v>-38.438797031636504</v>
      </c>
      <c r="AA36" s="65">
        <f>SUM(AA32:AA35)</f>
        <v>25388550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509574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167420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342154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5000000</v>
      </c>
      <c r="F9" s="18">
        <f t="shared" si="1"/>
        <v>5000000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5000000</v>
      </c>
      <c r="Y9" s="18">
        <f t="shared" si="1"/>
        <v>-5000000</v>
      </c>
      <c r="Z9" s="4">
        <f>+IF(X9&lt;&gt;0,+(Y9/X9)*100,0)</f>
        <v>-100</v>
      </c>
      <c r="AA9" s="30">
        <f>SUM(AA10:AA14)</f>
        <v>5000000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5000000</v>
      </c>
      <c r="Y12" s="21">
        <v>-5000000</v>
      </c>
      <c r="Z12" s="6">
        <v>-100</v>
      </c>
      <c r="AA12" s="28">
        <v>5000000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434692162</v>
      </c>
      <c r="D19" s="16">
        <f>SUM(D20:D23)</f>
        <v>0</v>
      </c>
      <c r="E19" s="17">
        <f t="shared" si="3"/>
        <v>202528000</v>
      </c>
      <c r="F19" s="18">
        <f t="shared" si="3"/>
        <v>202528000</v>
      </c>
      <c r="G19" s="18">
        <f t="shared" si="3"/>
        <v>3454263</v>
      </c>
      <c r="H19" s="18">
        <f t="shared" si="3"/>
        <v>7164265</v>
      </c>
      <c r="I19" s="18">
        <f t="shared" si="3"/>
        <v>9644000</v>
      </c>
      <c r="J19" s="18">
        <f t="shared" si="3"/>
        <v>20262528</v>
      </c>
      <c r="K19" s="18">
        <f t="shared" si="3"/>
        <v>38103019</v>
      </c>
      <c r="L19" s="18">
        <f t="shared" si="3"/>
        <v>28004234</v>
      </c>
      <c r="M19" s="18">
        <f t="shared" si="3"/>
        <v>24583498</v>
      </c>
      <c r="N19" s="18">
        <f t="shared" si="3"/>
        <v>90690751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110953279</v>
      </c>
      <c r="X19" s="18">
        <f t="shared" si="3"/>
        <v>95764002</v>
      </c>
      <c r="Y19" s="18">
        <f t="shared" si="3"/>
        <v>15189277</v>
      </c>
      <c r="Z19" s="4">
        <f>+IF(X19&lt;&gt;0,+(Y19/X19)*100,0)</f>
        <v>15.861155217803033</v>
      </c>
      <c r="AA19" s="30">
        <f>SUM(AA20:AA23)</f>
        <v>202528000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434692162</v>
      </c>
      <c r="D21" s="19"/>
      <c r="E21" s="20">
        <v>191528000</v>
      </c>
      <c r="F21" s="21">
        <v>191528000</v>
      </c>
      <c r="G21" s="21">
        <v>3454263</v>
      </c>
      <c r="H21" s="21">
        <v>7164265</v>
      </c>
      <c r="I21" s="21">
        <v>9644000</v>
      </c>
      <c r="J21" s="21">
        <v>20262528</v>
      </c>
      <c r="K21" s="21">
        <v>38103019</v>
      </c>
      <c r="L21" s="21">
        <v>28004234</v>
      </c>
      <c r="M21" s="21">
        <v>24583498</v>
      </c>
      <c r="N21" s="21">
        <v>90690751</v>
      </c>
      <c r="O21" s="21"/>
      <c r="P21" s="21"/>
      <c r="Q21" s="21"/>
      <c r="R21" s="21"/>
      <c r="S21" s="21"/>
      <c r="T21" s="21"/>
      <c r="U21" s="21"/>
      <c r="V21" s="21"/>
      <c r="W21" s="21">
        <v>110953279</v>
      </c>
      <c r="X21" s="21">
        <v>95764002</v>
      </c>
      <c r="Y21" s="21">
        <v>15189277</v>
      </c>
      <c r="Z21" s="6">
        <v>15.86</v>
      </c>
      <c r="AA21" s="28">
        <v>191528000</v>
      </c>
    </row>
    <row r="22" spans="1:27" ht="12.75">
      <c r="A22" s="5" t="s">
        <v>48</v>
      </c>
      <c r="B22" s="3"/>
      <c r="C22" s="22"/>
      <c r="D22" s="22"/>
      <c r="E22" s="23">
        <v>11000000</v>
      </c>
      <c r="F22" s="24">
        <v>11000000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11000000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435201736</v>
      </c>
      <c r="D25" s="50">
        <f>+D5+D9+D15+D19+D24</f>
        <v>0</v>
      </c>
      <c r="E25" s="51">
        <f t="shared" si="4"/>
        <v>207528000</v>
      </c>
      <c r="F25" s="52">
        <f t="shared" si="4"/>
        <v>207528000</v>
      </c>
      <c r="G25" s="52">
        <f t="shared" si="4"/>
        <v>3454263</v>
      </c>
      <c r="H25" s="52">
        <f t="shared" si="4"/>
        <v>7164265</v>
      </c>
      <c r="I25" s="52">
        <f t="shared" si="4"/>
        <v>9644000</v>
      </c>
      <c r="J25" s="52">
        <f t="shared" si="4"/>
        <v>20262528</v>
      </c>
      <c r="K25" s="52">
        <f t="shared" si="4"/>
        <v>38103019</v>
      </c>
      <c r="L25" s="52">
        <f t="shared" si="4"/>
        <v>28004234</v>
      </c>
      <c r="M25" s="52">
        <f t="shared" si="4"/>
        <v>24583498</v>
      </c>
      <c r="N25" s="52">
        <f t="shared" si="4"/>
        <v>90690751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110953279</v>
      </c>
      <c r="X25" s="52">
        <f t="shared" si="4"/>
        <v>100764002</v>
      </c>
      <c r="Y25" s="52">
        <f t="shared" si="4"/>
        <v>10189277</v>
      </c>
      <c r="Z25" s="53">
        <f>+IF(X25&lt;&gt;0,+(Y25/X25)*100,0)</f>
        <v>10.112020957643185</v>
      </c>
      <c r="AA25" s="54">
        <f>+AA5+AA9+AA15+AA19+AA24</f>
        <v>207528000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129300255</v>
      </c>
      <c r="D28" s="19"/>
      <c r="E28" s="20">
        <v>202528000</v>
      </c>
      <c r="F28" s="21">
        <v>202528000</v>
      </c>
      <c r="G28" s="21">
        <v>3454263</v>
      </c>
      <c r="H28" s="21">
        <v>7164265</v>
      </c>
      <c r="I28" s="21">
        <v>9644000</v>
      </c>
      <c r="J28" s="21">
        <v>20262528</v>
      </c>
      <c r="K28" s="21">
        <v>38103019</v>
      </c>
      <c r="L28" s="21">
        <v>28004234</v>
      </c>
      <c r="M28" s="21">
        <v>24583498</v>
      </c>
      <c r="N28" s="21">
        <v>90690751</v>
      </c>
      <c r="O28" s="21"/>
      <c r="P28" s="21"/>
      <c r="Q28" s="21"/>
      <c r="R28" s="21"/>
      <c r="S28" s="21"/>
      <c r="T28" s="21"/>
      <c r="U28" s="21"/>
      <c r="V28" s="21"/>
      <c r="W28" s="21">
        <v>110953279</v>
      </c>
      <c r="X28" s="21">
        <v>101263998</v>
      </c>
      <c r="Y28" s="21">
        <v>9689281</v>
      </c>
      <c r="Z28" s="6">
        <v>9.57</v>
      </c>
      <c r="AA28" s="19">
        <v>202528000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129300255</v>
      </c>
      <c r="D32" s="25">
        <f>SUM(D28:D31)</f>
        <v>0</v>
      </c>
      <c r="E32" s="26">
        <f t="shared" si="5"/>
        <v>202528000</v>
      </c>
      <c r="F32" s="27">
        <f t="shared" si="5"/>
        <v>202528000</v>
      </c>
      <c r="G32" s="27">
        <f t="shared" si="5"/>
        <v>3454263</v>
      </c>
      <c r="H32" s="27">
        <f t="shared" si="5"/>
        <v>7164265</v>
      </c>
      <c r="I32" s="27">
        <f t="shared" si="5"/>
        <v>9644000</v>
      </c>
      <c r="J32" s="27">
        <f t="shared" si="5"/>
        <v>20262528</v>
      </c>
      <c r="K32" s="27">
        <f t="shared" si="5"/>
        <v>38103019</v>
      </c>
      <c r="L32" s="27">
        <f t="shared" si="5"/>
        <v>28004234</v>
      </c>
      <c r="M32" s="27">
        <f t="shared" si="5"/>
        <v>24583498</v>
      </c>
      <c r="N32" s="27">
        <f t="shared" si="5"/>
        <v>90690751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110953279</v>
      </c>
      <c r="X32" s="27">
        <f t="shared" si="5"/>
        <v>101263998</v>
      </c>
      <c r="Y32" s="27">
        <f t="shared" si="5"/>
        <v>9689281</v>
      </c>
      <c r="Z32" s="13">
        <f>+IF(X32&lt;&gt;0,+(Y32/X32)*100,0)</f>
        <v>9.568337406547982</v>
      </c>
      <c r="AA32" s="31">
        <f>SUM(AA28:AA31)</f>
        <v>202528000</v>
      </c>
    </row>
    <row r="33" spans="1:27" ht="12.75">
      <c r="A33" s="59" t="s">
        <v>59</v>
      </c>
      <c r="B33" s="3" t="s">
        <v>60</v>
      </c>
      <c r="C33" s="19">
        <v>305391907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509574</v>
      </c>
      <c r="D35" s="19"/>
      <c r="E35" s="20">
        <v>5000000</v>
      </c>
      <c r="F35" s="21">
        <v>5000000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2500002</v>
      </c>
      <c r="Y35" s="21">
        <v>-2500002</v>
      </c>
      <c r="Z35" s="6">
        <v>-100</v>
      </c>
      <c r="AA35" s="28">
        <v>5000000</v>
      </c>
    </row>
    <row r="36" spans="1:27" ht="12.75">
      <c r="A36" s="60" t="s">
        <v>64</v>
      </c>
      <c r="B36" s="10"/>
      <c r="C36" s="61">
        <f aca="true" t="shared" si="6" ref="C36:Y36">SUM(C32:C35)</f>
        <v>435201736</v>
      </c>
      <c r="D36" s="61">
        <f>SUM(D32:D35)</f>
        <v>0</v>
      </c>
      <c r="E36" s="62">
        <f t="shared" si="6"/>
        <v>207528000</v>
      </c>
      <c r="F36" s="63">
        <f t="shared" si="6"/>
        <v>207528000</v>
      </c>
      <c r="G36" s="63">
        <f t="shared" si="6"/>
        <v>3454263</v>
      </c>
      <c r="H36" s="63">
        <f t="shared" si="6"/>
        <v>7164265</v>
      </c>
      <c r="I36" s="63">
        <f t="shared" si="6"/>
        <v>9644000</v>
      </c>
      <c r="J36" s="63">
        <f t="shared" si="6"/>
        <v>20262528</v>
      </c>
      <c r="K36" s="63">
        <f t="shared" si="6"/>
        <v>38103019</v>
      </c>
      <c r="L36" s="63">
        <f t="shared" si="6"/>
        <v>28004234</v>
      </c>
      <c r="M36" s="63">
        <f t="shared" si="6"/>
        <v>24583498</v>
      </c>
      <c r="N36" s="63">
        <f t="shared" si="6"/>
        <v>90690751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110953279</v>
      </c>
      <c r="X36" s="63">
        <f t="shared" si="6"/>
        <v>103764000</v>
      </c>
      <c r="Y36" s="63">
        <f t="shared" si="6"/>
        <v>7189279</v>
      </c>
      <c r="Z36" s="64">
        <f>+IF(X36&lt;&gt;0,+(Y36/X36)*100,0)</f>
        <v>6.928490613314829</v>
      </c>
      <c r="AA36" s="65">
        <f>SUM(AA32:AA35)</f>
        <v>207528000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79864635</v>
      </c>
      <c r="D5" s="16">
        <f>SUM(D6:D8)</f>
        <v>0</v>
      </c>
      <c r="E5" s="17">
        <f t="shared" si="0"/>
        <v>2080000</v>
      </c>
      <c r="F5" s="18">
        <f t="shared" si="0"/>
        <v>2080000</v>
      </c>
      <c r="G5" s="18">
        <f t="shared" si="0"/>
        <v>0</v>
      </c>
      <c r="H5" s="18">
        <f t="shared" si="0"/>
        <v>0</v>
      </c>
      <c r="I5" s="18">
        <f t="shared" si="0"/>
        <v>548428</v>
      </c>
      <c r="J5" s="18">
        <f t="shared" si="0"/>
        <v>548428</v>
      </c>
      <c r="K5" s="18">
        <f t="shared" si="0"/>
        <v>158790</v>
      </c>
      <c r="L5" s="18">
        <f t="shared" si="0"/>
        <v>34800</v>
      </c>
      <c r="M5" s="18">
        <f t="shared" si="0"/>
        <v>375184</v>
      </c>
      <c r="N5" s="18">
        <f t="shared" si="0"/>
        <v>568774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1117202</v>
      </c>
      <c r="X5" s="18">
        <f t="shared" si="0"/>
        <v>1250000</v>
      </c>
      <c r="Y5" s="18">
        <f t="shared" si="0"/>
        <v>-132798</v>
      </c>
      <c r="Z5" s="4">
        <f>+IF(X5&lt;&gt;0,+(Y5/X5)*100,0)</f>
        <v>-10.62384</v>
      </c>
      <c r="AA5" s="16">
        <f>SUM(AA6:AA8)</f>
        <v>2080000</v>
      </c>
    </row>
    <row r="6" spans="1:27" ht="12.75">
      <c r="A6" s="5" t="s">
        <v>32</v>
      </c>
      <c r="B6" s="3"/>
      <c r="C6" s="19">
        <v>79864635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1130000</v>
      </c>
      <c r="F7" s="24">
        <v>1130000</v>
      </c>
      <c r="G7" s="24"/>
      <c r="H7" s="24"/>
      <c r="I7" s="24">
        <v>198400</v>
      </c>
      <c r="J7" s="24">
        <v>198400</v>
      </c>
      <c r="K7" s="24"/>
      <c r="L7" s="24"/>
      <c r="M7" s="24">
        <v>255184</v>
      </c>
      <c r="N7" s="24">
        <v>255184</v>
      </c>
      <c r="O7" s="24"/>
      <c r="P7" s="24"/>
      <c r="Q7" s="24"/>
      <c r="R7" s="24"/>
      <c r="S7" s="24"/>
      <c r="T7" s="24"/>
      <c r="U7" s="24"/>
      <c r="V7" s="24"/>
      <c r="W7" s="24">
        <v>453584</v>
      </c>
      <c r="X7" s="24">
        <v>1250000</v>
      </c>
      <c r="Y7" s="24">
        <v>-796416</v>
      </c>
      <c r="Z7" s="7">
        <v>-63.71</v>
      </c>
      <c r="AA7" s="29">
        <v>1130000</v>
      </c>
    </row>
    <row r="8" spans="1:27" ht="12.75">
      <c r="A8" s="5" t="s">
        <v>34</v>
      </c>
      <c r="B8" s="3"/>
      <c r="C8" s="19"/>
      <c r="D8" s="19"/>
      <c r="E8" s="20">
        <v>950000</v>
      </c>
      <c r="F8" s="21">
        <v>950000</v>
      </c>
      <c r="G8" s="21"/>
      <c r="H8" s="21"/>
      <c r="I8" s="21">
        <v>350028</v>
      </c>
      <c r="J8" s="21">
        <v>350028</v>
      </c>
      <c r="K8" s="21">
        <v>158790</v>
      </c>
      <c r="L8" s="21">
        <v>34800</v>
      </c>
      <c r="M8" s="21">
        <v>120000</v>
      </c>
      <c r="N8" s="21">
        <v>313590</v>
      </c>
      <c r="O8" s="21"/>
      <c r="P8" s="21"/>
      <c r="Q8" s="21"/>
      <c r="R8" s="21"/>
      <c r="S8" s="21"/>
      <c r="T8" s="21"/>
      <c r="U8" s="21"/>
      <c r="V8" s="21"/>
      <c r="W8" s="21">
        <v>663618</v>
      </c>
      <c r="X8" s="21"/>
      <c r="Y8" s="21">
        <v>663618</v>
      </c>
      <c r="Z8" s="6"/>
      <c r="AA8" s="28">
        <v>950000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400000</v>
      </c>
      <c r="F9" s="18">
        <f t="shared" si="1"/>
        <v>400000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200000</v>
      </c>
      <c r="Y9" s="18">
        <f t="shared" si="1"/>
        <v>-200000</v>
      </c>
      <c r="Z9" s="4">
        <f>+IF(X9&lt;&gt;0,+(Y9/X9)*100,0)</f>
        <v>-100</v>
      </c>
      <c r="AA9" s="30">
        <f>SUM(AA10:AA14)</f>
        <v>400000</v>
      </c>
    </row>
    <row r="10" spans="1:27" ht="12.75">
      <c r="A10" s="5" t="s">
        <v>36</v>
      </c>
      <c r="B10" s="3"/>
      <c r="C10" s="19"/>
      <c r="D10" s="19"/>
      <c r="E10" s="20">
        <v>400000</v>
      </c>
      <c r="F10" s="21">
        <v>400000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200000</v>
      </c>
      <c r="Y10" s="21">
        <v>-200000</v>
      </c>
      <c r="Z10" s="6">
        <v>-100</v>
      </c>
      <c r="AA10" s="28">
        <v>400000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32995000</v>
      </c>
      <c r="F15" s="18">
        <f t="shared" si="2"/>
        <v>32995000</v>
      </c>
      <c r="G15" s="18">
        <f t="shared" si="2"/>
        <v>190779</v>
      </c>
      <c r="H15" s="18">
        <f t="shared" si="2"/>
        <v>5697964</v>
      </c>
      <c r="I15" s="18">
        <f t="shared" si="2"/>
        <v>2547064</v>
      </c>
      <c r="J15" s="18">
        <f t="shared" si="2"/>
        <v>8435807</v>
      </c>
      <c r="K15" s="18">
        <f t="shared" si="2"/>
        <v>4158123</v>
      </c>
      <c r="L15" s="18">
        <f t="shared" si="2"/>
        <v>7556196</v>
      </c>
      <c r="M15" s="18">
        <f t="shared" si="2"/>
        <v>6966983</v>
      </c>
      <c r="N15" s="18">
        <f t="shared" si="2"/>
        <v>18681302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27117109</v>
      </c>
      <c r="X15" s="18">
        <f t="shared" si="2"/>
        <v>17397498</v>
      </c>
      <c r="Y15" s="18">
        <f t="shared" si="2"/>
        <v>9719611</v>
      </c>
      <c r="Z15" s="4">
        <f>+IF(X15&lt;&gt;0,+(Y15/X15)*100,0)</f>
        <v>55.86786674727596</v>
      </c>
      <c r="AA15" s="30">
        <f>SUM(AA16:AA18)</f>
        <v>32995000</v>
      </c>
    </row>
    <row r="16" spans="1:27" ht="12.75">
      <c r="A16" s="5" t="s">
        <v>42</v>
      </c>
      <c r="B16" s="3"/>
      <c r="C16" s="19"/>
      <c r="D16" s="19"/>
      <c r="E16" s="20">
        <v>32995000</v>
      </c>
      <c r="F16" s="21">
        <v>32995000</v>
      </c>
      <c r="G16" s="21">
        <v>190779</v>
      </c>
      <c r="H16" s="21">
        <v>5697964</v>
      </c>
      <c r="I16" s="21">
        <v>2547064</v>
      </c>
      <c r="J16" s="21">
        <v>8435807</v>
      </c>
      <c r="K16" s="21">
        <v>4158123</v>
      </c>
      <c r="L16" s="21">
        <v>7556196</v>
      </c>
      <c r="M16" s="21">
        <v>6966983</v>
      </c>
      <c r="N16" s="21">
        <v>18681302</v>
      </c>
      <c r="O16" s="21"/>
      <c r="P16" s="21"/>
      <c r="Q16" s="21"/>
      <c r="R16" s="21"/>
      <c r="S16" s="21"/>
      <c r="T16" s="21"/>
      <c r="U16" s="21"/>
      <c r="V16" s="21"/>
      <c r="W16" s="21">
        <v>27117109</v>
      </c>
      <c r="X16" s="21">
        <v>17397498</v>
      </c>
      <c r="Y16" s="21">
        <v>9719611</v>
      </c>
      <c r="Z16" s="6">
        <v>55.87</v>
      </c>
      <c r="AA16" s="28">
        <v>32995000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15300</v>
      </c>
      <c r="M19" s="18">
        <f t="shared" si="3"/>
        <v>0</v>
      </c>
      <c r="N19" s="18">
        <f t="shared" si="3"/>
        <v>15300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15300</v>
      </c>
      <c r="X19" s="18">
        <f t="shared" si="3"/>
        <v>0</v>
      </c>
      <c r="Y19" s="18">
        <f t="shared" si="3"/>
        <v>15300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>
        <v>15300</v>
      </c>
      <c r="M23" s="21"/>
      <c r="N23" s="21">
        <v>15300</v>
      </c>
      <c r="O23" s="21"/>
      <c r="P23" s="21"/>
      <c r="Q23" s="21"/>
      <c r="R23" s="21"/>
      <c r="S23" s="21"/>
      <c r="T23" s="21"/>
      <c r="U23" s="21"/>
      <c r="V23" s="21"/>
      <c r="W23" s="21">
        <v>15300</v>
      </c>
      <c r="X23" s="21"/>
      <c r="Y23" s="21">
        <v>15300</v>
      </c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79864635</v>
      </c>
      <c r="D25" s="50">
        <f>+D5+D9+D15+D19+D24</f>
        <v>0</v>
      </c>
      <c r="E25" s="51">
        <f t="shared" si="4"/>
        <v>35475000</v>
      </c>
      <c r="F25" s="52">
        <f t="shared" si="4"/>
        <v>35475000</v>
      </c>
      <c r="G25" s="52">
        <f t="shared" si="4"/>
        <v>190779</v>
      </c>
      <c r="H25" s="52">
        <f t="shared" si="4"/>
        <v>5697964</v>
      </c>
      <c r="I25" s="52">
        <f t="shared" si="4"/>
        <v>3095492</v>
      </c>
      <c r="J25" s="52">
        <f t="shared" si="4"/>
        <v>8984235</v>
      </c>
      <c r="K25" s="52">
        <f t="shared" si="4"/>
        <v>4316913</v>
      </c>
      <c r="L25" s="52">
        <f t="shared" si="4"/>
        <v>7606296</v>
      </c>
      <c r="M25" s="52">
        <f t="shared" si="4"/>
        <v>7342167</v>
      </c>
      <c r="N25" s="52">
        <f t="shared" si="4"/>
        <v>19265376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28249611</v>
      </c>
      <c r="X25" s="52">
        <f t="shared" si="4"/>
        <v>18847498</v>
      </c>
      <c r="Y25" s="52">
        <f t="shared" si="4"/>
        <v>9402113</v>
      </c>
      <c r="Z25" s="53">
        <f>+IF(X25&lt;&gt;0,+(Y25/X25)*100,0)</f>
        <v>49.88520492215996</v>
      </c>
      <c r="AA25" s="54">
        <f>+AA5+AA9+AA15+AA19+AA24</f>
        <v>35475000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12329472</v>
      </c>
      <c r="D28" s="19"/>
      <c r="E28" s="20">
        <v>27795000</v>
      </c>
      <c r="F28" s="21">
        <v>27795000</v>
      </c>
      <c r="G28" s="21">
        <v>190779</v>
      </c>
      <c r="H28" s="21">
        <v>4564807</v>
      </c>
      <c r="I28" s="21">
        <v>654621</v>
      </c>
      <c r="J28" s="21">
        <v>5410207</v>
      </c>
      <c r="K28" s="21">
        <v>3608502</v>
      </c>
      <c r="L28" s="21">
        <v>7556896</v>
      </c>
      <c r="M28" s="21">
        <v>7025538</v>
      </c>
      <c r="N28" s="21">
        <v>18190936</v>
      </c>
      <c r="O28" s="21"/>
      <c r="P28" s="21"/>
      <c r="Q28" s="21"/>
      <c r="R28" s="21"/>
      <c r="S28" s="21"/>
      <c r="T28" s="21"/>
      <c r="U28" s="21"/>
      <c r="V28" s="21"/>
      <c r="W28" s="21">
        <v>23601143</v>
      </c>
      <c r="X28" s="21">
        <v>13897500</v>
      </c>
      <c r="Y28" s="21">
        <v>9703643</v>
      </c>
      <c r="Z28" s="6">
        <v>69.82</v>
      </c>
      <c r="AA28" s="19">
        <v>27795000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>
        <v>250000</v>
      </c>
      <c r="I29" s="21"/>
      <c r="J29" s="21">
        <v>250000</v>
      </c>
      <c r="K29" s="21">
        <v>543323</v>
      </c>
      <c r="L29" s="21"/>
      <c r="M29" s="21"/>
      <c r="N29" s="21">
        <v>543323</v>
      </c>
      <c r="O29" s="21"/>
      <c r="P29" s="21"/>
      <c r="Q29" s="21"/>
      <c r="R29" s="21"/>
      <c r="S29" s="21"/>
      <c r="T29" s="21"/>
      <c r="U29" s="21"/>
      <c r="V29" s="21"/>
      <c r="W29" s="21">
        <v>793323</v>
      </c>
      <c r="X29" s="21"/>
      <c r="Y29" s="21">
        <v>793323</v>
      </c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12329472</v>
      </c>
      <c r="D32" s="25">
        <f>SUM(D28:D31)</f>
        <v>0</v>
      </c>
      <c r="E32" s="26">
        <f t="shared" si="5"/>
        <v>27795000</v>
      </c>
      <c r="F32" s="27">
        <f t="shared" si="5"/>
        <v>27795000</v>
      </c>
      <c r="G32" s="27">
        <f t="shared" si="5"/>
        <v>190779</v>
      </c>
      <c r="H32" s="27">
        <f t="shared" si="5"/>
        <v>4814807</v>
      </c>
      <c r="I32" s="27">
        <f t="shared" si="5"/>
        <v>654621</v>
      </c>
      <c r="J32" s="27">
        <f t="shared" si="5"/>
        <v>5660207</v>
      </c>
      <c r="K32" s="27">
        <f t="shared" si="5"/>
        <v>4151825</v>
      </c>
      <c r="L32" s="27">
        <f t="shared" si="5"/>
        <v>7556896</v>
      </c>
      <c r="M32" s="27">
        <f t="shared" si="5"/>
        <v>7025538</v>
      </c>
      <c r="N32" s="27">
        <f t="shared" si="5"/>
        <v>18734259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24394466</v>
      </c>
      <c r="X32" s="27">
        <f t="shared" si="5"/>
        <v>13897500</v>
      </c>
      <c r="Y32" s="27">
        <f t="shared" si="5"/>
        <v>10496966</v>
      </c>
      <c r="Z32" s="13">
        <f>+IF(X32&lt;&gt;0,+(Y32/X32)*100,0)</f>
        <v>75.53132577801763</v>
      </c>
      <c r="AA32" s="31">
        <f>SUM(AA28:AA31)</f>
        <v>27795000</v>
      </c>
    </row>
    <row r="33" spans="1:27" ht="12.75">
      <c r="A33" s="59" t="s">
        <v>59</v>
      </c>
      <c r="B33" s="3" t="s">
        <v>60</v>
      </c>
      <c r="C33" s="19">
        <v>46466658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21068505</v>
      </c>
      <c r="D35" s="19"/>
      <c r="E35" s="20">
        <v>7680000</v>
      </c>
      <c r="F35" s="21">
        <v>7680000</v>
      </c>
      <c r="G35" s="21"/>
      <c r="H35" s="21">
        <v>883157</v>
      </c>
      <c r="I35" s="21">
        <v>2440871</v>
      </c>
      <c r="J35" s="21">
        <v>3324028</v>
      </c>
      <c r="K35" s="21">
        <v>165088</v>
      </c>
      <c r="L35" s="21">
        <v>49400</v>
      </c>
      <c r="M35" s="21">
        <v>316629</v>
      </c>
      <c r="N35" s="21">
        <v>531117</v>
      </c>
      <c r="O35" s="21"/>
      <c r="P35" s="21"/>
      <c r="Q35" s="21"/>
      <c r="R35" s="21"/>
      <c r="S35" s="21"/>
      <c r="T35" s="21"/>
      <c r="U35" s="21"/>
      <c r="V35" s="21"/>
      <c r="W35" s="21">
        <v>3855145</v>
      </c>
      <c r="X35" s="21">
        <v>4450000</v>
      </c>
      <c r="Y35" s="21">
        <v>-594855</v>
      </c>
      <c r="Z35" s="6">
        <v>-13.37</v>
      </c>
      <c r="AA35" s="28">
        <v>7680000</v>
      </c>
    </row>
    <row r="36" spans="1:27" ht="12.75">
      <c r="A36" s="60" t="s">
        <v>64</v>
      </c>
      <c r="B36" s="10"/>
      <c r="C36" s="61">
        <f aca="true" t="shared" si="6" ref="C36:Y36">SUM(C32:C35)</f>
        <v>79864635</v>
      </c>
      <c r="D36" s="61">
        <f>SUM(D32:D35)</f>
        <v>0</v>
      </c>
      <c r="E36" s="62">
        <f t="shared" si="6"/>
        <v>35475000</v>
      </c>
      <c r="F36" s="63">
        <f t="shared" si="6"/>
        <v>35475000</v>
      </c>
      <c r="G36" s="63">
        <f t="shared" si="6"/>
        <v>190779</v>
      </c>
      <c r="H36" s="63">
        <f t="shared" si="6"/>
        <v>5697964</v>
      </c>
      <c r="I36" s="63">
        <f t="shared" si="6"/>
        <v>3095492</v>
      </c>
      <c r="J36" s="63">
        <f t="shared" si="6"/>
        <v>8984235</v>
      </c>
      <c r="K36" s="63">
        <f t="shared" si="6"/>
        <v>4316913</v>
      </c>
      <c r="L36" s="63">
        <f t="shared" si="6"/>
        <v>7606296</v>
      </c>
      <c r="M36" s="63">
        <f t="shared" si="6"/>
        <v>7342167</v>
      </c>
      <c r="N36" s="63">
        <f t="shared" si="6"/>
        <v>19265376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28249611</v>
      </c>
      <c r="X36" s="63">
        <f t="shared" si="6"/>
        <v>18347500</v>
      </c>
      <c r="Y36" s="63">
        <f t="shared" si="6"/>
        <v>9902111</v>
      </c>
      <c r="Z36" s="64">
        <f>+IF(X36&lt;&gt;0,+(Y36/X36)*100,0)</f>
        <v>53.9698106008993</v>
      </c>
      <c r="AA36" s="65">
        <f>SUM(AA32:AA35)</f>
        <v>35475000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4912202</v>
      </c>
      <c r="D5" s="16">
        <f>SUM(D6:D8)</f>
        <v>0</v>
      </c>
      <c r="E5" s="17">
        <f t="shared" si="0"/>
        <v>2300000</v>
      </c>
      <c r="F5" s="18">
        <f t="shared" si="0"/>
        <v>2300000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57000</v>
      </c>
      <c r="L5" s="18">
        <f t="shared" si="0"/>
        <v>0</v>
      </c>
      <c r="M5" s="18">
        <f t="shared" si="0"/>
        <v>193448</v>
      </c>
      <c r="N5" s="18">
        <f t="shared" si="0"/>
        <v>250448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250448</v>
      </c>
      <c r="X5" s="18">
        <f t="shared" si="0"/>
        <v>2150000</v>
      </c>
      <c r="Y5" s="18">
        <f t="shared" si="0"/>
        <v>-1899552</v>
      </c>
      <c r="Z5" s="4">
        <f>+IF(X5&lt;&gt;0,+(Y5/X5)*100,0)</f>
        <v>-88.35125581395349</v>
      </c>
      <c r="AA5" s="16">
        <f>SUM(AA6:AA8)</f>
        <v>2300000</v>
      </c>
    </row>
    <row r="6" spans="1:27" ht="12.75">
      <c r="A6" s="5" t="s">
        <v>32</v>
      </c>
      <c r="B6" s="3"/>
      <c r="C6" s="19">
        <v>4912202</v>
      </c>
      <c r="D6" s="19"/>
      <c r="E6" s="20">
        <v>2100000</v>
      </c>
      <c r="F6" s="21">
        <v>2100000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2050000</v>
      </c>
      <c r="Y6" s="21">
        <v>-2050000</v>
      </c>
      <c r="Z6" s="6">
        <v>-100</v>
      </c>
      <c r="AA6" s="28">
        <v>2100000</v>
      </c>
    </row>
    <row r="7" spans="1:27" ht="12.7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>
        <v>57000</v>
      </c>
      <c r="L7" s="24"/>
      <c r="M7" s="24">
        <v>193448</v>
      </c>
      <c r="N7" s="24">
        <v>250448</v>
      </c>
      <c r="O7" s="24"/>
      <c r="P7" s="24"/>
      <c r="Q7" s="24"/>
      <c r="R7" s="24"/>
      <c r="S7" s="24"/>
      <c r="T7" s="24"/>
      <c r="U7" s="24"/>
      <c r="V7" s="24"/>
      <c r="W7" s="24">
        <v>250448</v>
      </c>
      <c r="X7" s="24">
        <v>100000</v>
      </c>
      <c r="Y7" s="24">
        <v>150448</v>
      </c>
      <c r="Z7" s="7">
        <v>150.45</v>
      </c>
      <c r="AA7" s="29">
        <v>200000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</v>
      </c>
      <c r="Y9" s="18">
        <f t="shared" si="1"/>
        <v>-50000</v>
      </c>
      <c r="Z9" s="4">
        <f>+IF(X9&lt;&gt;0,+(Y9/X9)*100,0)</f>
        <v>-100</v>
      </c>
      <c r="AA9" s="30">
        <f>SUM(AA10:AA14)</f>
        <v>100000</v>
      </c>
    </row>
    <row r="10" spans="1:27" ht="12.7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</v>
      </c>
      <c r="Y10" s="21">
        <v>-50000</v>
      </c>
      <c r="Z10" s="6">
        <v>-100</v>
      </c>
      <c r="AA10" s="28">
        <v>100000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38276000</v>
      </c>
      <c r="D15" s="16">
        <f>SUM(D16:D18)</f>
        <v>0</v>
      </c>
      <c r="E15" s="17">
        <f t="shared" si="2"/>
        <v>37149000</v>
      </c>
      <c r="F15" s="18">
        <f t="shared" si="2"/>
        <v>37149000</v>
      </c>
      <c r="G15" s="18">
        <f t="shared" si="2"/>
        <v>7585060</v>
      </c>
      <c r="H15" s="18">
        <f t="shared" si="2"/>
        <v>2282877</v>
      </c>
      <c r="I15" s="18">
        <f t="shared" si="2"/>
        <v>847778</v>
      </c>
      <c r="J15" s="18">
        <f t="shared" si="2"/>
        <v>10715715</v>
      </c>
      <c r="K15" s="18">
        <f t="shared" si="2"/>
        <v>209000</v>
      </c>
      <c r="L15" s="18">
        <f t="shared" si="2"/>
        <v>1121000</v>
      </c>
      <c r="M15" s="18">
        <f t="shared" si="2"/>
        <v>11132743</v>
      </c>
      <c r="N15" s="18">
        <f t="shared" si="2"/>
        <v>12462743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23178458</v>
      </c>
      <c r="X15" s="18">
        <f t="shared" si="2"/>
        <v>18574520</v>
      </c>
      <c r="Y15" s="18">
        <f t="shared" si="2"/>
        <v>4603938</v>
      </c>
      <c r="Z15" s="4">
        <f>+IF(X15&lt;&gt;0,+(Y15/X15)*100,0)</f>
        <v>24.786309417416977</v>
      </c>
      <c r="AA15" s="30">
        <f>SUM(AA16:AA18)</f>
        <v>37149000</v>
      </c>
    </row>
    <row r="16" spans="1:27" ht="12.75">
      <c r="A16" s="5" t="s">
        <v>42</v>
      </c>
      <c r="B16" s="3"/>
      <c r="C16" s="19"/>
      <c r="D16" s="19"/>
      <c r="E16" s="20">
        <v>100000</v>
      </c>
      <c r="F16" s="21">
        <v>100000</v>
      </c>
      <c r="G16" s="21"/>
      <c r="H16" s="21"/>
      <c r="I16" s="21"/>
      <c r="J16" s="21"/>
      <c r="K16" s="21">
        <v>181000</v>
      </c>
      <c r="L16" s="21"/>
      <c r="M16" s="21">
        <v>4177402</v>
      </c>
      <c r="N16" s="21">
        <v>4358402</v>
      </c>
      <c r="O16" s="21"/>
      <c r="P16" s="21"/>
      <c r="Q16" s="21"/>
      <c r="R16" s="21"/>
      <c r="S16" s="21"/>
      <c r="T16" s="21"/>
      <c r="U16" s="21"/>
      <c r="V16" s="21"/>
      <c r="W16" s="21">
        <v>4358402</v>
      </c>
      <c r="X16" s="21">
        <v>50000</v>
      </c>
      <c r="Y16" s="21">
        <v>4308402</v>
      </c>
      <c r="Z16" s="6">
        <v>8616.8</v>
      </c>
      <c r="AA16" s="28">
        <v>100000</v>
      </c>
    </row>
    <row r="17" spans="1:27" ht="12.75">
      <c r="A17" s="5" t="s">
        <v>43</v>
      </c>
      <c r="B17" s="3"/>
      <c r="C17" s="19">
        <v>38276000</v>
      </c>
      <c r="D17" s="19"/>
      <c r="E17" s="20">
        <v>37049000</v>
      </c>
      <c r="F17" s="21">
        <v>37049000</v>
      </c>
      <c r="G17" s="21">
        <v>7585060</v>
      </c>
      <c r="H17" s="21">
        <v>2282877</v>
      </c>
      <c r="I17" s="21">
        <v>847778</v>
      </c>
      <c r="J17" s="21">
        <v>10715715</v>
      </c>
      <c r="K17" s="21">
        <v>28000</v>
      </c>
      <c r="L17" s="21">
        <v>1121000</v>
      </c>
      <c r="M17" s="21">
        <v>6955341</v>
      </c>
      <c r="N17" s="21">
        <v>8104341</v>
      </c>
      <c r="O17" s="21"/>
      <c r="P17" s="21"/>
      <c r="Q17" s="21"/>
      <c r="R17" s="21"/>
      <c r="S17" s="21"/>
      <c r="T17" s="21"/>
      <c r="U17" s="21"/>
      <c r="V17" s="21"/>
      <c r="W17" s="21">
        <v>18820056</v>
      </c>
      <c r="X17" s="21">
        <v>18524520</v>
      </c>
      <c r="Y17" s="21">
        <v>295536</v>
      </c>
      <c r="Z17" s="6">
        <v>1.6</v>
      </c>
      <c r="AA17" s="28">
        <v>37049000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1800000</v>
      </c>
      <c r="D19" s="16">
        <f>SUM(D20:D23)</f>
        <v>0</v>
      </c>
      <c r="E19" s="17">
        <f t="shared" si="3"/>
        <v>14100000</v>
      </c>
      <c r="F19" s="18">
        <f t="shared" si="3"/>
        <v>14100000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2532000</v>
      </c>
      <c r="L19" s="18">
        <f t="shared" si="3"/>
        <v>963000</v>
      </c>
      <c r="M19" s="18">
        <f t="shared" si="3"/>
        <v>1031663</v>
      </c>
      <c r="N19" s="18">
        <f t="shared" si="3"/>
        <v>4526663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4526663</v>
      </c>
      <c r="X19" s="18">
        <f t="shared" si="3"/>
        <v>7050000</v>
      </c>
      <c r="Y19" s="18">
        <f t="shared" si="3"/>
        <v>-2523337</v>
      </c>
      <c r="Z19" s="4">
        <f>+IF(X19&lt;&gt;0,+(Y19/X19)*100,0)</f>
        <v>-35.79201418439716</v>
      </c>
      <c r="AA19" s="30">
        <f>SUM(AA20:AA23)</f>
        <v>14100000</v>
      </c>
    </row>
    <row r="20" spans="1:27" ht="12.75">
      <c r="A20" s="5" t="s">
        <v>46</v>
      </c>
      <c r="B20" s="3"/>
      <c r="C20" s="19">
        <v>1800000</v>
      </c>
      <c r="D20" s="19"/>
      <c r="E20" s="20">
        <v>14100000</v>
      </c>
      <c r="F20" s="21">
        <v>14100000</v>
      </c>
      <c r="G20" s="21"/>
      <c r="H20" s="21"/>
      <c r="I20" s="21"/>
      <c r="J20" s="21"/>
      <c r="K20" s="21">
        <v>2532000</v>
      </c>
      <c r="L20" s="21">
        <v>963000</v>
      </c>
      <c r="M20" s="21">
        <v>1031663</v>
      </c>
      <c r="N20" s="21">
        <v>4526663</v>
      </c>
      <c r="O20" s="21"/>
      <c r="P20" s="21"/>
      <c r="Q20" s="21"/>
      <c r="R20" s="21"/>
      <c r="S20" s="21"/>
      <c r="T20" s="21"/>
      <c r="U20" s="21"/>
      <c r="V20" s="21"/>
      <c r="W20" s="21">
        <v>4526663</v>
      </c>
      <c r="X20" s="21">
        <v>7050000</v>
      </c>
      <c r="Y20" s="21">
        <v>-2523337</v>
      </c>
      <c r="Z20" s="6">
        <v>-35.79</v>
      </c>
      <c r="AA20" s="28">
        <v>14100000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44988202</v>
      </c>
      <c r="D25" s="50">
        <f>+D5+D9+D15+D19+D24</f>
        <v>0</v>
      </c>
      <c r="E25" s="51">
        <f t="shared" si="4"/>
        <v>53649000</v>
      </c>
      <c r="F25" s="52">
        <f t="shared" si="4"/>
        <v>53649000</v>
      </c>
      <c r="G25" s="52">
        <f t="shared" si="4"/>
        <v>7585060</v>
      </c>
      <c r="H25" s="52">
        <f t="shared" si="4"/>
        <v>2282877</v>
      </c>
      <c r="I25" s="52">
        <f t="shared" si="4"/>
        <v>847778</v>
      </c>
      <c r="J25" s="52">
        <f t="shared" si="4"/>
        <v>10715715</v>
      </c>
      <c r="K25" s="52">
        <f t="shared" si="4"/>
        <v>2798000</v>
      </c>
      <c r="L25" s="52">
        <f t="shared" si="4"/>
        <v>2084000</v>
      </c>
      <c r="M25" s="52">
        <f t="shared" si="4"/>
        <v>12357854</v>
      </c>
      <c r="N25" s="52">
        <f t="shared" si="4"/>
        <v>17239854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27955569</v>
      </c>
      <c r="X25" s="52">
        <f t="shared" si="4"/>
        <v>27824520</v>
      </c>
      <c r="Y25" s="52">
        <f t="shared" si="4"/>
        <v>131049</v>
      </c>
      <c r="Z25" s="53">
        <f>+IF(X25&lt;&gt;0,+(Y25/X25)*100,0)</f>
        <v>0.47098386602895576</v>
      </c>
      <c r="AA25" s="54">
        <f>+AA5+AA9+AA15+AA19+AA24</f>
        <v>53649000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40076000</v>
      </c>
      <c r="D28" s="19"/>
      <c r="E28" s="20">
        <v>50949000</v>
      </c>
      <c r="F28" s="21">
        <v>50949000</v>
      </c>
      <c r="G28" s="21">
        <v>7585060</v>
      </c>
      <c r="H28" s="21">
        <v>2282877</v>
      </c>
      <c r="I28" s="21">
        <v>847778</v>
      </c>
      <c r="J28" s="21">
        <v>10715715</v>
      </c>
      <c r="K28" s="21">
        <v>2617000</v>
      </c>
      <c r="L28" s="21">
        <v>2084000</v>
      </c>
      <c r="M28" s="21">
        <v>7987004</v>
      </c>
      <c r="N28" s="21">
        <v>12688004</v>
      </c>
      <c r="O28" s="21"/>
      <c r="P28" s="21"/>
      <c r="Q28" s="21"/>
      <c r="R28" s="21"/>
      <c r="S28" s="21"/>
      <c r="T28" s="21"/>
      <c r="U28" s="21"/>
      <c r="V28" s="21"/>
      <c r="W28" s="21">
        <v>23403719</v>
      </c>
      <c r="X28" s="21">
        <v>33966000</v>
      </c>
      <c r="Y28" s="21">
        <v>-10562281</v>
      </c>
      <c r="Z28" s="6">
        <v>-31.1</v>
      </c>
      <c r="AA28" s="19">
        <v>50949000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>
        <v>4177402</v>
      </c>
      <c r="N29" s="21">
        <v>4177402</v>
      </c>
      <c r="O29" s="21"/>
      <c r="P29" s="21"/>
      <c r="Q29" s="21"/>
      <c r="R29" s="21"/>
      <c r="S29" s="21"/>
      <c r="T29" s="21"/>
      <c r="U29" s="21"/>
      <c r="V29" s="21"/>
      <c r="W29" s="21">
        <v>4177402</v>
      </c>
      <c r="X29" s="21"/>
      <c r="Y29" s="21">
        <v>4177402</v>
      </c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40076000</v>
      </c>
      <c r="D32" s="25">
        <f>SUM(D28:D31)</f>
        <v>0</v>
      </c>
      <c r="E32" s="26">
        <f t="shared" si="5"/>
        <v>50949000</v>
      </c>
      <c r="F32" s="27">
        <f t="shared" si="5"/>
        <v>50949000</v>
      </c>
      <c r="G32" s="27">
        <f t="shared" si="5"/>
        <v>7585060</v>
      </c>
      <c r="H32" s="27">
        <f t="shared" si="5"/>
        <v>2282877</v>
      </c>
      <c r="I32" s="27">
        <f t="shared" si="5"/>
        <v>847778</v>
      </c>
      <c r="J32" s="27">
        <f t="shared" si="5"/>
        <v>10715715</v>
      </c>
      <c r="K32" s="27">
        <f t="shared" si="5"/>
        <v>2617000</v>
      </c>
      <c r="L32" s="27">
        <f t="shared" si="5"/>
        <v>2084000</v>
      </c>
      <c r="M32" s="27">
        <f t="shared" si="5"/>
        <v>12164406</v>
      </c>
      <c r="N32" s="27">
        <f t="shared" si="5"/>
        <v>16865406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27581121</v>
      </c>
      <c r="X32" s="27">
        <f t="shared" si="5"/>
        <v>33966000</v>
      </c>
      <c r="Y32" s="27">
        <f t="shared" si="5"/>
        <v>-6384879</v>
      </c>
      <c r="Z32" s="13">
        <f>+IF(X32&lt;&gt;0,+(Y32/X32)*100,0)</f>
        <v>-18.797853736089028</v>
      </c>
      <c r="AA32" s="31">
        <f>SUM(AA28:AA31)</f>
        <v>50949000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4912202</v>
      </c>
      <c r="D35" s="19"/>
      <c r="E35" s="20">
        <v>2700000</v>
      </c>
      <c r="F35" s="21">
        <v>2700000</v>
      </c>
      <c r="G35" s="21"/>
      <c r="H35" s="21"/>
      <c r="I35" s="21"/>
      <c r="J35" s="21"/>
      <c r="K35" s="21">
        <v>181000</v>
      </c>
      <c r="L35" s="21"/>
      <c r="M35" s="21">
        <v>193448</v>
      </c>
      <c r="N35" s="21">
        <v>374448</v>
      </c>
      <c r="O35" s="21"/>
      <c r="P35" s="21"/>
      <c r="Q35" s="21"/>
      <c r="R35" s="21"/>
      <c r="S35" s="21"/>
      <c r="T35" s="21"/>
      <c r="U35" s="21"/>
      <c r="V35" s="21"/>
      <c r="W35" s="21">
        <v>374448</v>
      </c>
      <c r="X35" s="21">
        <v>350000</v>
      </c>
      <c r="Y35" s="21">
        <v>24448</v>
      </c>
      <c r="Z35" s="6">
        <v>6.99</v>
      </c>
      <c r="AA35" s="28">
        <v>2700000</v>
      </c>
    </row>
    <row r="36" spans="1:27" ht="12.75">
      <c r="A36" s="60" t="s">
        <v>64</v>
      </c>
      <c r="B36" s="10"/>
      <c r="C36" s="61">
        <f aca="true" t="shared" si="6" ref="C36:Y36">SUM(C32:C35)</f>
        <v>44988202</v>
      </c>
      <c r="D36" s="61">
        <f>SUM(D32:D35)</f>
        <v>0</v>
      </c>
      <c r="E36" s="62">
        <f t="shared" si="6"/>
        <v>53649000</v>
      </c>
      <c r="F36" s="63">
        <f t="shared" si="6"/>
        <v>53649000</v>
      </c>
      <c r="G36" s="63">
        <f t="shared" si="6"/>
        <v>7585060</v>
      </c>
      <c r="H36" s="63">
        <f t="shared" si="6"/>
        <v>2282877</v>
      </c>
      <c r="I36" s="63">
        <f t="shared" si="6"/>
        <v>847778</v>
      </c>
      <c r="J36" s="63">
        <f t="shared" si="6"/>
        <v>10715715</v>
      </c>
      <c r="K36" s="63">
        <f t="shared" si="6"/>
        <v>2798000</v>
      </c>
      <c r="L36" s="63">
        <f t="shared" si="6"/>
        <v>2084000</v>
      </c>
      <c r="M36" s="63">
        <f t="shared" si="6"/>
        <v>12357854</v>
      </c>
      <c r="N36" s="63">
        <f t="shared" si="6"/>
        <v>17239854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27955569</v>
      </c>
      <c r="X36" s="63">
        <f t="shared" si="6"/>
        <v>34316000</v>
      </c>
      <c r="Y36" s="63">
        <f t="shared" si="6"/>
        <v>-6360431</v>
      </c>
      <c r="Z36" s="64">
        <f>+IF(X36&lt;&gt;0,+(Y36/X36)*100,0)</f>
        <v>-18.534884601934955</v>
      </c>
      <c r="AA36" s="65">
        <f>SUM(AA32:AA35)</f>
        <v>53649000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98676024</v>
      </c>
      <c r="D5" s="16">
        <f>SUM(D6:D8)</f>
        <v>0</v>
      </c>
      <c r="E5" s="17">
        <f t="shared" si="0"/>
        <v>2091000</v>
      </c>
      <c r="F5" s="18">
        <f t="shared" si="0"/>
        <v>2091000</v>
      </c>
      <c r="G5" s="18">
        <f t="shared" si="0"/>
        <v>0</v>
      </c>
      <c r="H5" s="18">
        <f t="shared" si="0"/>
        <v>1607973</v>
      </c>
      <c r="I5" s="18">
        <f t="shared" si="0"/>
        <v>19552</v>
      </c>
      <c r="J5" s="18">
        <f t="shared" si="0"/>
        <v>1627525</v>
      </c>
      <c r="K5" s="18">
        <f t="shared" si="0"/>
        <v>1895232</v>
      </c>
      <c r="L5" s="18">
        <f t="shared" si="0"/>
        <v>3405005</v>
      </c>
      <c r="M5" s="18">
        <f t="shared" si="0"/>
        <v>3905034</v>
      </c>
      <c r="N5" s="18">
        <f t="shared" si="0"/>
        <v>9205271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10832796</v>
      </c>
      <c r="X5" s="18">
        <f t="shared" si="0"/>
        <v>850000</v>
      </c>
      <c r="Y5" s="18">
        <f t="shared" si="0"/>
        <v>9982796</v>
      </c>
      <c r="Z5" s="4">
        <f>+IF(X5&lt;&gt;0,+(Y5/X5)*100,0)</f>
        <v>1174.446588235294</v>
      </c>
      <c r="AA5" s="16">
        <f>SUM(AA6:AA8)</f>
        <v>2091000</v>
      </c>
    </row>
    <row r="6" spans="1:27" ht="12.75">
      <c r="A6" s="5" t="s">
        <v>32</v>
      </c>
      <c r="B6" s="3"/>
      <c r="C6" s="19">
        <v>98676024</v>
      </c>
      <c r="D6" s="19"/>
      <c r="E6" s="20"/>
      <c r="F6" s="21"/>
      <c r="G6" s="21"/>
      <c r="H6" s="21">
        <v>1607973</v>
      </c>
      <c r="I6" s="21"/>
      <c r="J6" s="21">
        <v>1607973</v>
      </c>
      <c r="K6" s="21">
        <v>8517</v>
      </c>
      <c r="L6" s="21">
        <v>34900</v>
      </c>
      <c r="M6" s="21">
        <v>418372</v>
      </c>
      <c r="N6" s="21">
        <v>461789</v>
      </c>
      <c r="O6" s="21"/>
      <c r="P6" s="21"/>
      <c r="Q6" s="21"/>
      <c r="R6" s="21"/>
      <c r="S6" s="21"/>
      <c r="T6" s="21"/>
      <c r="U6" s="21"/>
      <c r="V6" s="21"/>
      <c r="W6" s="21">
        <v>2069762</v>
      </c>
      <c r="X6" s="21"/>
      <c r="Y6" s="21">
        <v>2069762</v>
      </c>
      <c r="Z6" s="6"/>
      <c r="AA6" s="28"/>
    </row>
    <row r="7" spans="1:27" ht="12.75">
      <c r="A7" s="5" t="s">
        <v>33</v>
      </c>
      <c r="B7" s="3"/>
      <c r="C7" s="22"/>
      <c r="D7" s="22"/>
      <c r="E7" s="23">
        <v>2091000</v>
      </c>
      <c r="F7" s="24">
        <v>2091000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850000</v>
      </c>
      <c r="Y7" s="24">
        <v>-850000</v>
      </c>
      <c r="Z7" s="7">
        <v>-100</v>
      </c>
      <c r="AA7" s="29">
        <v>2091000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19552</v>
      </c>
      <c r="J8" s="21">
        <v>19552</v>
      </c>
      <c r="K8" s="21">
        <v>1886715</v>
      </c>
      <c r="L8" s="21">
        <v>3370105</v>
      </c>
      <c r="M8" s="21">
        <v>3486662</v>
      </c>
      <c r="N8" s="21">
        <v>8743482</v>
      </c>
      <c r="O8" s="21"/>
      <c r="P8" s="21"/>
      <c r="Q8" s="21"/>
      <c r="R8" s="21"/>
      <c r="S8" s="21"/>
      <c r="T8" s="21"/>
      <c r="U8" s="21"/>
      <c r="V8" s="21"/>
      <c r="W8" s="21">
        <v>8763034</v>
      </c>
      <c r="X8" s="21"/>
      <c r="Y8" s="21">
        <v>8763034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39350000</v>
      </c>
      <c r="F9" s="18">
        <f t="shared" si="1"/>
        <v>39350000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746570</v>
      </c>
      <c r="L9" s="18">
        <f t="shared" si="1"/>
        <v>43375</v>
      </c>
      <c r="M9" s="18">
        <f t="shared" si="1"/>
        <v>0</v>
      </c>
      <c r="N9" s="18">
        <f t="shared" si="1"/>
        <v>789945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789945</v>
      </c>
      <c r="X9" s="18">
        <f t="shared" si="1"/>
        <v>19925000</v>
      </c>
      <c r="Y9" s="18">
        <f t="shared" si="1"/>
        <v>-19135055</v>
      </c>
      <c r="Z9" s="4">
        <f>+IF(X9&lt;&gt;0,+(Y9/X9)*100,0)</f>
        <v>-96.0354077791719</v>
      </c>
      <c r="AA9" s="30">
        <f>SUM(AA10:AA14)</f>
        <v>39350000</v>
      </c>
    </row>
    <row r="10" spans="1:27" ht="12.75">
      <c r="A10" s="5" t="s">
        <v>36</v>
      </c>
      <c r="B10" s="3"/>
      <c r="C10" s="19"/>
      <c r="D10" s="19"/>
      <c r="E10" s="20">
        <v>26850000</v>
      </c>
      <c r="F10" s="21">
        <v>26850000</v>
      </c>
      <c r="G10" s="21"/>
      <c r="H10" s="21"/>
      <c r="I10" s="21"/>
      <c r="J10" s="21"/>
      <c r="K10" s="21">
        <v>746570</v>
      </c>
      <c r="L10" s="21">
        <v>43375</v>
      </c>
      <c r="M10" s="21"/>
      <c r="N10" s="21">
        <v>789945</v>
      </c>
      <c r="O10" s="21"/>
      <c r="P10" s="21"/>
      <c r="Q10" s="21"/>
      <c r="R10" s="21"/>
      <c r="S10" s="21"/>
      <c r="T10" s="21"/>
      <c r="U10" s="21"/>
      <c r="V10" s="21"/>
      <c r="W10" s="21">
        <v>789945</v>
      </c>
      <c r="X10" s="21">
        <v>13425000</v>
      </c>
      <c r="Y10" s="21">
        <v>-12635055</v>
      </c>
      <c r="Z10" s="6">
        <v>-94.12</v>
      </c>
      <c r="AA10" s="28">
        <v>26850000</v>
      </c>
    </row>
    <row r="11" spans="1:27" ht="12.75">
      <c r="A11" s="5" t="s">
        <v>37</v>
      </c>
      <c r="B11" s="3"/>
      <c r="C11" s="19"/>
      <c r="D11" s="19"/>
      <c r="E11" s="20">
        <v>12000000</v>
      </c>
      <c r="F11" s="21">
        <v>12000000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6000000</v>
      </c>
      <c r="Y11" s="21">
        <v>-6000000</v>
      </c>
      <c r="Z11" s="6">
        <v>-100</v>
      </c>
      <c r="AA11" s="28">
        <v>12000000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500000</v>
      </c>
      <c r="F13" s="21">
        <v>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500000</v>
      </c>
      <c r="Y13" s="21">
        <v>-500000</v>
      </c>
      <c r="Z13" s="6">
        <v>-100</v>
      </c>
      <c r="AA13" s="28">
        <v>500000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42141275</v>
      </c>
      <c r="F15" s="18">
        <f t="shared" si="2"/>
        <v>42141275</v>
      </c>
      <c r="G15" s="18">
        <f t="shared" si="2"/>
        <v>4835674</v>
      </c>
      <c r="H15" s="18">
        <f t="shared" si="2"/>
        <v>0</v>
      </c>
      <c r="I15" s="18">
        <f t="shared" si="2"/>
        <v>127286</v>
      </c>
      <c r="J15" s="18">
        <f t="shared" si="2"/>
        <v>4962960</v>
      </c>
      <c r="K15" s="18">
        <f t="shared" si="2"/>
        <v>28</v>
      </c>
      <c r="L15" s="18">
        <f t="shared" si="2"/>
        <v>2057303</v>
      </c>
      <c r="M15" s="18">
        <f t="shared" si="2"/>
        <v>17950</v>
      </c>
      <c r="N15" s="18">
        <f t="shared" si="2"/>
        <v>2075281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7038241</v>
      </c>
      <c r="X15" s="18">
        <f t="shared" si="2"/>
        <v>21070638</v>
      </c>
      <c r="Y15" s="18">
        <f t="shared" si="2"/>
        <v>-14032397</v>
      </c>
      <c r="Z15" s="4">
        <f>+IF(X15&lt;&gt;0,+(Y15/X15)*100,0)</f>
        <v>-66.59692506700556</v>
      </c>
      <c r="AA15" s="30">
        <f>SUM(AA16:AA18)</f>
        <v>42141275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>
        <v>127286</v>
      </c>
      <c r="J16" s="21">
        <v>127286</v>
      </c>
      <c r="K16" s="21">
        <v>28</v>
      </c>
      <c r="L16" s="21">
        <v>2057303</v>
      </c>
      <c r="M16" s="21">
        <v>4950</v>
      </c>
      <c r="N16" s="21">
        <v>2062281</v>
      </c>
      <c r="O16" s="21"/>
      <c r="P16" s="21"/>
      <c r="Q16" s="21"/>
      <c r="R16" s="21"/>
      <c r="S16" s="21"/>
      <c r="T16" s="21"/>
      <c r="U16" s="21"/>
      <c r="V16" s="21"/>
      <c r="W16" s="21">
        <v>2189567</v>
      </c>
      <c r="X16" s="21"/>
      <c r="Y16" s="21">
        <v>2189567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42141275</v>
      </c>
      <c r="F17" s="21">
        <v>42141275</v>
      </c>
      <c r="G17" s="21">
        <v>4835674</v>
      </c>
      <c r="H17" s="21"/>
      <c r="I17" s="21"/>
      <c r="J17" s="21">
        <v>4835674</v>
      </c>
      <c r="K17" s="21"/>
      <c r="L17" s="21"/>
      <c r="M17" s="21">
        <v>13000</v>
      </c>
      <c r="N17" s="21">
        <v>13000</v>
      </c>
      <c r="O17" s="21"/>
      <c r="P17" s="21"/>
      <c r="Q17" s="21"/>
      <c r="R17" s="21"/>
      <c r="S17" s="21"/>
      <c r="T17" s="21"/>
      <c r="U17" s="21"/>
      <c r="V17" s="21"/>
      <c r="W17" s="21">
        <v>4848674</v>
      </c>
      <c r="X17" s="21">
        <v>21070638</v>
      </c>
      <c r="Y17" s="21">
        <v>-16221964</v>
      </c>
      <c r="Z17" s="6">
        <v>-76.99</v>
      </c>
      <c r="AA17" s="28">
        <v>42141275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14264588</v>
      </c>
      <c r="F19" s="18">
        <f t="shared" si="3"/>
        <v>14264588</v>
      </c>
      <c r="G19" s="18">
        <f t="shared" si="3"/>
        <v>0</v>
      </c>
      <c r="H19" s="18">
        <f t="shared" si="3"/>
        <v>0</v>
      </c>
      <c r="I19" s="18">
        <f t="shared" si="3"/>
        <v>374533</v>
      </c>
      <c r="J19" s="18">
        <f t="shared" si="3"/>
        <v>374533</v>
      </c>
      <c r="K19" s="18">
        <f t="shared" si="3"/>
        <v>1918837</v>
      </c>
      <c r="L19" s="18">
        <f t="shared" si="3"/>
        <v>8267292</v>
      </c>
      <c r="M19" s="18">
        <f t="shared" si="3"/>
        <v>2301226</v>
      </c>
      <c r="N19" s="18">
        <f t="shared" si="3"/>
        <v>12487355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12861888</v>
      </c>
      <c r="X19" s="18">
        <f t="shared" si="3"/>
        <v>7132290</v>
      </c>
      <c r="Y19" s="18">
        <f t="shared" si="3"/>
        <v>5729598</v>
      </c>
      <c r="Z19" s="4">
        <f>+IF(X19&lt;&gt;0,+(Y19/X19)*100,0)</f>
        <v>80.33321696117235</v>
      </c>
      <c r="AA19" s="30">
        <f>SUM(AA20:AA23)</f>
        <v>14264588</v>
      </c>
    </row>
    <row r="20" spans="1:27" ht="12.75">
      <c r="A20" s="5" t="s">
        <v>46</v>
      </c>
      <c r="B20" s="3"/>
      <c r="C20" s="19"/>
      <c r="D20" s="19"/>
      <c r="E20" s="20">
        <v>10459863</v>
      </c>
      <c r="F20" s="21">
        <v>10459863</v>
      </c>
      <c r="G20" s="21"/>
      <c r="H20" s="21"/>
      <c r="I20" s="21">
        <v>374533</v>
      </c>
      <c r="J20" s="21">
        <v>374533</v>
      </c>
      <c r="K20" s="21"/>
      <c r="L20" s="21">
        <v>1634131</v>
      </c>
      <c r="M20" s="21">
        <v>1431630</v>
      </c>
      <c r="N20" s="21">
        <v>3065761</v>
      </c>
      <c r="O20" s="21"/>
      <c r="P20" s="21"/>
      <c r="Q20" s="21"/>
      <c r="R20" s="21"/>
      <c r="S20" s="21"/>
      <c r="T20" s="21"/>
      <c r="U20" s="21"/>
      <c r="V20" s="21"/>
      <c r="W20" s="21">
        <v>3440294</v>
      </c>
      <c r="X20" s="21">
        <v>5229930</v>
      </c>
      <c r="Y20" s="21">
        <v>-1789636</v>
      </c>
      <c r="Z20" s="6">
        <v>-34.22</v>
      </c>
      <c r="AA20" s="28">
        <v>10459863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>
        <v>1916663</v>
      </c>
      <c r="L22" s="24">
        <v>6633161</v>
      </c>
      <c r="M22" s="24">
        <v>865396</v>
      </c>
      <c r="N22" s="24">
        <v>9415220</v>
      </c>
      <c r="O22" s="24"/>
      <c r="P22" s="24"/>
      <c r="Q22" s="24"/>
      <c r="R22" s="24"/>
      <c r="S22" s="24"/>
      <c r="T22" s="24"/>
      <c r="U22" s="24"/>
      <c r="V22" s="24"/>
      <c r="W22" s="24">
        <v>9415220</v>
      </c>
      <c r="X22" s="24"/>
      <c r="Y22" s="24">
        <v>9415220</v>
      </c>
      <c r="Z22" s="7"/>
      <c r="AA22" s="29"/>
    </row>
    <row r="23" spans="1:27" ht="12.75">
      <c r="A23" s="5" t="s">
        <v>49</v>
      </c>
      <c r="B23" s="3"/>
      <c r="C23" s="19"/>
      <c r="D23" s="19"/>
      <c r="E23" s="20">
        <v>3804725</v>
      </c>
      <c r="F23" s="21">
        <v>3804725</v>
      </c>
      <c r="G23" s="21"/>
      <c r="H23" s="21"/>
      <c r="I23" s="21"/>
      <c r="J23" s="21"/>
      <c r="K23" s="21">
        <v>2174</v>
      </c>
      <c r="L23" s="21"/>
      <c r="M23" s="21">
        <v>4200</v>
      </c>
      <c r="N23" s="21">
        <v>6374</v>
      </c>
      <c r="O23" s="21"/>
      <c r="P23" s="21"/>
      <c r="Q23" s="21"/>
      <c r="R23" s="21"/>
      <c r="S23" s="21"/>
      <c r="T23" s="21"/>
      <c r="U23" s="21"/>
      <c r="V23" s="21"/>
      <c r="W23" s="21">
        <v>6374</v>
      </c>
      <c r="X23" s="21">
        <v>1902360</v>
      </c>
      <c r="Y23" s="21">
        <v>-1895986</v>
      </c>
      <c r="Z23" s="6">
        <v>-99.66</v>
      </c>
      <c r="AA23" s="28">
        <v>3804725</v>
      </c>
    </row>
    <row r="24" spans="1:27" ht="12.75">
      <c r="A24" s="2" t="s">
        <v>50</v>
      </c>
      <c r="B24" s="8"/>
      <c r="C24" s="16"/>
      <c r="D24" s="16"/>
      <c r="E24" s="17">
        <v>30000000</v>
      </c>
      <c r="F24" s="18">
        <v>30000000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30000000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98676024</v>
      </c>
      <c r="D25" s="50">
        <f>+D5+D9+D15+D19+D24</f>
        <v>0</v>
      </c>
      <c r="E25" s="51">
        <f t="shared" si="4"/>
        <v>127846863</v>
      </c>
      <c r="F25" s="52">
        <f t="shared" si="4"/>
        <v>127846863</v>
      </c>
      <c r="G25" s="52">
        <f t="shared" si="4"/>
        <v>4835674</v>
      </c>
      <c r="H25" s="52">
        <f t="shared" si="4"/>
        <v>1607973</v>
      </c>
      <c r="I25" s="52">
        <f t="shared" si="4"/>
        <v>521371</v>
      </c>
      <c r="J25" s="52">
        <f t="shared" si="4"/>
        <v>6965018</v>
      </c>
      <c r="K25" s="52">
        <f t="shared" si="4"/>
        <v>4560667</v>
      </c>
      <c r="L25" s="52">
        <f t="shared" si="4"/>
        <v>13772975</v>
      </c>
      <c r="M25" s="52">
        <f t="shared" si="4"/>
        <v>6224210</v>
      </c>
      <c r="N25" s="52">
        <f t="shared" si="4"/>
        <v>24557852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31522870</v>
      </c>
      <c r="X25" s="52">
        <f t="shared" si="4"/>
        <v>48977928</v>
      </c>
      <c r="Y25" s="52">
        <f t="shared" si="4"/>
        <v>-17455058</v>
      </c>
      <c r="Z25" s="53">
        <f>+IF(X25&lt;&gt;0,+(Y25/X25)*100,0)</f>
        <v>-35.63862072727944</v>
      </c>
      <c r="AA25" s="54">
        <f>+AA5+AA9+AA15+AA19+AA24</f>
        <v>127846863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79149000</v>
      </c>
      <c r="D28" s="19"/>
      <c r="E28" s="20">
        <v>77796000</v>
      </c>
      <c r="F28" s="21">
        <v>77796000</v>
      </c>
      <c r="G28" s="21"/>
      <c r="H28" s="21">
        <v>1595321</v>
      </c>
      <c r="I28" s="21"/>
      <c r="J28" s="21">
        <v>1595321</v>
      </c>
      <c r="K28" s="21">
        <v>2061663</v>
      </c>
      <c r="L28" s="21">
        <v>13772975</v>
      </c>
      <c r="M28" s="21">
        <v>4315145</v>
      </c>
      <c r="N28" s="21">
        <v>20149783</v>
      </c>
      <c r="O28" s="21"/>
      <c r="P28" s="21"/>
      <c r="Q28" s="21"/>
      <c r="R28" s="21"/>
      <c r="S28" s="21"/>
      <c r="T28" s="21"/>
      <c r="U28" s="21"/>
      <c r="V28" s="21"/>
      <c r="W28" s="21">
        <v>21745104</v>
      </c>
      <c r="X28" s="21">
        <v>38898000</v>
      </c>
      <c r="Y28" s="21">
        <v>-17152896</v>
      </c>
      <c r="Z28" s="6">
        <v>-44.1</v>
      </c>
      <c r="AA28" s="19">
        <v>77796000</v>
      </c>
    </row>
    <row r="29" spans="1:27" ht="12.75">
      <c r="A29" s="56" t="s">
        <v>55</v>
      </c>
      <c r="B29" s="3"/>
      <c r="C29" s="19"/>
      <c r="D29" s="19"/>
      <c r="E29" s="20">
        <v>13691000</v>
      </c>
      <c r="F29" s="21">
        <v>13691000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6845502</v>
      </c>
      <c r="Y29" s="21">
        <v>-6845502</v>
      </c>
      <c r="Z29" s="6">
        <v>-100</v>
      </c>
      <c r="AA29" s="28">
        <v>13691000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500000</v>
      </c>
      <c r="F31" s="21">
        <v>500000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500000</v>
      </c>
    </row>
    <row r="32" spans="1:27" ht="12.75">
      <c r="A32" s="58" t="s">
        <v>58</v>
      </c>
      <c r="B32" s="3"/>
      <c r="C32" s="25">
        <f aca="true" t="shared" si="5" ref="C32:Y32">SUM(C28:C31)</f>
        <v>79149000</v>
      </c>
      <c r="D32" s="25">
        <f>SUM(D28:D31)</f>
        <v>0</v>
      </c>
      <c r="E32" s="26">
        <f t="shared" si="5"/>
        <v>91987000</v>
      </c>
      <c r="F32" s="27">
        <f t="shared" si="5"/>
        <v>91987000</v>
      </c>
      <c r="G32" s="27">
        <f t="shared" si="5"/>
        <v>0</v>
      </c>
      <c r="H32" s="27">
        <f t="shared" si="5"/>
        <v>1595321</v>
      </c>
      <c r="I32" s="27">
        <f t="shared" si="5"/>
        <v>0</v>
      </c>
      <c r="J32" s="27">
        <f t="shared" si="5"/>
        <v>1595321</v>
      </c>
      <c r="K32" s="27">
        <f t="shared" si="5"/>
        <v>2061663</v>
      </c>
      <c r="L32" s="27">
        <f t="shared" si="5"/>
        <v>13772975</v>
      </c>
      <c r="M32" s="27">
        <f t="shared" si="5"/>
        <v>4315145</v>
      </c>
      <c r="N32" s="27">
        <f t="shared" si="5"/>
        <v>20149783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21745104</v>
      </c>
      <c r="X32" s="27">
        <f t="shared" si="5"/>
        <v>45743502</v>
      </c>
      <c r="Y32" s="27">
        <f t="shared" si="5"/>
        <v>-23998398</v>
      </c>
      <c r="Z32" s="13">
        <f>+IF(X32&lt;&gt;0,+(Y32/X32)*100,0)</f>
        <v>-52.4629662153982</v>
      </c>
      <c r="AA32" s="31">
        <f>SUM(AA28:AA31)</f>
        <v>91987000</v>
      </c>
    </row>
    <row r="33" spans="1:27" ht="12.75">
      <c r="A33" s="59" t="s">
        <v>59</v>
      </c>
      <c r="B33" s="3" t="s">
        <v>60</v>
      </c>
      <c r="C33" s="19">
        <v>19527024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35859863</v>
      </c>
      <c r="F35" s="21">
        <v>35859863</v>
      </c>
      <c r="G35" s="21">
        <v>4835674</v>
      </c>
      <c r="H35" s="21">
        <v>12652</v>
      </c>
      <c r="I35" s="21">
        <v>521371</v>
      </c>
      <c r="J35" s="21">
        <v>5369697</v>
      </c>
      <c r="K35" s="21">
        <v>2499004</v>
      </c>
      <c r="L35" s="21"/>
      <c r="M35" s="21">
        <v>1909065</v>
      </c>
      <c r="N35" s="21">
        <v>4408069</v>
      </c>
      <c r="O35" s="21"/>
      <c r="P35" s="21"/>
      <c r="Q35" s="21"/>
      <c r="R35" s="21"/>
      <c r="S35" s="21"/>
      <c r="T35" s="21"/>
      <c r="U35" s="21"/>
      <c r="V35" s="21"/>
      <c r="W35" s="21">
        <v>9777766</v>
      </c>
      <c r="X35" s="21">
        <v>17929932</v>
      </c>
      <c r="Y35" s="21">
        <v>-8152166</v>
      </c>
      <c r="Z35" s="6">
        <v>-45.47</v>
      </c>
      <c r="AA35" s="28">
        <v>35859863</v>
      </c>
    </row>
    <row r="36" spans="1:27" ht="12.75">
      <c r="A36" s="60" t="s">
        <v>64</v>
      </c>
      <c r="B36" s="10"/>
      <c r="C36" s="61">
        <f aca="true" t="shared" si="6" ref="C36:Y36">SUM(C32:C35)</f>
        <v>98676024</v>
      </c>
      <c r="D36" s="61">
        <f>SUM(D32:D35)</f>
        <v>0</v>
      </c>
      <c r="E36" s="62">
        <f t="shared" si="6"/>
        <v>127846863</v>
      </c>
      <c r="F36" s="63">
        <f t="shared" si="6"/>
        <v>127846863</v>
      </c>
      <c r="G36" s="63">
        <f t="shared" si="6"/>
        <v>4835674</v>
      </c>
      <c r="H36" s="63">
        <f t="shared" si="6"/>
        <v>1607973</v>
      </c>
      <c r="I36" s="63">
        <f t="shared" si="6"/>
        <v>521371</v>
      </c>
      <c r="J36" s="63">
        <f t="shared" si="6"/>
        <v>6965018</v>
      </c>
      <c r="K36" s="63">
        <f t="shared" si="6"/>
        <v>4560667</v>
      </c>
      <c r="L36" s="63">
        <f t="shared" si="6"/>
        <v>13772975</v>
      </c>
      <c r="M36" s="63">
        <f t="shared" si="6"/>
        <v>6224210</v>
      </c>
      <c r="N36" s="63">
        <f t="shared" si="6"/>
        <v>24557852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31522870</v>
      </c>
      <c r="X36" s="63">
        <f t="shared" si="6"/>
        <v>63673434</v>
      </c>
      <c r="Y36" s="63">
        <f t="shared" si="6"/>
        <v>-32150564</v>
      </c>
      <c r="Z36" s="64">
        <f>+IF(X36&lt;&gt;0,+(Y36/X36)*100,0)</f>
        <v>-50.492901011118704</v>
      </c>
      <c r="AA36" s="65">
        <f>SUM(AA32:AA35)</f>
        <v>127846863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10352682</v>
      </c>
      <c r="D5" s="16">
        <f>SUM(D6:D8)</f>
        <v>0</v>
      </c>
      <c r="E5" s="17">
        <f t="shared" si="0"/>
        <v>27000</v>
      </c>
      <c r="F5" s="18">
        <f t="shared" si="0"/>
        <v>27000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10000</v>
      </c>
      <c r="L5" s="18">
        <f t="shared" si="0"/>
        <v>0</v>
      </c>
      <c r="M5" s="18">
        <f t="shared" si="0"/>
        <v>0</v>
      </c>
      <c r="N5" s="18">
        <f t="shared" si="0"/>
        <v>10000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10000</v>
      </c>
      <c r="X5" s="18">
        <f t="shared" si="0"/>
        <v>27000</v>
      </c>
      <c r="Y5" s="18">
        <f t="shared" si="0"/>
        <v>-17000</v>
      </c>
      <c r="Z5" s="4">
        <f>+IF(X5&lt;&gt;0,+(Y5/X5)*100,0)</f>
        <v>-62.96296296296296</v>
      </c>
      <c r="AA5" s="16">
        <f>SUM(AA6:AA8)</f>
        <v>27000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27000</v>
      </c>
      <c r="F7" s="24">
        <v>27000</v>
      </c>
      <c r="G7" s="24"/>
      <c r="H7" s="24"/>
      <c r="I7" s="24"/>
      <c r="J7" s="24"/>
      <c r="K7" s="24">
        <v>10000</v>
      </c>
      <c r="L7" s="24"/>
      <c r="M7" s="24"/>
      <c r="N7" s="24">
        <v>10000</v>
      </c>
      <c r="O7" s="24"/>
      <c r="P7" s="24"/>
      <c r="Q7" s="24"/>
      <c r="R7" s="24"/>
      <c r="S7" s="24"/>
      <c r="T7" s="24"/>
      <c r="U7" s="24"/>
      <c r="V7" s="24"/>
      <c r="W7" s="24">
        <v>10000</v>
      </c>
      <c r="X7" s="24">
        <v>27000</v>
      </c>
      <c r="Y7" s="24">
        <v>-17000</v>
      </c>
      <c r="Z7" s="7">
        <v>-62.96</v>
      </c>
      <c r="AA7" s="29">
        <v>27000</v>
      </c>
    </row>
    <row r="8" spans="1:27" ht="12.75">
      <c r="A8" s="5" t="s">
        <v>34</v>
      </c>
      <c r="B8" s="3"/>
      <c r="C8" s="19">
        <v>10352682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250110932</v>
      </c>
      <c r="D19" s="16">
        <f>SUM(D20:D23)</f>
        <v>0</v>
      </c>
      <c r="E19" s="17">
        <f t="shared" si="3"/>
        <v>407804000</v>
      </c>
      <c r="F19" s="18">
        <f t="shared" si="3"/>
        <v>407804000</v>
      </c>
      <c r="G19" s="18">
        <f t="shared" si="3"/>
        <v>26800000</v>
      </c>
      <c r="H19" s="18">
        <f t="shared" si="3"/>
        <v>36743000</v>
      </c>
      <c r="I19" s="18">
        <f t="shared" si="3"/>
        <v>21107000</v>
      </c>
      <c r="J19" s="18">
        <f t="shared" si="3"/>
        <v>84650000</v>
      </c>
      <c r="K19" s="18">
        <f t="shared" si="3"/>
        <v>3435000</v>
      </c>
      <c r="L19" s="18">
        <f t="shared" si="3"/>
        <v>2611186</v>
      </c>
      <c r="M19" s="18">
        <f t="shared" si="3"/>
        <v>15303418</v>
      </c>
      <c r="N19" s="18">
        <f t="shared" si="3"/>
        <v>21349604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105999604</v>
      </c>
      <c r="X19" s="18">
        <f t="shared" si="3"/>
        <v>203902002</v>
      </c>
      <c r="Y19" s="18">
        <f t="shared" si="3"/>
        <v>-97902398</v>
      </c>
      <c r="Z19" s="4">
        <f>+IF(X19&lt;&gt;0,+(Y19/X19)*100,0)</f>
        <v>-48.01443685677986</v>
      </c>
      <c r="AA19" s="30">
        <f>SUM(AA20:AA23)</f>
        <v>407804000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250110932</v>
      </c>
      <c r="D21" s="19"/>
      <c r="E21" s="20">
        <v>407804000</v>
      </c>
      <c r="F21" s="21">
        <v>407804000</v>
      </c>
      <c r="G21" s="21">
        <v>26800000</v>
      </c>
      <c r="H21" s="21">
        <v>36743000</v>
      </c>
      <c r="I21" s="21">
        <v>21107000</v>
      </c>
      <c r="J21" s="21">
        <v>84650000</v>
      </c>
      <c r="K21" s="21">
        <v>3435000</v>
      </c>
      <c r="L21" s="21">
        <v>2611186</v>
      </c>
      <c r="M21" s="21">
        <v>15303418</v>
      </c>
      <c r="N21" s="21">
        <v>21349604</v>
      </c>
      <c r="O21" s="21"/>
      <c r="P21" s="21"/>
      <c r="Q21" s="21"/>
      <c r="R21" s="21"/>
      <c r="S21" s="21"/>
      <c r="T21" s="21"/>
      <c r="U21" s="21"/>
      <c r="V21" s="21"/>
      <c r="W21" s="21">
        <v>105999604</v>
      </c>
      <c r="X21" s="21">
        <v>203902002</v>
      </c>
      <c r="Y21" s="21">
        <v>-97902398</v>
      </c>
      <c r="Z21" s="6">
        <v>-48.01</v>
      </c>
      <c r="AA21" s="28">
        <v>407804000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260463614</v>
      </c>
      <c r="D25" s="50">
        <f>+D5+D9+D15+D19+D24</f>
        <v>0</v>
      </c>
      <c r="E25" s="51">
        <f t="shared" si="4"/>
        <v>407831000</v>
      </c>
      <c r="F25" s="52">
        <f t="shared" si="4"/>
        <v>407831000</v>
      </c>
      <c r="G25" s="52">
        <f t="shared" si="4"/>
        <v>26800000</v>
      </c>
      <c r="H25" s="52">
        <f t="shared" si="4"/>
        <v>36743000</v>
      </c>
      <c r="I25" s="52">
        <f t="shared" si="4"/>
        <v>21107000</v>
      </c>
      <c r="J25" s="52">
        <f t="shared" si="4"/>
        <v>84650000</v>
      </c>
      <c r="K25" s="52">
        <f t="shared" si="4"/>
        <v>3445000</v>
      </c>
      <c r="L25" s="52">
        <f t="shared" si="4"/>
        <v>2611186</v>
      </c>
      <c r="M25" s="52">
        <f t="shared" si="4"/>
        <v>15303418</v>
      </c>
      <c r="N25" s="52">
        <f t="shared" si="4"/>
        <v>21359604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106009604</v>
      </c>
      <c r="X25" s="52">
        <f t="shared" si="4"/>
        <v>203929002</v>
      </c>
      <c r="Y25" s="52">
        <f t="shared" si="4"/>
        <v>-97919398</v>
      </c>
      <c r="Z25" s="53">
        <f>+IF(X25&lt;&gt;0,+(Y25/X25)*100,0)</f>
        <v>-48.0164160269857</v>
      </c>
      <c r="AA25" s="54">
        <f>+AA5+AA9+AA15+AA19+AA24</f>
        <v>407831000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241831535</v>
      </c>
      <c r="D28" s="19"/>
      <c r="E28" s="20">
        <v>407804000</v>
      </c>
      <c r="F28" s="21">
        <v>407804000</v>
      </c>
      <c r="G28" s="21">
        <v>26800000</v>
      </c>
      <c r="H28" s="21">
        <v>36743000</v>
      </c>
      <c r="I28" s="21">
        <v>21107000</v>
      </c>
      <c r="J28" s="21">
        <v>84650000</v>
      </c>
      <c r="K28" s="21">
        <v>3435000</v>
      </c>
      <c r="L28" s="21">
        <v>2611186</v>
      </c>
      <c r="M28" s="21">
        <v>15303418</v>
      </c>
      <c r="N28" s="21">
        <v>21349604</v>
      </c>
      <c r="O28" s="21"/>
      <c r="P28" s="21"/>
      <c r="Q28" s="21"/>
      <c r="R28" s="21"/>
      <c r="S28" s="21"/>
      <c r="T28" s="21"/>
      <c r="U28" s="21"/>
      <c r="V28" s="21"/>
      <c r="W28" s="21">
        <v>105999604</v>
      </c>
      <c r="X28" s="21">
        <v>203902002</v>
      </c>
      <c r="Y28" s="21">
        <v>-97902398</v>
      </c>
      <c r="Z28" s="6">
        <v>-48.01</v>
      </c>
      <c r="AA28" s="19">
        <v>407804000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241831535</v>
      </c>
      <c r="D32" s="25">
        <f>SUM(D28:D31)</f>
        <v>0</v>
      </c>
      <c r="E32" s="26">
        <f t="shared" si="5"/>
        <v>407804000</v>
      </c>
      <c r="F32" s="27">
        <f t="shared" si="5"/>
        <v>407804000</v>
      </c>
      <c r="G32" s="27">
        <f t="shared" si="5"/>
        <v>26800000</v>
      </c>
      <c r="H32" s="27">
        <f t="shared" si="5"/>
        <v>36743000</v>
      </c>
      <c r="I32" s="27">
        <f t="shared" si="5"/>
        <v>21107000</v>
      </c>
      <c r="J32" s="27">
        <f t="shared" si="5"/>
        <v>84650000</v>
      </c>
      <c r="K32" s="27">
        <f t="shared" si="5"/>
        <v>3435000</v>
      </c>
      <c r="L32" s="27">
        <f t="shared" si="5"/>
        <v>2611186</v>
      </c>
      <c r="M32" s="27">
        <f t="shared" si="5"/>
        <v>15303418</v>
      </c>
      <c r="N32" s="27">
        <f t="shared" si="5"/>
        <v>21349604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105999604</v>
      </c>
      <c r="X32" s="27">
        <f t="shared" si="5"/>
        <v>203902002</v>
      </c>
      <c r="Y32" s="27">
        <f t="shared" si="5"/>
        <v>-97902398</v>
      </c>
      <c r="Z32" s="13">
        <f>+IF(X32&lt;&gt;0,+(Y32/X32)*100,0)</f>
        <v>-48.01443685677986</v>
      </c>
      <c r="AA32" s="31">
        <f>SUM(AA28:AA31)</f>
        <v>407804000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18632079</v>
      </c>
      <c r="D35" s="19"/>
      <c r="E35" s="20">
        <v>27000</v>
      </c>
      <c r="F35" s="21">
        <v>27000</v>
      </c>
      <c r="G35" s="21"/>
      <c r="H35" s="21"/>
      <c r="I35" s="21"/>
      <c r="J35" s="21"/>
      <c r="K35" s="21">
        <v>10000</v>
      </c>
      <c r="L35" s="21"/>
      <c r="M35" s="21"/>
      <c r="N35" s="21">
        <v>10000</v>
      </c>
      <c r="O35" s="21"/>
      <c r="P35" s="21"/>
      <c r="Q35" s="21"/>
      <c r="R35" s="21"/>
      <c r="S35" s="21"/>
      <c r="T35" s="21"/>
      <c r="U35" s="21"/>
      <c r="V35" s="21"/>
      <c r="W35" s="21">
        <v>10000</v>
      </c>
      <c r="X35" s="21">
        <v>27000</v>
      </c>
      <c r="Y35" s="21">
        <v>-17000</v>
      </c>
      <c r="Z35" s="6">
        <v>-62.96</v>
      </c>
      <c r="AA35" s="28">
        <v>27000</v>
      </c>
    </row>
    <row r="36" spans="1:27" ht="12.75">
      <c r="A36" s="60" t="s">
        <v>64</v>
      </c>
      <c r="B36" s="10"/>
      <c r="C36" s="61">
        <f aca="true" t="shared" si="6" ref="C36:Y36">SUM(C32:C35)</f>
        <v>260463614</v>
      </c>
      <c r="D36" s="61">
        <f>SUM(D32:D35)</f>
        <v>0</v>
      </c>
      <c r="E36" s="62">
        <f t="shared" si="6"/>
        <v>407831000</v>
      </c>
      <c r="F36" s="63">
        <f t="shared" si="6"/>
        <v>407831000</v>
      </c>
      <c r="G36" s="63">
        <f t="shared" si="6"/>
        <v>26800000</v>
      </c>
      <c r="H36" s="63">
        <f t="shared" si="6"/>
        <v>36743000</v>
      </c>
      <c r="I36" s="63">
        <f t="shared" si="6"/>
        <v>21107000</v>
      </c>
      <c r="J36" s="63">
        <f t="shared" si="6"/>
        <v>84650000</v>
      </c>
      <c r="K36" s="63">
        <f t="shared" si="6"/>
        <v>3445000</v>
      </c>
      <c r="L36" s="63">
        <f t="shared" si="6"/>
        <v>2611186</v>
      </c>
      <c r="M36" s="63">
        <f t="shared" si="6"/>
        <v>15303418</v>
      </c>
      <c r="N36" s="63">
        <f t="shared" si="6"/>
        <v>21359604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106009604</v>
      </c>
      <c r="X36" s="63">
        <f t="shared" si="6"/>
        <v>203929002</v>
      </c>
      <c r="Y36" s="63">
        <f t="shared" si="6"/>
        <v>-97919398</v>
      </c>
      <c r="Z36" s="64">
        <f>+IF(X36&lt;&gt;0,+(Y36/X36)*100,0)</f>
        <v>-48.0164160269857</v>
      </c>
      <c r="AA36" s="65">
        <f>SUM(AA32:AA35)</f>
        <v>407831000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539260000</v>
      </c>
      <c r="D5" s="16">
        <f>SUM(D6:D8)</f>
        <v>0</v>
      </c>
      <c r="E5" s="17">
        <f t="shared" si="0"/>
        <v>628057000</v>
      </c>
      <c r="F5" s="18">
        <f t="shared" si="0"/>
        <v>628057000</v>
      </c>
      <c r="G5" s="18">
        <f t="shared" si="0"/>
        <v>2358000</v>
      </c>
      <c r="H5" s="18">
        <f t="shared" si="0"/>
        <v>31391000</v>
      </c>
      <c r="I5" s="18">
        <f t="shared" si="0"/>
        <v>26262000</v>
      </c>
      <c r="J5" s="18">
        <f t="shared" si="0"/>
        <v>60011000</v>
      </c>
      <c r="K5" s="18">
        <f t="shared" si="0"/>
        <v>57319000</v>
      </c>
      <c r="L5" s="18">
        <f t="shared" si="0"/>
        <v>28208000</v>
      </c>
      <c r="M5" s="18">
        <f t="shared" si="0"/>
        <v>20680000</v>
      </c>
      <c r="N5" s="18">
        <f t="shared" si="0"/>
        <v>106207000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166218000</v>
      </c>
      <c r="X5" s="18">
        <f t="shared" si="0"/>
        <v>219757144</v>
      </c>
      <c r="Y5" s="18">
        <f t="shared" si="0"/>
        <v>-53539144</v>
      </c>
      <c r="Z5" s="4">
        <f>+IF(X5&lt;&gt;0,+(Y5/X5)*100,0)</f>
        <v>-24.36286849450501</v>
      </c>
      <c r="AA5" s="16">
        <f>SUM(AA6:AA8)</f>
        <v>628057000</v>
      </c>
    </row>
    <row r="6" spans="1:27" ht="12.75">
      <c r="A6" s="5" t="s">
        <v>32</v>
      </c>
      <c r="B6" s="3"/>
      <c r="C6" s="19">
        <v>22155000</v>
      </c>
      <c r="D6" s="19"/>
      <c r="E6" s="20">
        <v>332954000</v>
      </c>
      <c r="F6" s="21">
        <v>332954000</v>
      </c>
      <c r="G6" s="21">
        <v>1682000</v>
      </c>
      <c r="H6" s="21">
        <v>1055000</v>
      </c>
      <c r="I6" s="21">
        <v>1100000</v>
      </c>
      <c r="J6" s="21">
        <v>3837000</v>
      </c>
      <c r="K6" s="21">
        <v>-479000</v>
      </c>
      <c r="L6" s="21">
        <v>1088000</v>
      </c>
      <c r="M6" s="21">
        <v>1773000</v>
      </c>
      <c r="N6" s="21">
        <v>2382000</v>
      </c>
      <c r="O6" s="21"/>
      <c r="P6" s="21"/>
      <c r="Q6" s="21"/>
      <c r="R6" s="21"/>
      <c r="S6" s="21"/>
      <c r="T6" s="21"/>
      <c r="U6" s="21"/>
      <c r="V6" s="21"/>
      <c r="W6" s="21">
        <v>6219000</v>
      </c>
      <c r="X6" s="21">
        <v>116500605</v>
      </c>
      <c r="Y6" s="21">
        <v>-110281605</v>
      </c>
      <c r="Z6" s="6">
        <v>-94.66</v>
      </c>
      <c r="AA6" s="28">
        <v>332954000</v>
      </c>
    </row>
    <row r="7" spans="1:27" ht="12.75">
      <c r="A7" s="5" t="s">
        <v>33</v>
      </c>
      <c r="B7" s="3"/>
      <c r="C7" s="22">
        <v>273677000</v>
      </c>
      <c r="D7" s="22"/>
      <c r="E7" s="23">
        <v>294896000</v>
      </c>
      <c r="F7" s="24">
        <v>294896000</v>
      </c>
      <c r="G7" s="24">
        <v>676000</v>
      </c>
      <c r="H7" s="24">
        <v>30336000</v>
      </c>
      <c r="I7" s="24">
        <v>25162000</v>
      </c>
      <c r="J7" s="24">
        <v>56174000</v>
      </c>
      <c r="K7" s="24">
        <v>57798000</v>
      </c>
      <c r="L7" s="24">
        <v>27120000</v>
      </c>
      <c r="M7" s="24">
        <v>18907000</v>
      </c>
      <c r="N7" s="24">
        <v>103825000</v>
      </c>
      <c r="O7" s="24"/>
      <c r="P7" s="24"/>
      <c r="Q7" s="24"/>
      <c r="R7" s="24"/>
      <c r="S7" s="24"/>
      <c r="T7" s="24"/>
      <c r="U7" s="24"/>
      <c r="V7" s="24"/>
      <c r="W7" s="24">
        <v>159999000</v>
      </c>
      <c r="X7" s="24">
        <v>103184110</v>
      </c>
      <c r="Y7" s="24">
        <v>56814890</v>
      </c>
      <c r="Z7" s="7">
        <v>55.06</v>
      </c>
      <c r="AA7" s="29">
        <v>294896000</v>
      </c>
    </row>
    <row r="8" spans="1:27" ht="12.75">
      <c r="A8" s="5" t="s">
        <v>34</v>
      </c>
      <c r="B8" s="3"/>
      <c r="C8" s="19">
        <v>243428000</v>
      </c>
      <c r="D8" s="19"/>
      <c r="E8" s="20">
        <v>207000</v>
      </c>
      <c r="F8" s="21">
        <v>207000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72429</v>
      </c>
      <c r="Y8" s="21">
        <v>-72429</v>
      </c>
      <c r="Z8" s="6">
        <v>-100</v>
      </c>
      <c r="AA8" s="28">
        <v>207000</v>
      </c>
    </row>
    <row r="9" spans="1:27" ht="12.75">
      <c r="A9" s="2" t="s">
        <v>35</v>
      </c>
      <c r="B9" s="3"/>
      <c r="C9" s="16">
        <f aca="true" t="shared" si="1" ref="C9:Y9">SUM(C10:C14)</f>
        <v>660483000</v>
      </c>
      <c r="D9" s="16">
        <f>SUM(D10:D14)</f>
        <v>0</v>
      </c>
      <c r="E9" s="17">
        <f t="shared" si="1"/>
        <v>1787157000</v>
      </c>
      <c r="F9" s="18">
        <f t="shared" si="1"/>
        <v>1787157000</v>
      </c>
      <c r="G9" s="18">
        <f t="shared" si="1"/>
        <v>47612000</v>
      </c>
      <c r="H9" s="18">
        <f t="shared" si="1"/>
        <v>77845000</v>
      </c>
      <c r="I9" s="18">
        <f t="shared" si="1"/>
        <v>83402000</v>
      </c>
      <c r="J9" s="18">
        <f t="shared" si="1"/>
        <v>208859000</v>
      </c>
      <c r="K9" s="18">
        <f t="shared" si="1"/>
        <v>62894000</v>
      </c>
      <c r="L9" s="18">
        <f t="shared" si="1"/>
        <v>130424000</v>
      </c>
      <c r="M9" s="18">
        <f t="shared" si="1"/>
        <v>164019000</v>
      </c>
      <c r="N9" s="18">
        <f t="shared" si="1"/>
        <v>357337000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566196000</v>
      </c>
      <c r="X9" s="18">
        <f t="shared" si="1"/>
        <v>601633807</v>
      </c>
      <c r="Y9" s="18">
        <f t="shared" si="1"/>
        <v>-35437807</v>
      </c>
      <c r="Z9" s="4">
        <f>+IF(X9&lt;&gt;0,+(Y9/X9)*100,0)</f>
        <v>-5.890261914753072</v>
      </c>
      <c r="AA9" s="30">
        <f>SUM(AA10:AA14)</f>
        <v>1787157000</v>
      </c>
    </row>
    <row r="10" spans="1:27" ht="12.75">
      <c r="A10" s="5" t="s">
        <v>36</v>
      </c>
      <c r="B10" s="3"/>
      <c r="C10" s="19">
        <v>139893000</v>
      </c>
      <c r="D10" s="19"/>
      <c r="E10" s="20">
        <v>277718000</v>
      </c>
      <c r="F10" s="21">
        <v>277718000</v>
      </c>
      <c r="G10" s="21">
        <v>2101000</v>
      </c>
      <c r="H10" s="21">
        <v>23097000</v>
      </c>
      <c r="I10" s="21">
        <v>12206000</v>
      </c>
      <c r="J10" s="21">
        <v>37404000</v>
      </c>
      <c r="K10" s="21">
        <v>8331000</v>
      </c>
      <c r="L10" s="21">
        <v>14005000</v>
      </c>
      <c r="M10" s="21">
        <v>17305000</v>
      </c>
      <c r="N10" s="21">
        <v>39641000</v>
      </c>
      <c r="O10" s="21"/>
      <c r="P10" s="21"/>
      <c r="Q10" s="21"/>
      <c r="R10" s="21"/>
      <c r="S10" s="21"/>
      <c r="T10" s="21"/>
      <c r="U10" s="21"/>
      <c r="V10" s="21"/>
      <c r="W10" s="21">
        <v>77045000</v>
      </c>
      <c r="X10" s="21">
        <v>63367940</v>
      </c>
      <c r="Y10" s="21">
        <v>13677060</v>
      </c>
      <c r="Z10" s="6">
        <v>21.58</v>
      </c>
      <c r="AA10" s="28">
        <v>277718000</v>
      </c>
    </row>
    <row r="11" spans="1:27" ht="12.75">
      <c r="A11" s="5" t="s">
        <v>37</v>
      </c>
      <c r="B11" s="3"/>
      <c r="C11" s="19">
        <v>13119000</v>
      </c>
      <c r="D11" s="19"/>
      <c r="E11" s="20">
        <v>311510000</v>
      </c>
      <c r="F11" s="21">
        <v>311510000</v>
      </c>
      <c r="G11" s="21">
        <v>532000</v>
      </c>
      <c r="H11" s="21">
        <v>1925000</v>
      </c>
      <c r="I11" s="21">
        <v>2825000</v>
      </c>
      <c r="J11" s="21">
        <v>5282000</v>
      </c>
      <c r="K11" s="21">
        <v>3936000</v>
      </c>
      <c r="L11" s="21">
        <v>6094000</v>
      </c>
      <c r="M11" s="21">
        <v>9067000</v>
      </c>
      <c r="N11" s="21">
        <v>19097000</v>
      </c>
      <c r="O11" s="21"/>
      <c r="P11" s="21"/>
      <c r="Q11" s="21"/>
      <c r="R11" s="21"/>
      <c r="S11" s="21"/>
      <c r="T11" s="21"/>
      <c r="U11" s="21"/>
      <c r="V11" s="21"/>
      <c r="W11" s="21">
        <v>24379000</v>
      </c>
      <c r="X11" s="21">
        <v>107821685</v>
      </c>
      <c r="Y11" s="21">
        <v>-83442685</v>
      </c>
      <c r="Z11" s="6">
        <v>-77.39</v>
      </c>
      <c r="AA11" s="28">
        <v>311510000</v>
      </c>
    </row>
    <row r="12" spans="1:27" ht="12.75">
      <c r="A12" s="5" t="s">
        <v>38</v>
      </c>
      <c r="B12" s="3"/>
      <c r="C12" s="19">
        <v>36814000</v>
      </c>
      <c r="D12" s="19"/>
      <c r="E12" s="20">
        <v>67090000</v>
      </c>
      <c r="F12" s="21">
        <v>67090000</v>
      </c>
      <c r="G12" s="21">
        <v>5857000</v>
      </c>
      <c r="H12" s="21">
        <v>2797000</v>
      </c>
      <c r="I12" s="21">
        <v>943000</v>
      </c>
      <c r="J12" s="21">
        <v>9597000</v>
      </c>
      <c r="K12" s="21">
        <v>2002000</v>
      </c>
      <c r="L12" s="21">
        <v>11552000</v>
      </c>
      <c r="M12" s="21">
        <v>2667000</v>
      </c>
      <c r="N12" s="21">
        <v>16221000</v>
      </c>
      <c r="O12" s="21"/>
      <c r="P12" s="21"/>
      <c r="Q12" s="21"/>
      <c r="R12" s="21"/>
      <c r="S12" s="21"/>
      <c r="T12" s="21"/>
      <c r="U12" s="21"/>
      <c r="V12" s="21"/>
      <c r="W12" s="21">
        <v>25818000</v>
      </c>
      <c r="X12" s="21">
        <v>34763615</v>
      </c>
      <c r="Y12" s="21">
        <v>-8945615</v>
      </c>
      <c r="Z12" s="6">
        <v>-25.73</v>
      </c>
      <c r="AA12" s="28">
        <v>67090000</v>
      </c>
    </row>
    <row r="13" spans="1:27" ht="12.75">
      <c r="A13" s="5" t="s">
        <v>39</v>
      </c>
      <c r="B13" s="3"/>
      <c r="C13" s="19">
        <v>458181000</v>
      </c>
      <c r="D13" s="19"/>
      <c r="E13" s="20">
        <v>1107235000</v>
      </c>
      <c r="F13" s="21">
        <v>1107235000</v>
      </c>
      <c r="G13" s="21">
        <v>39028000</v>
      </c>
      <c r="H13" s="21">
        <v>49030000</v>
      </c>
      <c r="I13" s="21">
        <v>66816000</v>
      </c>
      <c r="J13" s="21">
        <v>154874000</v>
      </c>
      <c r="K13" s="21">
        <v>47933000</v>
      </c>
      <c r="L13" s="21">
        <v>98170000</v>
      </c>
      <c r="M13" s="21">
        <v>133815000</v>
      </c>
      <c r="N13" s="21">
        <v>279918000</v>
      </c>
      <c r="O13" s="21"/>
      <c r="P13" s="21"/>
      <c r="Q13" s="21"/>
      <c r="R13" s="21"/>
      <c r="S13" s="21"/>
      <c r="T13" s="21"/>
      <c r="U13" s="21"/>
      <c r="V13" s="21"/>
      <c r="W13" s="21">
        <v>434792000</v>
      </c>
      <c r="X13" s="21">
        <v>387421527</v>
      </c>
      <c r="Y13" s="21">
        <v>47370473</v>
      </c>
      <c r="Z13" s="6">
        <v>12.23</v>
      </c>
      <c r="AA13" s="28">
        <v>1107235000</v>
      </c>
    </row>
    <row r="14" spans="1:27" ht="12.75">
      <c r="A14" s="5" t="s">
        <v>40</v>
      </c>
      <c r="B14" s="3"/>
      <c r="C14" s="22">
        <v>12476000</v>
      </c>
      <c r="D14" s="22"/>
      <c r="E14" s="23">
        <v>23604000</v>
      </c>
      <c r="F14" s="24">
        <v>23604000</v>
      </c>
      <c r="G14" s="24">
        <v>94000</v>
      </c>
      <c r="H14" s="24">
        <v>996000</v>
      </c>
      <c r="I14" s="24">
        <v>612000</v>
      </c>
      <c r="J14" s="24">
        <v>1702000</v>
      </c>
      <c r="K14" s="24">
        <v>692000</v>
      </c>
      <c r="L14" s="24">
        <v>603000</v>
      </c>
      <c r="M14" s="24">
        <v>1165000</v>
      </c>
      <c r="N14" s="24">
        <v>2460000</v>
      </c>
      <c r="O14" s="24"/>
      <c r="P14" s="24"/>
      <c r="Q14" s="24"/>
      <c r="R14" s="24"/>
      <c r="S14" s="24"/>
      <c r="T14" s="24"/>
      <c r="U14" s="24"/>
      <c r="V14" s="24"/>
      <c r="W14" s="24">
        <v>4162000</v>
      </c>
      <c r="X14" s="24">
        <v>8259040</v>
      </c>
      <c r="Y14" s="24">
        <v>-4097040</v>
      </c>
      <c r="Z14" s="7">
        <v>-49.61</v>
      </c>
      <c r="AA14" s="29">
        <v>23604000</v>
      </c>
    </row>
    <row r="15" spans="1:27" ht="12.75">
      <c r="A15" s="2" t="s">
        <v>41</v>
      </c>
      <c r="B15" s="8"/>
      <c r="C15" s="16">
        <f aca="true" t="shared" si="2" ref="C15:Y15">SUM(C16:C18)</f>
        <v>1415710000</v>
      </c>
      <c r="D15" s="16">
        <f>SUM(D16:D18)</f>
        <v>0</v>
      </c>
      <c r="E15" s="17">
        <f t="shared" si="2"/>
        <v>2165019000</v>
      </c>
      <c r="F15" s="18">
        <f t="shared" si="2"/>
        <v>2165019000</v>
      </c>
      <c r="G15" s="18">
        <f t="shared" si="2"/>
        <v>6554000</v>
      </c>
      <c r="H15" s="18">
        <f t="shared" si="2"/>
        <v>90197000</v>
      </c>
      <c r="I15" s="18">
        <f t="shared" si="2"/>
        <v>54317000</v>
      </c>
      <c r="J15" s="18">
        <f t="shared" si="2"/>
        <v>151068000</v>
      </c>
      <c r="K15" s="18">
        <f t="shared" si="2"/>
        <v>178450000</v>
      </c>
      <c r="L15" s="18">
        <f t="shared" si="2"/>
        <v>29035000</v>
      </c>
      <c r="M15" s="18">
        <f t="shared" si="2"/>
        <v>114625000</v>
      </c>
      <c r="N15" s="18">
        <f t="shared" si="2"/>
        <v>322110000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473178000</v>
      </c>
      <c r="X15" s="18">
        <f t="shared" si="2"/>
        <v>757043290</v>
      </c>
      <c r="Y15" s="18">
        <f t="shared" si="2"/>
        <v>-283865290</v>
      </c>
      <c r="Z15" s="4">
        <f>+IF(X15&lt;&gt;0,+(Y15/X15)*100,0)</f>
        <v>-37.49657301631984</v>
      </c>
      <c r="AA15" s="30">
        <f>SUM(AA16:AA18)</f>
        <v>2165019000</v>
      </c>
    </row>
    <row r="16" spans="1:27" ht="12.75">
      <c r="A16" s="5" t="s">
        <v>42</v>
      </c>
      <c r="B16" s="3"/>
      <c r="C16" s="19">
        <v>291070000</v>
      </c>
      <c r="D16" s="19"/>
      <c r="E16" s="20">
        <v>318289000</v>
      </c>
      <c r="F16" s="21">
        <v>318289000</v>
      </c>
      <c r="G16" s="21">
        <v>1726000</v>
      </c>
      <c r="H16" s="21">
        <v>22504000</v>
      </c>
      <c r="I16" s="21">
        <v>27013000</v>
      </c>
      <c r="J16" s="21">
        <v>51243000</v>
      </c>
      <c r="K16" s="21">
        <v>30502000</v>
      </c>
      <c r="L16" s="21">
        <v>17748000</v>
      </c>
      <c r="M16" s="21">
        <v>40917000</v>
      </c>
      <c r="N16" s="21">
        <v>89167000</v>
      </c>
      <c r="O16" s="21"/>
      <c r="P16" s="21"/>
      <c r="Q16" s="21"/>
      <c r="R16" s="21"/>
      <c r="S16" s="21"/>
      <c r="T16" s="21"/>
      <c r="U16" s="21"/>
      <c r="V16" s="21"/>
      <c r="W16" s="21">
        <v>140410000</v>
      </c>
      <c r="X16" s="21">
        <v>115463151</v>
      </c>
      <c r="Y16" s="21">
        <v>24946849</v>
      </c>
      <c r="Z16" s="6">
        <v>21.61</v>
      </c>
      <c r="AA16" s="28">
        <v>318289000</v>
      </c>
    </row>
    <row r="17" spans="1:27" ht="12.75">
      <c r="A17" s="5" t="s">
        <v>43</v>
      </c>
      <c r="B17" s="3"/>
      <c r="C17" s="19">
        <v>1124640000</v>
      </c>
      <c r="D17" s="19"/>
      <c r="E17" s="20">
        <v>1838413000</v>
      </c>
      <c r="F17" s="21">
        <v>1838413000</v>
      </c>
      <c r="G17" s="21">
        <v>4828000</v>
      </c>
      <c r="H17" s="21">
        <v>67693000</v>
      </c>
      <c r="I17" s="21">
        <v>27304000</v>
      </c>
      <c r="J17" s="21">
        <v>99825000</v>
      </c>
      <c r="K17" s="21">
        <v>147948000</v>
      </c>
      <c r="L17" s="21">
        <v>11287000</v>
      </c>
      <c r="M17" s="21">
        <v>73708000</v>
      </c>
      <c r="N17" s="21">
        <v>232943000</v>
      </c>
      <c r="O17" s="21"/>
      <c r="P17" s="21"/>
      <c r="Q17" s="21"/>
      <c r="R17" s="21"/>
      <c r="S17" s="21"/>
      <c r="T17" s="21"/>
      <c r="U17" s="21"/>
      <c r="V17" s="21"/>
      <c r="W17" s="21">
        <v>332768000</v>
      </c>
      <c r="X17" s="21">
        <v>638670021</v>
      </c>
      <c r="Y17" s="21">
        <v>-305902021</v>
      </c>
      <c r="Z17" s="6">
        <v>-47.9</v>
      </c>
      <c r="AA17" s="28">
        <v>1838413000</v>
      </c>
    </row>
    <row r="18" spans="1:27" ht="12.75">
      <c r="A18" s="5" t="s">
        <v>44</v>
      </c>
      <c r="B18" s="3"/>
      <c r="C18" s="19"/>
      <c r="D18" s="19"/>
      <c r="E18" s="20">
        <v>8317000</v>
      </c>
      <c r="F18" s="21">
        <v>8317000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2910118</v>
      </c>
      <c r="Y18" s="21">
        <v>-2910118</v>
      </c>
      <c r="Z18" s="6">
        <v>-100</v>
      </c>
      <c r="AA18" s="28">
        <v>8317000</v>
      </c>
    </row>
    <row r="19" spans="1:27" ht="12.75">
      <c r="A19" s="2" t="s">
        <v>45</v>
      </c>
      <c r="B19" s="8"/>
      <c r="C19" s="16">
        <f aca="true" t="shared" si="3" ref="C19:Y19">SUM(C20:C23)</f>
        <v>2147555398</v>
      </c>
      <c r="D19" s="16">
        <f>SUM(D20:D23)</f>
        <v>0</v>
      </c>
      <c r="E19" s="17">
        <f t="shared" si="3"/>
        <v>2421029000</v>
      </c>
      <c r="F19" s="18">
        <f t="shared" si="3"/>
        <v>2421029000</v>
      </c>
      <c r="G19" s="18">
        <f t="shared" si="3"/>
        <v>180734000</v>
      </c>
      <c r="H19" s="18">
        <f t="shared" si="3"/>
        <v>218818000</v>
      </c>
      <c r="I19" s="18">
        <f t="shared" si="3"/>
        <v>4095000</v>
      </c>
      <c r="J19" s="18">
        <f t="shared" si="3"/>
        <v>403647000</v>
      </c>
      <c r="K19" s="18">
        <f t="shared" si="3"/>
        <v>161018000</v>
      </c>
      <c r="L19" s="18">
        <f t="shared" si="3"/>
        <v>182521000</v>
      </c>
      <c r="M19" s="18">
        <f t="shared" si="3"/>
        <v>118328000</v>
      </c>
      <c r="N19" s="18">
        <f t="shared" si="3"/>
        <v>461867000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865514000</v>
      </c>
      <c r="X19" s="18">
        <f t="shared" si="3"/>
        <v>847118047</v>
      </c>
      <c r="Y19" s="18">
        <f t="shared" si="3"/>
        <v>18395953</v>
      </c>
      <c r="Z19" s="4">
        <f>+IF(X19&lt;&gt;0,+(Y19/X19)*100,0)</f>
        <v>2.171592621022274</v>
      </c>
      <c r="AA19" s="30">
        <f>SUM(AA20:AA23)</f>
        <v>2421029000</v>
      </c>
    </row>
    <row r="20" spans="1:27" ht="12.75">
      <c r="A20" s="5" t="s">
        <v>46</v>
      </c>
      <c r="B20" s="3"/>
      <c r="C20" s="19">
        <v>950679000</v>
      </c>
      <c r="D20" s="19"/>
      <c r="E20" s="20">
        <v>802601000</v>
      </c>
      <c r="F20" s="21">
        <v>802601000</v>
      </c>
      <c r="G20" s="21">
        <v>34776000</v>
      </c>
      <c r="H20" s="21">
        <v>25151000</v>
      </c>
      <c r="I20" s="21">
        <v>56416000</v>
      </c>
      <c r="J20" s="21">
        <v>116343000</v>
      </c>
      <c r="K20" s="21">
        <v>66981000</v>
      </c>
      <c r="L20" s="21">
        <v>50495000</v>
      </c>
      <c r="M20" s="21">
        <v>55848000</v>
      </c>
      <c r="N20" s="21">
        <v>173324000</v>
      </c>
      <c r="O20" s="21"/>
      <c r="P20" s="21"/>
      <c r="Q20" s="21"/>
      <c r="R20" s="21"/>
      <c r="S20" s="21"/>
      <c r="T20" s="21"/>
      <c r="U20" s="21"/>
      <c r="V20" s="21"/>
      <c r="W20" s="21">
        <v>289667000</v>
      </c>
      <c r="X20" s="21">
        <v>280830090</v>
      </c>
      <c r="Y20" s="21">
        <v>8836910</v>
      </c>
      <c r="Z20" s="6">
        <v>3.15</v>
      </c>
      <c r="AA20" s="28">
        <v>802601000</v>
      </c>
    </row>
    <row r="21" spans="1:27" ht="12.75">
      <c r="A21" s="5" t="s">
        <v>47</v>
      </c>
      <c r="B21" s="3"/>
      <c r="C21" s="19">
        <v>534790398</v>
      </c>
      <c r="D21" s="19"/>
      <c r="E21" s="20">
        <v>804368000</v>
      </c>
      <c r="F21" s="21">
        <v>804368000</v>
      </c>
      <c r="G21" s="21">
        <v>82905000</v>
      </c>
      <c r="H21" s="21">
        <v>84780000</v>
      </c>
      <c r="I21" s="21">
        <v>-66706000</v>
      </c>
      <c r="J21" s="21">
        <v>100979000</v>
      </c>
      <c r="K21" s="21">
        <v>-6455000</v>
      </c>
      <c r="L21" s="21">
        <v>37516000</v>
      </c>
      <c r="M21" s="21">
        <v>20609000</v>
      </c>
      <c r="N21" s="21">
        <v>51670000</v>
      </c>
      <c r="O21" s="21"/>
      <c r="P21" s="21"/>
      <c r="Q21" s="21"/>
      <c r="R21" s="21"/>
      <c r="S21" s="21"/>
      <c r="T21" s="21"/>
      <c r="U21" s="21"/>
      <c r="V21" s="21"/>
      <c r="W21" s="21">
        <v>152649000</v>
      </c>
      <c r="X21" s="21">
        <v>281448363</v>
      </c>
      <c r="Y21" s="21">
        <v>-128799363</v>
      </c>
      <c r="Z21" s="6">
        <v>-45.76</v>
      </c>
      <c r="AA21" s="28">
        <v>804368000</v>
      </c>
    </row>
    <row r="22" spans="1:27" ht="12.75">
      <c r="A22" s="5" t="s">
        <v>48</v>
      </c>
      <c r="B22" s="3"/>
      <c r="C22" s="22">
        <v>554881000</v>
      </c>
      <c r="D22" s="22"/>
      <c r="E22" s="23">
        <v>714586000</v>
      </c>
      <c r="F22" s="24">
        <v>714586000</v>
      </c>
      <c r="G22" s="24">
        <v>61814000</v>
      </c>
      <c r="H22" s="24">
        <v>96314000</v>
      </c>
      <c r="I22" s="24">
        <v>18442000</v>
      </c>
      <c r="J22" s="24">
        <v>176570000</v>
      </c>
      <c r="K22" s="24">
        <v>92613000</v>
      </c>
      <c r="L22" s="24">
        <v>87758000</v>
      </c>
      <c r="M22" s="24">
        <v>38753000</v>
      </c>
      <c r="N22" s="24">
        <v>219124000</v>
      </c>
      <c r="O22" s="24"/>
      <c r="P22" s="24"/>
      <c r="Q22" s="24"/>
      <c r="R22" s="24"/>
      <c r="S22" s="24"/>
      <c r="T22" s="24"/>
      <c r="U22" s="24"/>
      <c r="V22" s="24"/>
      <c r="W22" s="24">
        <v>395694000</v>
      </c>
      <c r="X22" s="24">
        <v>250033641</v>
      </c>
      <c r="Y22" s="24">
        <v>145660359</v>
      </c>
      <c r="Z22" s="7">
        <v>58.26</v>
      </c>
      <c r="AA22" s="29">
        <v>714586000</v>
      </c>
    </row>
    <row r="23" spans="1:27" ht="12.75">
      <c r="A23" s="5" t="s">
        <v>49</v>
      </c>
      <c r="B23" s="3"/>
      <c r="C23" s="19">
        <v>107205000</v>
      </c>
      <c r="D23" s="19"/>
      <c r="E23" s="20">
        <v>99474000</v>
      </c>
      <c r="F23" s="21">
        <v>99474000</v>
      </c>
      <c r="G23" s="21">
        <v>1239000</v>
      </c>
      <c r="H23" s="21">
        <v>12573000</v>
      </c>
      <c r="I23" s="21">
        <v>-4057000</v>
      </c>
      <c r="J23" s="21">
        <v>9755000</v>
      </c>
      <c r="K23" s="21">
        <v>7879000</v>
      </c>
      <c r="L23" s="21">
        <v>6752000</v>
      </c>
      <c r="M23" s="21">
        <v>3118000</v>
      </c>
      <c r="N23" s="21">
        <v>17749000</v>
      </c>
      <c r="O23" s="21"/>
      <c r="P23" s="21"/>
      <c r="Q23" s="21"/>
      <c r="R23" s="21"/>
      <c r="S23" s="21"/>
      <c r="T23" s="21"/>
      <c r="U23" s="21"/>
      <c r="V23" s="21"/>
      <c r="W23" s="21">
        <v>27504000</v>
      </c>
      <c r="X23" s="21">
        <v>34805953</v>
      </c>
      <c r="Y23" s="21">
        <v>-7301953</v>
      </c>
      <c r="Z23" s="6">
        <v>-20.98</v>
      </c>
      <c r="AA23" s="28">
        <v>99474000</v>
      </c>
    </row>
    <row r="24" spans="1:27" ht="12.75">
      <c r="A24" s="2" t="s">
        <v>50</v>
      </c>
      <c r="B24" s="8"/>
      <c r="C24" s="16">
        <v>3067000</v>
      </c>
      <c r="D24" s="16"/>
      <c r="E24" s="17">
        <v>108900000</v>
      </c>
      <c r="F24" s="18">
        <v>108900000</v>
      </c>
      <c r="G24" s="18"/>
      <c r="H24" s="18">
        <v>161000</v>
      </c>
      <c r="I24" s="18">
        <v>1968000</v>
      </c>
      <c r="J24" s="18">
        <v>2129000</v>
      </c>
      <c r="K24" s="18">
        <v>-92000</v>
      </c>
      <c r="L24" s="18">
        <v>78000</v>
      </c>
      <c r="M24" s="18"/>
      <c r="N24" s="18">
        <v>-14000</v>
      </c>
      <c r="O24" s="18"/>
      <c r="P24" s="18"/>
      <c r="Q24" s="18"/>
      <c r="R24" s="18"/>
      <c r="S24" s="18"/>
      <c r="T24" s="18"/>
      <c r="U24" s="18"/>
      <c r="V24" s="18"/>
      <c r="W24" s="18">
        <v>2115000</v>
      </c>
      <c r="X24" s="18">
        <v>62293047</v>
      </c>
      <c r="Y24" s="18">
        <v>-60178047</v>
      </c>
      <c r="Z24" s="4">
        <v>-96.6</v>
      </c>
      <c r="AA24" s="30">
        <v>108900000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4766075398</v>
      </c>
      <c r="D25" s="50">
        <f>+D5+D9+D15+D19+D24</f>
        <v>0</v>
      </c>
      <c r="E25" s="51">
        <f t="shared" si="4"/>
        <v>7110162000</v>
      </c>
      <c r="F25" s="52">
        <f t="shared" si="4"/>
        <v>7110162000</v>
      </c>
      <c r="G25" s="52">
        <f t="shared" si="4"/>
        <v>237258000</v>
      </c>
      <c r="H25" s="52">
        <f t="shared" si="4"/>
        <v>418412000</v>
      </c>
      <c r="I25" s="52">
        <f t="shared" si="4"/>
        <v>170044000</v>
      </c>
      <c r="J25" s="52">
        <f t="shared" si="4"/>
        <v>825714000</v>
      </c>
      <c r="K25" s="52">
        <f t="shared" si="4"/>
        <v>459589000</v>
      </c>
      <c r="L25" s="52">
        <f t="shared" si="4"/>
        <v>370266000</v>
      </c>
      <c r="M25" s="52">
        <f t="shared" si="4"/>
        <v>417652000</v>
      </c>
      <c r="N25" s="52">
        <f t="shared" si="4"/>
        <v>1247507000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2073221000</v>
      </c>
      <c r="X25" s="52">
        <f t="shared" si="4"/>
        <v>2487845335</v>
      </c>
      <c r="Y25" s="52">
        <f t="shared" si="4"/>
        <v>-414624335</v>
      </c>
      <c r="Z25" s="53">
        <f>+IF(X25&lt;&gt;0,+(Y25/X25)*100,0)</f>
        <v>-16.666001264905802</v>
      </c>
      <c r="AA25" s="54">
        <f>+AA5+AA9+AA15+AA19+AA24</f>
        <v>7110162000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2412626000</v>
      </c>
      <c r="D28" s="19"/>
      <c r="E28" s="20">
        <v>2833976000</v>
      </c>
      <c r="F28" s="21">
        <v>2833976000</v>
      </c>
      <c r="G28" s="21">
        <v>65084000</v>
      </c>
      <c r="H28" s="21">
        <v>103014000</v>
      </c>
      <c r="I28" s="21">
        <v>23830000</v>
      </c>
      <c r="J28" s="21">
        <v>191928000</v>
      </c>
      <c r="K28" s="21">
        <v>140517000</v>
      </c>
      <c r="L28" s="21">
        <v>33662000</v>
      </c>
      <c r="M28" s="21">
        <v>57830000</v>
      </c>
      <c r="N28" s="21">
        <v>232009000</v>
      </c>
      <c r="O28" s="21"/>
      <c r="P28" s="21"/>
      <c r="Q28" s="21"/>
      <c r="R28" s="21"/>
      <c r="S28" s="21"/>
      <c r="T28" s="21"/>
      <c r="U28" s="21"/>
      <c r="V28" s="21"/>
      <c r="W28" s="21">
        <v>423937000</v>
      </c>
      <c r="X28" s="21">
        <v>996506639</v>
      </c>
      <c r="Y28" s="21">
        <v>-572569639</v>
      </c>
      <c r="Z28" s="6">
        <v>-57.46</v>
      </c>
      <c r="AA28" s="19">
        <v>2833976000</v>
      </c>
    </row>
    <row r="29" spans="1:27" ht="12.75">
      <c r="A29" s="56" t="s">
        <v>55</v>
      </c>
      <c r="B29" s="3"/>
      <c r="C29" s="19">
        <v>55996000</v>
      </c>
      <c r="D29" s="19"/>
      <c r="E29" s="20">
        <v>593500000</v>
      </c>
      <c r="F29" s="21">
        <v>593500000</v>
      </c>
      <c r="G29" s="21">
        <v>30299000</v>
      </c>
      <c r="H29" s="21">
        <v>38067000</v>
      </c>
      <c r="I29" s="21">
        <v>29253000</v>
      </c>
      <c r="J29" s="21">
        <v>97619000</v>
      </c>
      <c r="K29" s="21">
        <v>25169000</v>
      </c>
      <c r="L29" s="21">
        <v>27820000</v>
      </c>
      <c r="M29" s="21">
        <v>78185000</v>
      </c>
      <c r="N29" s="21">
        <v>131174000</v>
      </c>
      <c r="O29" s="21"/>
      <c r="P29" s="21"/>
      <c r="Q29" s="21"/>
      <c r="R29" s="21"/>
      <c r="S29" s="21"/>
      <c r="T29" s="21"/>
      <c r="U29" s="21"/>
      <c r="V29" s="21"/>
      <c r="W29" s="21">
        <v>228793000</v>
      </c>
      <c r="X29" s="21">
        <v>207665790</v>
      </c>
      <c r="Y29" s="21">
        <v>21127210</v>
      </c>
      <c r="Z29" s="6">
        <v>10.17</v>
      </c>
      <c r="AA29" s="28">
        <v>593500000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11503000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2480125000</v>
      </c>
      <c r="D32" s="25">
        <f>SUM(D28:D31)</f>
        <v>0</v>
      </c>
      <c r="E32" s="26">
        <f t="shared" si="5"/>
        <v>3427476000</v>
      </c>
      <c r="F32" s="27">
        <f t="shared" si="5"/>
        <v>3427476000</v>
      </c>
      <c r="G32" s="27">
        <f t="shared" si="5"/>
        <v>95383000</v>
      </c>
      <c r="H32" s="27">
        <f t="shared" si="5"/>
        <v>141081000</v>
      </c>
      <c r="I32" s="27">
        <f t="shared" si="5"/>
        <v>53083000</v>
      </c>
      <c r="J32" s="27">
        <f t="shared" si="5"/>
        <v>289547000</v>
      </c>
      <c r="K32" s="27">
        <f t="shared" si="5"/>
        <v>165686000</v>
      </c>
      <c r="L32" s="27">
        <f t="shared" si="5"/>
        <v>61482000</v>
      </c>
      <c r="M32" s="27">
        <f t="shared" si="5"/>
        <v>136015000</v>
      </c>
      <c r="N32" s="27">
        <f t="shared" si="5"/>
        <v>363183000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652730000</v>
      </c>
      <c r="X32" s="27">
        <f t="shared" si="5"/>
        <v>1204172429</v>
      </c>
      <c r="Y32" s="27">
        <f t="shared" si="5"/>
        <v>-551442429</v>
      </c>
      <c r="Z32" s="13">
        <f>+IF(X32&lt;&gt;0,+(Y32/X32)*100,0)</f>
        <v>-45.79430783496207</v>
      </c>
      <c r="AA32" s="31">
        <f>SUM(AA28:AA31)</f>
        <v>3427476000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184689398</v>
      </c>
      <c r="D34" s="19"/>
      <c r="E34" s="20">
        <v>1000000000</v>
      </c>
      <c r="F34" s="21">
        <v>1000000000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349900000</v>
      </c>
      <c r="Y34" s="21">
        <v>-349900000</v>
      </c>
      <c r="Z34" s="6">
        <v>-100</v>
      </c>
      <c r="AA34" s="28">
        <v>1000000000</v>
      </c>
    </row>
    <row r="35" spans="1:27" ht="12.75">
      <c r="A35" s="59" t="s">
        <v>63</v>
      </c>
      <c r="B35" s="3"/>
      <c r="C35" s="19">
        <v>2101261000</v>
      </c>
      <c r="D35" s="19"/>
      <c r="E35" s="20">
        <v>2682686000</v>
      </c>
      <c r="F35" s="21">
        <v>2682686000</v>
      </c>
      <c r="G35" s="21">
        <v>141875000</v>
      </c>
      <c r="H35" s="21">
        <v>277331000</v>
      </c>
      <c r="I35" s="21">
        <v>116961000</v>
      </c>
      <c r="J35" s="21">
        <v>536167000</v>
      </c>
      <c r="K35" s="21">
        <v>293903000</v>
      </c>
      <c r="L35" s="21">
        <v>308784000</v>
      </c>
      <c r="M35" s="21">
        <v>281637000</v>
      </c>
      <c r="N35" s="21">
        <v>884324000</v>
      </c>
      <c r="O35" s="21"/>
      <c r="P35" s="21"/>
      <c r="Q35" s="21"/>
      <c r="R35" s="21"/>
      <c r="S35" s="21"/>
      <c r="T35" s="21"/>
      <c r="U35" s="21"/>
      <c r="V35" s="21"/>
      <c r="W35" s="21">
        <v>1420491000</v>
      </c>
      <c r="X35" s="21">
        <v>933772906</v>
      </c>
      <c r="Y35" s="21">
        <v>486718094</v>
      </c>
      <c r="Z35" s="6">
        <v>52.12</v>
      </c>
      <c r="AA35" s="28">
        <v>2682686000</v>
      </c>
    </row>
    <row r="36" spans="1:27" ht="12.75">
      <c r="A36" s="60" t="s">
        <v>64</v>
      </c>
      <c r="B36" s="10"/>
      <c r="C36" s="61">
        <f aca="true" t="shared" si="6" ref="C36:Y36">SUM(C32:C35)</f>
        <v>4766075398</v>
      </c>
      <c r="D36" s="61">
        <f>SUM(D32:D35)</f>
        <v>0</v>
      </c>
      <c r="E36" s="62">
        <f t="shared" si="6"/>
        <v>7110162000</v>
      </c>
      <c r="F36" s="63">
        <f t="shared" si="6"/>
        <v>7110162000</v>
      </c>
      <c r="G36" s="63">
        <f t="shared" si="6"/>
        <v>237258000</v>
      </c>
      <c r="H36" s="63">
        <f t="shared" si="6"/>
        <v>418412000</v>
      </c>
      <c r="I36" s="63">
        <f t="shared" si="6"/>
        <v>170044000</v>
      </c>
      <c r="J36" s="63">
        <f t="shared" si="6"/>
        <v>825714000</v>
      </c>
      <c r="K36" s="63">
        <f t="shared" si="6"/>
        <v>459589000</v>
      </c>
      <c r="L36" s="63">
        <f t="shared" si="6"/>
        <v>370266000</v>
      </c>
      <c r="M36" s="63">
        <f t="shared" si="6"/>
        <v>417652000</v>
      </c>
      <c r="N36" s="63">
        <f t="shared" si="6"/>
        <v>1247507000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2073221000</v>
      </c>
      <c r="X36" s="63">
        <f t="shared" si="6"/>
        <v>2487845335</v>
      </c>
      <c r="Y36" s="63">
        <f t="shared" si="6"/>
        <v>-414624335</v>
      </c>
      <c r="Z36" s="64">
        <f>+IF(X36&lt;&gt;0,+(Y36/X36)*100,0)</f>
        <v>-16.666001264905802</v>
      </c>
      <c r="AA36" s="65">
        <f>SUM(AA32:AA35)</f>
        <v>7110162000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4856402</v>
      </c>
      <c r="D5" s="16">
        <f>SUM(D6:D8)</f>
        <v>0</v>
      </c>
      <c r="E5" s="17">
        <f t="shared" si="0"/>
        <v>3882000</v>
      </c>
      <c r="F5" s="18">
        <f t="shared" si="0"/>
        <v>3882000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47499</v>
      </c>
      <c r="L5" s="18">
        <f t="shared" si="0"/>
        <v>9015</v>
      </c>
      <c r="M5" s="18">
        <f t="shared" si="0"/>
        <v>24160</v>
      </c>
      <c r="N5" s="18">
        <f t="shared" si="0"/>
        <v>80674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80674</v>
      </c>
      <c r="X5" s="18">
        <f t="shared" si="0"/>
        <v>1941000</v>
      </c>
      <c r="Y5" s="18">
        <f t="shared" si="0"/>
        <v>-1860326</v>
      </c>
      <c r="Z5" s="4">
        <f>+IF(X5&lt;&gt;0,+(Y5/X5)*100,0)</f>
        <v>-95.84368882019577</v>
      </c>
      <c r="AA5" s="16">
        <f>SUM(AA6:AA8)</f>
        <v>3882000</v>
      </c>
    </row>
    <row r="6" spans="1:27" ht="12.75">
      <c r="A6" s="5" t="s">
        <v>32</v>
      </c>
      <c r="B6" s="3"/>
      <c r="C6" s="19"/>
      <c r="D6" s="19"/>
      <c r="E6" s="20">
        <v>865000</v>
      </c>
      <c r="F6" s="21">
        <v>865000</v>
      </c>
      <c r="G6" s="21"/>
      <c r="H6" s="21"/>
      <c r="I6" s="21"/>
      <c r="J6" s="21"/>
      <c r="K6" s="21">
        <v>47499</v>
      </c>
      <c r="L6" s="21"/>
      <c r="M6" s="21">
        <v>2300</v>
      </c>
      <c r="N6" s="21">
        <v>49799</v>
      </c>
      <c r="O6" s="21"/>
      <c r="P6" s="21"/>
      <c r="Q6" s="21"/>
      <c r="R6" s="21"/>
      <c r="S6" s="21"/>
      <c r="T6" s="21"/>
      <c r="U6" s="21"/>
      <c r="V6" s="21"/>
      <c r="W6" s="21">
        <v>49799</v>
      </c>
      <c r="X6" s="21">
        <v>432498</v>
      </c>
      <c r="Y6" s="21">
        <v>-382699</v>
      </c>
      <c r="Z6" s="6">
        <v>-88.49</v>
      </c>
      <c r="AA6" s="28">
        <v>865000</v>
      </c>
    </row>
    <row r="7" spans="1:27" ht="12.75">
      <c r="A7" s="5" t="s">
        <v>33</v>
      </c>
      <c r="B7" s="3"/>
      <c r="C7" s="22">
        <v>4856402</v>
      </c>
      <c r="D7" s="22"/>
      <c r="E7" s="23">
        <v>3017000</v>
      </c>
      <c r="F7" s="24">
        <v>3017000</v>
      </c>
      <c r="G7" s="24"/>
      <c r="H7" s="24"/>
      <c r="I7" s="24"/>
      <c r="J7" s="24"/>
      <c r="K7" s="24"/>
      <c r="L7" s="24">
        <v>9015</v>
      </c>
      <c r="M7" s="24"/>
      <c r="N7" s="24">
        <v>9015</v>
      </c>
      <c r="O7" s="24"/>
      <c r="P7" s="24"/>
      <c r="Q7" s="24"/>
      <c r="R7" s="24"/>
      <c r="S7" s="24"/>
      <c r="T7" s="24"/>
      <c r="U7" s="24"/>
      <c r="V7" s="24"/>
      <c r="W7" s="24">
        <v>9015</v>
      </c>
      <c r="X7" s="24">
        <v>1508502</v>
      </c>
      <c r="Y7" s="24">
        <v>-1499487</v>
      </c>
      <c r="Z7" s="7">
        <v>-99.4</v>
      </c>
      <c r="AA7" s="29">
        <v>3017000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>
        <v>21860</v>
      </c>
      <c r="N8" s="21">
        <v>21860</v>
      </c>
      <c r="O8" s="21"/>
      <c r="P8" s="21"/>
      <c r="Q8" s="21"/>
      <c r="R8" s="21"/>
      <c r="S8" s="21"/>
      <c r="T8" s="21"/>
      <c r="U8" s="21"/>
      <c r="V8" s="21"/>
      <c r="W8" s="21">
        <v>21860</v>
      </c>
      <c r="X8" s="21"/>
      <c r="Y8" s="21">
        <v>21860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52000</v>
      </c>
      <c r="D9" s="16">
        <f>SUM(D10:D14)</f>
        <v>0</v>
      </c>
      <c r="E9" s="17">
        <f t="shared" si="1"/>
        <v>7604000</v>
      </c>
      <c r="F9" s="18">
        <f t="shared" si="1"/>
        <v>7604000</v>
      </c>
      <c r="G9" s="18">
        <f t="shared" si="1"/>
        <v>0</v>
      </c>
      <c r="H9" s="18">
        <f t="shared" si="1"/>
        <v>0</v>
      </c>
      <c r="I9" s="18">
        <f t="shared" si="1"/>
        <v>9100</v>
      </c>
      <c r="J9" s="18">
        <f t="shared" si="1"/>
        <v>9100</v>
      </c>
      <c r="K9" s="18">
        <f t="shared" si="1"/>
        <v>0</v>
      </c>
      <c r="L9" s="18">
        <f t="shared" si="1"/>
        <v>167681</v>
      </c>
      <c r="M9" s="18">
        <f t="shared" si="1"/>
        <v>901602</v>
      </c>
      <c r="N9" s="18">
        <f t="shared" si="1"/>
        <v>1069283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1078383</v>
      </c>
      <c r="X9" s="18">
        <f t="shared" si="1"/>
        <v>4052004</v>
      </c>
      <c r="Y9" s="18">
        <f t="shared" si="1"/>
        <v>-2973621</v>
      </c>
      <c r="Z9" s="4">
        <f>+IF(X9&lt;&gt;0,+(Y9/X9)*100,0)</f>
        <v>-73.38642804893578</v>
      </c>
      <c r="AA9" s="30">
        <f>SUM(AA10:AA14)</f>
        <v>7604000</v>
      </c>
    </row>
    <row r="10" spans="1:27" ht="12.75">
      <c r="A10" s="5" t="s">
        <v>36</v>
      </c>
      <c r="B10" s="3"/>
      <c r="C10" s="19">
        <v>52000</v>
      </c>
      <c r="D10" s="19"/>
      <c r="E10" s="20">
        <v>874000</v>
      </c>
      <c r="F10" s="21">
        <v>874000</v>
      </c>
      <c r="G10" s="21"/>
      <c r="H10" s="21"/>
      <c r="I10" s="21"/>
      <c r="J10" s="21"/>
      <c r="K10" s="21"/>
      <c r="L10" s="21">
        <v>167681</v>
      </c>
      <c r="M10" s="21">
        <v>714702</v>
      </c>
      <c r="N10" s="21">
        <v>882383</v>
      </c>
      <c r="O10" s="21"/>
      <c r="P10" s="21"/>
      <c r="Q10" s="21"/>
      <c r="R10" s="21"/>
      <c r="S10" s="21"/>
      <c r="T10" s="21"/>
      <c r="U10" s="21"/>
      <c r="V10" s="21"/>
      <c r="W10" s="21">
        <v>882383</v>
      </c>
      <c r="X10" s="21">
        <v>687000</v>
      </c>
      <c r="Y10" s="21">
        <v>195383</v>
      </c>
      <c r="Z10" s="6">
        <v>28.44</v>
      </c>
      <c r="AA10" s="28">
        <v>874000</v>
      </c>
    </row>
    <row r="11" spans="1:27" ht="12.75">
      <c r="A11" s="5" t="s">
        <v>37</v>
      </c>
      <c r="B11" s="3"/>
      <c r="C11" s="19"/>
      <c r="D11" s="19"/>
      <c r="E11" s="20">
        <v>6350000</v>
      </c>
      <c r="F11" s="21">
        <v>6350000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3175002</v>
      </c>
      <c r="Y11" s="21">
        <v>-3175002</v>
      </c>
      <c r="Z11" s="6">
        <v>-100</v>
      </c>
      <c r="AA11" s="28">
        <v>6350000</v>
      </c>
    </row>
    <row r="12" spans="1:27" ht="12.75">
      <c r="A12" s="5" t="s">
        <v>38</v>
      </c>
      <c r="B12" s="3"/>
      <c r="C12" s="19"/>
      <c r="D12" s="19"/>
      <c r="E12" s="20">
        <v>380000</v>
      </c>
      <c r="F12" s="21">
        <v>380000</v>
      </c>
      <c r="G12" s="21"/>
      <c r="H12" s="21"/>
      <c r="I12" s="21">
        <v>9100</v>
      </c>
      <c r="J12" s="21">
        <v>9100</v>
      </c>
      <c r="K12" s="21"/>
      <c r="L12" s="21"/>
      <c r="M12" s="21">
        <v>186900</v>
      </c>
      <c r="N12" s="21">
        <v>186900</v>
      </c>
      <c r="O12" s="21"/>
      <c r="P12" s="21"/>
      <c r="Q12" s="21"/>
      <c r="R12" s="21"/>
      <c r="S12" s="21"/>
      <c r="T12" s="21"/>
      <c r="U12" s="21"/>
      <c r="V12" s="21"/>
      <c r="W12" s="21">
        <v>196000</v>
      </c>
      <c r="X12" s="21">
        <v>190002</v>
      </c>
      <c r="Y12" s="21">
        <v>5998</v>
      </c>
      <c r="Z12" s="6">
        <v>3.16</v>
      </c>
      <c r="AA12" s="28">
        <v>380000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27494990</v>
      </c>
      <c r="D15" s="16">
        <f>SUM(D16:D18)</f>
        <v>0</v>
      </c>
      <c r="E15" s="17">
        <f t="shared" si="2"/>
        <v>25868000</v>
      </c>
      <c r="F15" s="18">
        <f t="shared" si="2"/>
        <v>25868000</v>
      </c>
      <c r="G15" s="18">
        <f t="shared" si="2"/>
        <v>11109407</v>
      </c>
      <c r="H15" s="18">
        <f t="shared" si="2"/>
        <v>2203642</v>
      </c>
      <c r="I15" s="18">
        <f t="shared" si="2"/>
        <v>0</v>
      </c>
      <c r="J15" s="18">
        <f t="shared" si="2"/>
        <v>13313049</v>
      </c>
      <c r="K15" s="18">
        <f t="shared" si="2"/>
        <v>0</v>
      </c>
      <c r="L15" s="18">
        <f t="shared" si="2"/>
        <v>17780</v>
      </c>
      <c r="M15" s="18">
        <f t="shared" si="2"/>
        <v>1231962</v>
      </c>
      <c r="N15" s="18">
        <f t="shared" si="2"/>
        <v>1249742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14562791</v>
      </c>
      <c r="X15" s="18">
        <f t="shared" si="2"/>
        <v>12934002</v>
      </c>
      <c r="Y15" s="18">
        <f t="shared" si="2"/>
        <v>1628789</v>
      </c>
      <c r="Z15" s="4">
        <f>+IF(X15&lt;&gt;0,+(Y15/X15)*100,0)</f>
        <v>12.593078306312307</v>
      </c>
      <c r="AA15" s="30">
        <f>SUM(AA16:AA18)</f>
        <v>25868000</v>
      </c>
    </row>
    <row r="16" spans="1:27" ht="12.75">
      <c r="A16" s="5" t="s">
        <v>42</v>
      </c>
      <c r="B16" s="3"/>
      <c r="C16" s="19"/>
      <c r="D16" s="19"/>
      <c r="E16" s="20">
        <v>2300000</v>
      </c>
      <c r="F16" s="21">
        <v>2300000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1150002</v>
      </c>
      <c r="Y16" s="21">
        <v>-1150002</v>
      </c>
      <c r="Z16" s="6">
        <v>-100</v>
      </c>
      <c r="AA16" s="28">
        <v>2300000</v>
      </c>
    </row>
    <row r="17" spans="1:27" ht="12.75">
      <c r="A17" s="5" t="s">
        <v>43</v>
      </c>
      <c r="B17" s="3"/>
      <c r="C17" s="19">
        <v>27494990</v>
      </c>
      <c r="D17" s="19"/>
      <c r="E17" s="20">
        <v>23568000</v>
      </c>
      <c r="F17" s="21">
        <v>23568000</v>
      </c>
      <c r="G17" s="21">
        <v>11109407</v>
      </c>
      <c r="H17" s="21">
        <v>2203642</v>
      </c>
      <c r="I17" s="21"/>
      <c r="J17" s="21">
        <v>13313049</v>
      </c>
      <c r="K17" s="21"/>
      <c r="L17" s="21">
        <v>17780</v>
      </c>
      <c r="M17" s="21">
        <v>1231962</v>
      </c>
      <c r="N17" s="21">
        <v>1249742</v>
      </c>
      <c r="O17" s="21"/>
      <c r="P17" s="21"/>
      <c r="Q17" s="21"/>
      <c r="R17" s="21"/>
      <c r="S17" s="21"/>
      <c r="T17" s="21"/>
      <c r="U17" s="21"/>
      <c r="V17" s="21"/>
      <c r="W17" s="21">
        <v>14562791</v>
      </c>
      <c r="X17" s="21">
        <v>11784000</v>
      </c>
      <c r="Y17" s="21">
        <v>2778791</v>
      </c>
      <c r="Z17" s="6">
        <v>23.58</v>
      </c>
      <c r="AA17" s="28">
        <v>23568000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5493452</v>
      </c>
      <c r="D19" s="16">
        <f>SUM(D20:D23)</f>
        <v>0</v>
      </c>
      <c r="E19" s="17">
        <f t="shared" si="3"/>
        <v>7824400</v>
      </c>
      <c r="F19" s="18">
        <f t="shared" si="3"/>
        <v>7824400</v>
      </c>
      <c r="G19" s="18">
        <f t="shared" si="3"/>
        <v>0</v>
      </c>
      <c r="H19" s="18">
        <f t="shared" si="3"/>
        <v>0</v>
      </c>
      <c r="I19" s="18">
        <f t="shared" si="3"/>
        <v>510050</v>
      </c>
      <c r="J19" s="18">
        <f t="shared" si="3"/>
        <v>510050</v>
      </c>
      <c r="K19" s="18">
        <f t="shared" si="3"/>
        <v>302338</v>
      </c>
      <c r="L19" s="18">
        <f t="shared" si="3"/>
        <v>0</v>
      </c>
      <c r="M19" s="18">
        <f t="shared" si="3"/>
        <v>323093</v>
      </c>
      <c r="N19" s="18">
        <f t="shared" si="3"/>
        <v>625431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1135481</v>
      </c>
      <c r="X19" s="18">
        <f t="shared" si="3"/>
        <v>3912198</v>
      </c>
      <c r="Y19" s="18">
        <f t="shared" si="3"/>
        <v>-2776717</v>
      </c>
      <c r="Z19" s="4">
        <f>+IF(X19&lt;&gt;0,+(Y19/X19)*100,0)</f>
        <v>-70.97588107759371</v>
      </c>
      <c r="AA19" s="30">
        <f>SUM(AA20:AA23)</f>
        <v>7824400</v>
      </c>
    </row>
    <row r="20" spans="1:27" ht="12.75">
      <c r="A20" s="5" t="s">
        <v>46</v>
      </c>
      <c r="B20" s="3"/>
      <c r="C20" s="19">
        <v>5493452</v>
      </c>
      <c r="D20" s="19"/>
      <c r="E20" s="20">
        <v>4994400</v>
      </c>
      <c r="F20" s="21">
        <v>4994400</v>
      </c>
      <c r="G20" s="21"/>
      <c r="H20" s="21"/>
      <c r="I20" s="21">
        <v>510050</v>
      </c>
      <c r="J20" s="21">
        <v>510050</v>
      </c>
      <c r="K20" s="21">
        <v>302338</v>
      </c>
      <c r="L20" s="21"/>
      <c r="M20" s="21">
        <v>165513</v>
      </c>
      <c r="N20" s="21">
        <v>467851</v>
      </c>
      <c r="O20" s="21"/>
      <c r="P20" s="21"/>
      <c r="Q20" s="21"/>
      <c r="R20" s="21"/>
      <c r="S20" s="21"/>
      <c r="T20" s="21"/>
      <c r="U20" s="21"/>
      <c r="V20" s="21"/>
      <c r="W20" s="21">
        <v>977901</v>
      </c>
      <c r="X20" s="21">
        <v>2497200</v>
      </c>
      <c r="Y20" s="21">
        <v>-1519299</v>
      </c>
      <c r="Z20" s="6">
        <v>-60.84</v>
      </c>
      <c r="AA20" s="28">
        <v>4994400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2830000</v>
      </c>
      <c r="F23" s="21">
        <v>2830000</v>
      </c>
      <c r="G23" s="21"/>
      <c r="H23" s="21"/>
      <c r="I23" s="21"/>
      <c r="J23" s="21"/>
      <c r="K23" s="21"/>
      <c r="L23" s="21"/>
      <c r="M23" s="21">
        <v>157580</v>
      </c>
      <c r="N23" s="21">
        <v>157580</v>
      </c>
      <c r="O23" s="21"/>
      <c r="P23" s="21"/>
      <c r="Q23" s="21"/>
      <c r="R23" s="21"/>
      <c r="S23" s="21"/>
      <c r="T23" s="21"/>
      <c r="U23" s="21"/>
      <c r="V23" s="21"/>
      <c r="W23" s="21">
        <v>157580</v>
      </c>
      <c r="X23" s="21">
        <v>1414998</v>
      </c>
      <c r="Y23" s="21">
        <v>-1257418</v>
      </c>
      <c r="Z23" s="6">
        <v>-88.86</v>
      </c>
      <c r="AA23" s="28">
        <v>2830000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37896844</v>
      </c>
      <c r="D25" s="50">
        <f>+D5+D9+D15+D19+D24</f>
        <v>0</v>
      </c>
      <c r="E25" s="51">
        <f t="shared" si="4"/>
        <v>45178400</v>
      </c>
      <c r="F25" s="52">
        <f t="shared" si="4"/>
        <v>45178400</v>
      </c>
      <c r="G25" s="52">
        <f t="shared" si="4"/>
        <v>11109407</v>
      </c>
      <c r="H25" s="52">
        <f t="shared" si="4"/>
        <v>2203642</v>
      </c>
      <c r="I25" s="52">
        <f t="shared" si="4"/>
        <v>519150</v>
      </c>
      <c r="J25" s="52">
        <f t="shared" si="4"/>
        <v>13832199</v>
      </c>
      <c r="K25" s="52">
        <f t="shared" si="4"/>
        <v>349837</v>
      </c>
      <c r="L25" s="52">
        <f t="shared" si="4"/>
        <v>194476</v>
      </c>
      <c r="M25" s="52">
        <f t="shared" si="4"/>
        <v>2480817</v>
      </c>
      <c r="N25" s="52">
        <f t="shared" si="4"/>
        <v>3025130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16857329</v>
      </c>
      <c r="X25" s="52">
        <f t="shared" si="4"/>
        <v>22839204</v>
      </c>
      <c r="Y25" s="52">
        <f t="shared" si="4"/>
        <v>-5981875</v>
      </c>
      <c r="Z25" s="53">
        <f>+IF(X25&lt;&gt;0,+(Y25/X25)*100,0)</f>
        <v>-26.19125867959321</v>
      </c>
      <c r="AA25" s="54">
        <f>+AA5+AA9+AA15+AA19+AA24</f>
        <v>45178400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32647586</v>
      </c>
      <c r="D28" s="19"/>
      <c r="E28" s="20">
        <v>24487000</v>
      </c>
      <c r="F28" s="21">
        <v>24487000</v>
      </c>
      <c r="G28" s="21">
        <v>11109407</v>
      </c>
      <c r="H28" s="21">
        <v>2203642</v>
      </c>
      <c r="I28" s="21"/>
      <c r="J28" s="21">
        <v>13313049</v>
      </c>
      <c r="K28" s="21"/>
      <c r="L28" s="21">
        <v>17780</v>
      </c>
      <c r="M28" s="21">
        <v>1923152</v>
      </c>
      <c r="N28" s="21">
        <v>1940932</v>
      </c>
      <c r="O28" s="21"/>
      <c r="P28" s="21"/>
      <c r="Q28" s="21"/>
      <c r="R28" s="21"/>
      <c r="S28" s="21"/>
      <c r="T28" s="21"/>
      <c r="U28" s="21"/>
      <c r="V28" s="21"/>
      <c r="W28" s="21">
        <v>15253981</v>
      </c>
      <c r="X28" s="21">
        <v>12243498</v>
      </c>
      <c r="Y28" s="21">
        <v>3010483</v>
      </c>
      <c r="Z28" s="6">
        <v>24.59</v>
      </c>
      <c r="AA28" s="19">
        <v>24487000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32647586</v>
      </c>
      <c r="D32" s="25">
        <f>SUM(D28:D31)</f>
        <v>0</v>
      </c>
      <c r="E32" s="26">
        <f t="shared" si="5"/>
        <v>24487000</v>
      </c>
      <c r="F32" s="27">
        <f t="shared" si="5"/>
        <v>24487000</v>
      </c>
      <c r="G32" s="27">
        <f t="shared" si="5"/>
        <v>11109407</v>
      </c>
      <c r="H32" s="27">
        <f t="shared" si="5"/>
        <v>2203642</v>
      </c>
      <c r="I32" s="27">
        <f t="shared" si="5"/>
        <v>0</v>
      </c>
      <c r="J32" s="27">
        <f t="shared" si="5"/>
        <v>13313049</v>
      </c>
      <c r="K32" s="27">
        <f t="shared" si="5"/>
        <v>0</v>
      </c>
      <c r="L32" s="27">
        <f t="shared" si="5"/>
        <v>17780</v>
      </c>
      <c r="M32" s="27">
        <f t="shared" si="5"/>
        <v>1923152</v>
      </c>
      <c r="N32" s="27">
        <f t="shared" si="5"/>
        <v>1940932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15253981</v>
      </c>
      <c r="X32" s="27">
        <f t="shared" si="5"/>
        <v>12243498</v>
      </c>
      <c r="Y32" s="27">
        <f t="shared" si="5"/>
        <v>3010483</v>
      </c>
      <c r="Z32" s="13">
        <f>+IF(X32&lt;&gt;0,+(Y32/X32)*100,0)</f>
        <v>24.5884223609952</v>
      </c>
      <c r="AA32" s="31">
        <f>SUM(AA28:AA31)</f>
        <v>24487000</v>
      </c>
    </row>
    <row r="33" spans="1:27" ht="12.75">
      <c r="A33" s="59" t="s">
        <v>59</v>
      </c>
      <c r="B33" s="3" t="s">
        <v>60</v>
      </c>
      <c r="C33" s="19"/>
      <c r="D33" s="19"/>
      <c r="E33" s="20">
        <v>8000000</v>
      </c>
      <c r="F33" s="21">
        <v>8000000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4000002</v>
      </c>
      <c r="Y33" s="21">
        <v>-4000002</v>
      </c>
      <c r="Z33" s="6">
        <v>-100</v>
      </c>
      <c r="AA33" s="28">
        <v>8000000</v>
      </c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5249258</v>
      </c>
      <c r="D35" s="19"/>
      <c r="E35" s="20">
        <v>12691400</v>
      </c>
      <c r="F35" s="21">
        <v>12691400</v>
      </c>
      <c r="G35" s="21"/>
      <c r="H35" s="21"/>
      <c r="I35" s="21">
        <v>519150</v>
      </c>
      <c r="J35" s="21">
        <v>519150</v>
      </c>
      <c r="K35" s="21">
        <v>349837</v>
      </c>
      <c r="L35" s="21">
        <v>176696</v>
      </c>
      <c r="M35" s="21">
        <v>557665</v>
      </c>
      <c r="N35" s="21">
        <v>1084198</v>
      </c>
      <c r="O35" s="21"/>
      <c r="P35" s="21"/>
      <c r="Q35" s="21"/>
      <c r="R35" s="21"/>
      <c r="S35" s="21"/>
      <c r="T35" s="21"/>
      <c r="U35" s="21"/>
      <c r="V35" s="21"/>
      <c r="W35" s="21">
        <v>1603348</v>
      </c>
      <c r="X35" s="21">
        <v>6595698</v>
      </c>
      <c r="Y35" s="21">
        <v>-4992350</v>
      </c>
      <c r="Z35" s="6">
        <v>-75.69</v>
      </c>
      <c r="AA35" s="28">
        <v>12691400</v>
      </c>
    </row>
    <row r="36" spans="1:27" ht="12.75">
      <c r="A36" s="60" t="s">
        <v>64</v>
      </c>
      <c r="B36" s="10"/>
      <c r="C36" s="61">
        <f aca="true" t="shared" si="6" ref="C36:Y36">SUM(C32:C35)</f>
        <v>37896844</v>
      </c>
      <c r="D36" s="61">
        <f>SUM(D32:D35)</f>
        <v>0</v>
      </c>
      <c r="E36" s="62">
        <f t="shared" si="6"/>
        <v>45178400</v>
      </c>
      <c r="F36" s="63">
        <f t="shared" si="6"/>
        <v>45178400</v>
      </c>
      <c r="G36" s="63">
        <f t="shared" si="6"/>
        <v>11109407</v>
      </c>
      <c r="H36" s="63">
        <f t="shared" si="6"/>
        <v>2203642</v>
      </c>
      <c r="I36" s="63">
        <f t="shared" si="6"/>
        <v>519150</v>
      </c>
      <c r="J36" s="63">
        <f t="shared" si="6"/>
        <v>13832199</v>
      </c>
      <c r="K36" s="63">
        <f t="shared" si="6"/>
        <v>349837</v>
      </c>
      <c r="L36" s="63">
        <f t="shared" si="6"/>
        <v>194476</v>
      </c>
      <c r="M36" s="63">
        <f t="shared" si="6"/>
        <v>2480817</v>
      </c>
      <c r="N36" s="63">
        <f t="shared" si="6"/>
        <v>3025130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16857329</v>
      </c>
      <c r="X36" s="63">
        <f t="shared" si="6"/>
        <v>22839198</v>
      </c>
      <c r="Y36" s="63">
        <f t="shared" si="6"/>
        <v>-5981869</v>
      </c>
      <c r="Z36" s="64">
        <f>+IF(X36&lt;&gt;0,+(Y36/X36)*100,0)</f>
        <v>-26.19123928957576</v>
      </c>
      <c r="AA36" s="65">
        <f>SUM(AA32:AA35)</f>
        <v>45178400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17462780</v>
      </c>
      <c r="D5" s="16">
        <f>SUM(D6:D8)</f>
        <v>0</v>
      </c>
      <c r="E5" s="17">
        <f t="shared" si="0"/>
        <v>2920001</v>
      </c>
      <c r="F5" s="18">
        <f t="shared" si="0"/>
        <v>2920001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2913465</v>
      </c>
      <c r="M5" s="18">
        <f t="shared" si="0"/>
        <v>0</v>
      </c>
      <c r="N5" s="18">
        <f t="shared" si="0"/>
        <v>2913465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2913465</v>
      </c>
      <c r="X5" s="18">
        <f t="shared" si="0"/>
        <v>0</v>
      </c>
      <c r="Y5" s="18">
        <f t="shared" si="0"/>
        <v>2913465</v>
      </c>
      <c r="Z5" s="4">
        <f>+IF(X5&lt;&gt;0,+(Y5/X5)*100,0)</f>
        <v>0</v>
      </c>
      <c r="AA5" s="16">
        <f>SUM(AA6:AA8)</f>
        <v>2920001</v>
      </c>
    </row>
    <row r="6" spans="1:27" ht="12.75">
      <c r="A6" s="5" t="s">
        <v>32</v>
      </c>
      <c r="B6" s="3"/>
      <c r="C6" s="19">
        <v>16785167</v>
      </c>
      <c r="D6" s="19"/>
      <c r="E6" s="20">
        <v>800000</v>
      </c>
      <c r="F6" s="21">
        <v>800000</v>
      </c>
      <c r="G6" s="21"/>
      <c r="H6" s="21"/>
      <c r="I6" s="21"/>
      <c r="J6" s="21"/>
      <c r="K6" s="21"/>
      <c r="L6" s="21">
        <v>1940457</v>
      </c>
      <c r="M6" s="21"/>
      <c r="N6" s="21">
        <v>1940457</v>
      </c>
      <c r="O6" s="21"/>
      <c r="P6" s="21"/>
      <c r="Q6" s="21"/>
      <c r="R6" s="21"/>
      <c r="S6" s="21"/>
      <c r="T6" s="21"/>
      <c r="U6" s="21"/>
      <c r="V6" s="21"/>
      <c r="W6" s="21">
        <v>1940457</v>
      </c>
      <c r="X6" s="21"/>
      <c r="Y6" s="21">
        <v>1940457</v>
      </c>
      <c r="Z6" s="6"/>
      <c r="AA6" s="28">
        <v>800000</v>
      </c>
    </row>
    <row r="7" spans="1:27" ht="12.75">
      <c r="A7" s="5" t="s">
        <v>33</v>
      </c>
      <c r="B7" s="3"/>
      <c r="C7" s="22">
        <v>592926</v>
      </c>
      <c r="D7" s="22"/>
      <c r="E7" s="23">
        <v>300001</v>
      </c>
      <c r="F7" s="24">
        <v>300001</v>
      </c>
      <c r="G7" s="24"/>
      <c r="H7" s="24"/>
      <c r="I7" s="24"/>
      <c r="J7" s="24"/>
      <c r="K7" s="24"/>
      <c r="L7" s="24">
        <v>270328</v>
      </c>
      <c r="M7" s="24"/>
      <c r="N7" s="24">
        <v>270328</v>
      </c>
      <c r="O7" s="24"/>
      <c r="P7" s="24"/>
      <c r="Q7" s="24"/>
      <c r="R7" s="24"/>
      <c r="S7" s="24"/>
      <c r="T7" s="24"/>
      <c r="U7" s="24"/>
      <c r="V7" s="24"/>
      <c r="W7" s="24">
        <v>270328</v>
      </c>
      <c r="X7" s="24"/>
      <c r="Y7" s="24">
        <v>270328</v>
      </c>
      <c r="Z7" s="7"/>
      <c r="AA7" s="29">
        <v>300001</v>
      </c>
    </row>
    <row r="8" spans="1:27" ht="12.75">
      <c r="A8" s="5" t="s">
        <v>34</v>
      </c>
      <c r="B8" s="3"/>
      <c r="C8" s="19">
        <v>84687</v>
      </c>
      <c r="D8" s="19"/>
      <c r="E8" s="20">
        <v>1820000</v>
      </c>
      <c r="F8" s="21">
        <v>1820000</v>
      </c>
      <c r="G8" s="21"/>
      <c r="H8" s="21"/>
      <c r="I8" s="21"/>
      <c r="J8" s="21"/>
      <c r="K8" s="21"/>
      <c r="L8" s="21">
        <v>702680</v>
      </c>
      <c r="M8" s="21"/>
      <c r="N8" s="21">
        <v>702680</v>
      </c>
      <c r="O8" s="21"/>
      <c r="P8" s="21"/>
      <c r="Q8" s="21"/>
      <c r="R8" s="21"/>
      <c r="S8" s="21"/>
      <c r="T8" s="21"/>
      <c r="U8" s="21"/>
      <c r="V8" s="21"/>
      <c r="W8" s="21">
        <v>702680</v>
      </c>
      <c r="X8" s="21"/>
      <c r="Y8" s="21">
        <v>702680</v>
      </c>
      <c r="Z8" s="6"/>
      <c r="AA8" s="28">
        <v>1820000</v>
      </c>
    </row>
    <row r="9" spans="1:27" ht="12.75">
      <c r="A9" s="2" t="s">
        <v>35</v>
      </c>
      <c r="B9" s="3"/>
      <c r="C9" s="16">
        <f aca="true" t="shared" si="1" ref="C9:Y9">SUM(C10:C14)</f>
        <v>13799534</v>
      </c>
      <c r="D9" s="16">
        <f>SUM(D10:D14)</f>
        <v>0</v>
      </c>
      <c r="E9" s="17">
        <f t="shared" si="1"/>
        <v>39457887</v>
      </c>
      <c r="F9" s="18">
        <f t="shared" si="1"/>
        <v>39457887</v>
      </c>
      <c r="G9" s="18">
        <f t="shared" si="1"/>
        <v>0</v>
      </c>
      <c r="H9" s="18">
        <f t="shared" si="1"/>
        <v>1378251</v>
      </c>
      <c r="I9" s="18">
        <f t="shared" si="1"/>
        <v>0</v>
      </c>
      <c r="J9" s="18">
        <f t="shared" si="1"/>
        <v>1378251</v>
      </c>
      <c r="K9" s="18">
        <f t="shared" si="1"/>
        <v>0</v>
      </c>
      <c r="L9" s="18">
        <f t="shared" si="1"/>
        <v>1392879</v>
      </c>
      <c r="M9" s="18">
        <f t="shared" si="1"/>
        <v>3706648</v>
      </c>
      <c r="N9" s="18">
        <f t="shared" si="1"/>
        <v>5099527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6477778</v>
      </c>
      <c r="X9" s="18">
        <f t="shared" si="1"/>
        <v>9983226</v>
      </c>
      <c r="Y9" s="18">
        <f t="shared" si="1"/>
        <v>-3505448</v>
      </c>
      <c r="Z9" s="4">
        <f>+IF(X9&lt;&gt;0,+(Y9/X9)*100,0)</f>
        <v>-35.11337918224029</v>
      </c>
      <c r="AA9" s="30">
        <f>SUM(AA10:AA14)</f>
        <v>39457887</v>
      </c>
    </row>
    <row r="10" spans="1:27" ht="12.75">
      <c r="A10" s="5" t="s">
        <v>36</v>
      </c>
      <c r="B10" s="3"/>
      <c r="C10" s="19">
        <v>12034237</v>
      </c>
      <c r="D10" s="19"/>
      <c r="E10" s="20">
        <v>39057887</v>
      </c>
      <c r="F10" s="21">
        <v>39057887</v>
      </c>
      <c r="G10" s="21"/>
      <c r="H10" s="21">
        <v>1378251</v>
      </c>
      <c r="I10" s="21"/>
      <c r="J10" s="21">
        <v>1378251</v>
      </c>
      <c r="K10" s="21"/>
      <c r="L10" s="21">
        <v>683299</v>
      </c>
      <c r="M10" s="21">
        <v>3706648</v>
      </c>
      <c r="N10" s="21">
        <v>4389947</v>
      </c>
      <c r="O10" s="21"/>
      <c r="P10" s="21"/>
      <c r="Q10" s="21"/>
      <c r="R10" s="21"/>
      <c r="S10" s="21"/>
      <c r="T10" s="21"/>
      <c r="U10" s="21"/>
      <c r="V10" s="21"/>
      <c r="W10" s="21">
        <v>5768198</v>
      </c>
      <c r="X10" s="21">
        <v>9983226</v>
      </c>
      <c r="Y10" s="21">
        <v>-4215028</v>
      </c>
      <c r="Z10" s="6">
        <v>-42.22</v>
      </c>
      <c r="AA10" s="28">
        <v>39057887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1765297</v>
      </c>
      <c r="D12" s="19"/>
      <c r="E12" s="20">
        <v>400000</v>
      </c>
      <c r="F12" s="21">
        <v>400000</v>
      </c>
      <c r="G12" s="21"/>
      <c r="H12" s="21"/>
      <c r="I12" s="21"/>
      <c r="J12" s="21"/>
      <c r="K12" s="21"/>
      <c r="L12" s="21">
        <v>709580</v>
      </c>
      <c r="M12" s="21"/>
      <c r="N12" s="21">
        <v>709580</v>
      </c>
      <c r="O12" s="21"/>
      <c r="P12" s="21"/>
      <c r="Q12" s="21"/>
      <c r="R12" s="21"/>
      <c r="S12" s="21"/>
      <c r="T12" s="21"/>
      <c r="U12" s="21"/>
      <c r="V12" s="21"/>
      <c r="W12" s="21">
        <v>709580</v>
      </c>
      <c r="X12" s="21"/>
      <c r="Y12" s="21">
        <v>709580</v>
      </c>
      <c r="Z12" s="6"/>
      <c r="AA12" s="28">
        <v>400000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19450146</v>
      </c>
      <c r="D15" s="16">
        <f>SUM(D16:D18)</f>
        <v>0</v>
      </c>
      <c r="E15" s="17">
        <f t="shared" si="2"/>
        <v>65537201</v>
      </c>
      <c r="F15" s="18">
        <f t="shared" si="2"/>
        <v>65537201</v>
      </c>
      <c r="G15" s="18">
        <f t="shared" si="2"/>
        <v>0</v>
      </c>
      <c r="H15" s="18">
        <f t="shared" si="2"/>
        <v>706643</v>
      </c>
      <c r="I15" s="18">
        <f t="shared" si="2"/>
        <v>0</v>
      </c>
      <c r="J15" s="18">
        <f t="shared" si="2"/>
        <v>706643</v>
      </c>
      <c r="K15" s="18">
        <f t="shared" si="2"/>
        <v>0</v>
      </c>
      <c r="L15" s="18">
        <f t="shared" si="2"/>
        <v>2935236</v>
      </c>
      <c r="M15" s="18">
        <f t="shared" si="2"/>
        <v>6630956</v>
      </c>
      <c r="N15" s="18">
        <f t="shared" si="2"/>
        <v>9566192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10272835</v>
      </c>
      <c r="X15" s="18">
        <f t="shared" si="2"/>
        <v>12080784</v>
      </c>
      <c r="Y15" s="18">
        <f t="shared" si="2"/>
        <v>-1807949</v>
      </c>
      <c r="Z15" s="4">
        <f>+IF(X15&lt;&gt;0,+(Y15/X15)*100,0)</f>
        <v>-14.965493961319067</v>
      </c>
      <c r="AA15" s="30">
        <f>SUM(AA16:AA18)</f>
        <v>65537201</v>
      </c>
    </row>
    <row r="16" spans="1:27" ht="12.75">
      <c r="A16" s="5" t="s">
        <v>42</v>
      </c>
      <c r="B16" s="3"/>
      <c r="C16" s="19"/>
      <c r="D16" s="19"/>
      <c r="E16" s="20">
        <v>28470000</v>
      </c>
      <c r="F16" s="21">
        <v>28470000</v>
      </c>
      <c r="G16" s="21"/>
      <c r="H16" s="21"/>
      <c r="I16" s="21"/>
      <c r="J16" s="21"/>
      <c r="K16" s="21"/>
      <c r="L16" s="21"/>
      <c r="M16" s="21">
        <v>934553</v>
      </c>
      <c r="N16" s="21">
        <v>934553</v>
      </c>
      <c r="O16" s="21"/>
      <c r="P16" s="21"/>
      <c r="Q16" s="21"/>
      <c r="R16" s="21"/>
      <c r="S16" s="21"/>
      <c r="T16" s="21"/>
      <c r="U16" s="21"/>
      <c r="V16" s="21"/>
      <c r="W16" s="21">
        <v>934553</v>
      </c>
      <c r="X16" s="21"/>
      <c r="Y16" s="21">
        <v>934553</v>
      </c>
      <c r="Z16" s="6"/>
      <c r="AA16" s="28">
        <v>28470000</v>
      </c>
    </row>
    <row r="17" spans="1:27" ht="12.75">
      <c r="A17" s="5" t="s">
        <v>43</v>
      </c>
      <c r="B17" s="3"/>
      <c r="C17" s="19">
        <v>19450146</v>
      </c>
      <c r="D17" s="19"/>
      <c r="E17" s="20">
        <v>37067201</v>
      </c>
      <c r="F17" s="21">
        <v>37067201</v>
      </c>
      <c r="G17" s="21"/>
      <c r="H17" s="21">
        <v>706643</v>
      </c>
      <c r="I17" s="21"/>
      <c r="J17" s="21">
        <v>706643</v>
      </c>
      <c r="K17" s="21"/>
      <c r="L17" s="21">
        <v>2935236</v>
      </c>
      <c r="M17" s="21">
        <v>5696403</v>
      </c>
      <c r="N17" s="21">
        <v>8631639</v>
      </c>
      <c r="O17" s="21"/>
      <c r="P17" s="21"/>
      <c r="Q17" s="21"/>
      <c r="R17" s="21"/>
      <c r="S17" s="21"/>
      <c r="T17" s="21"/>
      <c r="U17" s="21"/>
      <c r="V17" s="21"/>
      <c r="W17" s="21">
        <v>9338282</v>
      </c>
      <c r="X17" s="21">
        <v>12080784</v>
      </c>
      <c r="Y17" s="21">
        <v>-2742502</v>
      </c>
      <c r="Z17" s="6">
        <v>-22.7</v>
      </c>
      <c r="AA17" s="28">
        <v>37067201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18762491</v>
      </c>
      <c r="D19" s="16">
        <f>SUM(D20:D23)</f>
        <v>0</v>
      </c>
      <c r="E19" s="17">
        <f t="shared" si="3"/>
        <v>20969996</v>
      </c>
      <c r="F19" s="18">
        <f t="shared" si="3"/>
        <v>20969996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3093352</v>
      </c>
      <c r="M19" s="18">
        <f t="shared" si="3"/>
        <v>9717466</v>
      </c>
      <c r="N19" s="18">
        <f t="shared" si="3"/>
        <v>12810818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12810818</v>
      </c>
      <c r="X19" s="18">
        <f t="shared" si="3"/>
        <v>15506148</v>
      </c>
      <c r="Y19" s="18">
        <f t="shared" si="3"/>
        <v>-2695330</v>
      </c>
      <c r="Z19" s="4">
        <f>+IF(X19&lt;&gt;0,+(Y19/X19)*100,0)</f>
        <v>-17.382331188893595</v>
      </c>
      <c r="AA19" s="30">
        <f>SUM(AA20:AA23)</f>
        <v>20969996</v>
      </c>
    </row>
    <row r="20" spans="1:27" ht="12.75">
      <c r="A20" s="5" t="s">
        <v>46</v>
      </c>
      <c r="B20" s="3"/>
      <c r="C20" s="19">
        <v>18762491</v>
      </c>
      <c r="D20" s="19"/>
      <c r="E20" s="20">
        <v>18999996</v>
      </c>
      <c r="F20" s="21">
        <v>18999996</v>
      </c>
      <c r="G20" s="21"/>
      <c r="H20" s="21"/>
      <c r="I20" s="21"/>
      <c r="J20" s="21"/>
      <c r="K20" s="21"/>
      <c r="L20" s="21">
        <v>2513352</v>
      </c>
      <c r="M20" s="21">
        <v>9717466</v>
      </c>
      <c r="N20" s="21">
        <v>12230818</v>
      </c>
      <c r="O20" s="21"/>
      <c r="P20" s="21"/>
      <c r="Q20" s="21"/>
      <c r="R20" s="21"/>
      <c r="S20" s="21"/>
      <c r="T20" s="21"/>
      <c r="U20" s="21"/>
      <c r="V20" s="21"/>
      <c r="W20" s="21">
        <v>12230818</v>
      </c>
      <c r="X20" s="21">
        <v>15506148</v>
      </c>
      <c r="Y20" s="21">
        <v>-3275330</v>
      </c>
      <c r="Z20" s="6">
        <v>-21.12</v>
      </c>
      <c r="AA20" s="28">
        <v>18999996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1970000</v>
      </c>
      <c r="F23" s="21">
        <v>1970000</v>
      </c>
      <c r="G23" s="21"/>
      <c r="H23" s="21"/>
      <c r="I23" s="21"/>
      <c r="J23" s="21"/>
      <c r="K23" s="21"/>
      <c r="L23" s="21">
        <v>580000</v>
      </c>
      <c r="M23" s="21"/>
      <c r="N23" s="21">
        <v>580000</v>
      </c>
      <c r="O23" s="21"/>
      <c r="P23" s="21"/>
      <c r="Q23" s="21"/>
      <c r="R23" s="21"/>
      <c r="S23" s="21"/>
      <c r="T23" s="21"/>
      <c r="U23" s="21"/>
      <c r="V23" s="21"/>
      <c r="W23" s="21">
        <v>580000</v>
      </c>
      <c r="X23" s="21"/>
      <c r="Y23" s="21">
        <v>580000</v>
      </c>
      <c r="Z23" s="6"/>
      <c r="AA23" s="28">
        <v>1970000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69474951</v>
      </c>
      <c r="D25" s="50">
        <f>+D5+D9+D15+D19+D24</f>
        <v>0</v>
      </c>
      <c r="E25" s="51">
        <f t="shared" si="4"/>
        <v>128885085</v>
      </c>
      <c r="F25" s="52">
        <f t="shared" si="4"/>
        <v>128885085</v>
      </c>
      <c r="G25" s="52">
        <f t="shared" si="4"/>
        <v>0</v>
      </c>
      <c r="H25" s="52">
        <f t="shared" si="4"/>
        <v>2084894</v>
      </c>
      <c r="I25" s="52">
        <f t="shared" si="4"/>
        <v>0</v>
      </c>
      <c r="J25" s="52">
        <f t="shared" si="4"/>
        <v>2084894</v>
      </c>
      <c r="K25" s="52">
        <f t="shared" si="4"/>
        <v>0</v>
      </c>
      <c r="L25" s="52">
        <f t="shared" si="4"/>
        <v>10334932</v>
      </c>
      <c r="M25" s="52">
        <f t="shared" si="4"/>
        <v>20055070</v>
      </c>
      <c r="N25" s="52">
        <f t="shared" si="4"/>
        <v>30390002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32474896</v>
      </c>
      <c r="X25" s="52">
        <f t="shared" si="4"/>
        <v>37570158</v>
      </c>
      <c r="Y25" s="52">
        <f t="shared" si="4"/>
        <v>-5095262</v>
      </c>
      <c r="Z25" s="53">
        <f>+IF(X25&lt;&gt;0,+(Y25/X25)*100,0)</f>
        <v>-13.561992472855716</v>
      </c>
      <c r="AA25" s="54">
        <f>+AA5+AA9+AA15+AA19+AA24</f>
        <v>128885085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47732728</v>
      </c>
      <c r="D28" s="19"/>
      <c r="E28" s="20">
        <v>45675996</v>
      </c>
      <c r="F28" s="21">
        <v>45675996</v>
      </c>
      <c r="G28" s="21"/>
      <c r="H28" s="21">
        <v>2084894</v>
      </c>
      <c r="I28" s="21"/>
      <c r="J28" s="21">
        <v>2084894</v>
      </c>
      <c r="K28" s="21"/>
      <c r="L28" s="21">
        <v>3164451</v>
      </c>
      <c r="M28" s="21">
        <v>17300593</v>
      </c>
      <c r="N28" s="21">
        <v>20465044</v>
      </c>
      <c r="O28" s="21"/>
      <c r="P28" s="21"/>
      <c r="Q28" s="21"/>
      <c r="R28" s="21"/>
      <c r="S28" s="21"/>
      <c r="T28" s="21"/>
      <c r="U28" s="21"/>
      <c r="V28" s="21"/>
      <c r="W28" s="21">
        <v>22549938</v>
      </c>
      <c r="X28" s="21">
        <v>22330998</v>
      </c>
      <c r="Y28" s="21">
        <v>218940</v>
      </c>
      <c r="Z28" s="6">
        <v>0.98</v>
      </c>
      <c r="AA28" s="19">
        <v>45675996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47732728</v>
      </c>
      <c r="D32" s="25">
        <f>SUM(D28:D31)</f>
        <v>0</v>
      </c>
      <c r="E32" s="26">
        <f t="shared" si="5"/>
        <v>45675996</v>
      </c>
      <c r="F32" s="27">
        <f t="shared" si="5"/>
        <v>45675996</v>
      </c>
      <c r="G32" s="27">
        <f t="shared" si="5"/>
        <v>0</v>
      </c>
      <c r="H32" s="27">
        <f t="shared" si="5"/>
        <v>2084894</v>
      </c>
      <c r="I32" s="27">
        <f t="shared" si="5"/>
        <v>0</v>
      </c>
      <c r="J32" s="27">
        <f t="shared" si="5"/>
        <v>2084894</v>
      </c>
      <c r="K32" s="27">
        <f t="shared" si="5"/>
        <v>0</v>
      </c>
      <c r="L32" s="27">
        <f t="shared" si="5"/>
        <v>3164451</v>
      </c>
      <c r="M32" s="27">
        <f t="shared" si="5"/>
        <v>17300593</v>
      </c>
      <c r="N32" s="27">
        <f t="shared" si="5"/>
        <v>20465044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22549938</v>
      </c>
      <c r="X32" s="27">
        <f t="shared" si="5"/>
        <v>22330998</v>
      </c>
      <c r="Y32" s="27">
        <f t="shared" si="5"/>
        <v>218940</v>
      </c>
      <c r="Z32" s="13">
        <f>+IF(X32&lt;&gt;0,+(Y32/X32)*100,0)</f>
        <v>0.9804308790856548</v>
      </c>
      <c r="AA32" s="31">
        <f>SUM(AA28:AA31)</f>
        <v>45675996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21742223</v>
      </c>
      <c r="D35" s="19"/>
      <c r="E35" s="20">
        <v>83209089</v>
      </c>
      <c r="F35" s="21">
        <v>83209089</v>
      </c>
      <c r="G35" s="21"/>
      <c r="H35" s="21"/>
      <c r="I35" s="21"/>
      <c r="J35" s="21"/>
      <c r="K35" s="21"/>
      <c r="L35" s="21">
        <v>7170481</v>
      </c>
      <c r="M35" s="21">
        <v>2754477</v>
      </c>
      <c r="N35" s="21">
        <v>9924958</v>
      </c>
      <c r="O35" s="21"/>
      <c r="P35" s="21"/>
      <c r="Q35" s="21"/>
      <c r="R35" s="21"/>
      <c r="S35" s="21"/>
      <c r="T35" s="21"/>
      <c r="U35" s="21"/>
      <c r="V35" s="21"/>
      <c r="W35" s="21">
        <v>9924958</v>
      </c>
      <c r="X35" s="21">
        <v>15239160</v>
      </c>
      <c r="Y35" s="21">
        <v>-5314202</v>
      </c>
      <c r="Z35" s="6">
        <v>-34.87</v>
      </c>
      <c r="AA35" s="28">
        <v>83209089</v>
      </c>
    </row>
    <row r="36" spans="1:27" ht="12.75">
      <c r="A36" s="60" t="s">
        <v>64</v>
      </c>
      <c r="B36" s="10"/>
      <c r="C36" s="61">
        <f aca="true" t="shared" si="6" ref="C36:Y36">SUM(C32:C35)</f>
        <v>69474951</v>
      </c>
      <c r="D36" s="61">
        <f>SUM(D32:D35)</f>
        <v>0</v>
      </c>
      <c r="E36" s="62">
        <f t="shared" si="6"/>
        <v>128885085</v>
      </c>
      <c r="F36" s="63">
        <f t="shared" si="6"/>
        <v>128885085</v>
      </c>
      <c r="G36" s="63">
        <f t="shared" si="6"/>
        <v>0</v>
      </c>
      <c r="H36" s="63">
        <f t="shared" si="6"/>
        <v>2084894</v>
      </c>
      <c r="I36" s="63">
        <f t="shared" si="6"/>
        <v>0</v>
      </c>
      <c r="J36" s="63">
        <f t="shared" si="6"/>
        <v>2084894</v>
      </c>
      <c r="K36" s="63">
        <f t="shared" si="6"/>
        <v>0</v>
      </c>
      <c r="L36" s="63">
        <f t="shared" si="6"/>
        <v>10334932</v>
      </c>
      <c r="M36" s="63">
        <f t="shared" si="6"/>
        <v>20055070</v>
      </c>
      <c r="N36" s="63">
        <f t="shared" si="6"/>
        <v>30390002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32474896</v>
      </c>
      <c r="X36" s="63">
        <f t="shared" si="6"/>
        <v>37570158</v>
      </c>
      <c r="Y36" s="63">
        <f t="shared" si="6"/>
        <v>-5095262</v>
      </c>
      <c r="Z36" s="64">
        <f>+IF(X36&lt;&gt;0,+(Y36/X36)*100,0)</f>
        <v>-13.561992472855716</v>
      </c>
      <c r="AA36" s="65">
        <f>SUM(AA32:AA35)</f>
        <v>128885085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1043298</v>
      </c>
      <c r="D5" s="16">
        <f>SUM(D6:D8)</f>
        <v>0</v>
      </c>
      <c r="E5" s="17">
        <f t="shared" si="0"/>
        <v>40114504</v>
      </c>
      <c r="F5" s="18">
        <f t="shared" si="0"/>
        <v>40114504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40114504</v>
      </c>
    </row>
    <row r="6" spans="1:27" ht="12.75">
      <c r="A6" s="5" t="s">
        <v>32</v>
      </c>
      <c r="B6" s="3"/>
      <c r="C6" s="19">
        <v>384632</v>
      </c>
      <c r="D6" s="19"/>
      <c r="E6" s="20">
        <v>40114504</v>
      </c>
      <c r="F6" s="21">
        <v>40114504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40114504</v>
      </c>
    </row>
    <row r="7" spans="1:27" ht="12.75">
      <c r="A7" s="5" t="s">
        <v>33</v>
      </c>
      <c r="B7" s="3"/>
      <c r="C7" s="22">
        <v>251904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406762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3934841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16998333</v>
      </c>
      <c r="Y9" s="18">
        <f t="shared" si="1"/>
        <v>-16998333</v>
      </c>
      <c r="Z9" s="4">
        <f>+IF(X9&lt;&gt;0,+(Y9/X9)*100,0)</f>
        <v>-100</v>
      </c>
      <c r="AA9" s="30">
        <f>SUM(AA10:AA14)</f>
        <v>0</v>
      </c>
    </row>
    <row r="10" spans="1:27" ht="12.75">
      <c r="A10" s="5" t="s">
        <v>36</v>
      </c>
      <c r="B10" s="3"/>
      <c r="C10" s="19">
        <v>3934841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16998333</v>
      </c>
      <c r="Y10" s="21">
        <v>-16998333</v>
      </c>
      <c r="Z10" s="6">
        <v>-100</v>
      </c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15944954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1708250</v>
      </c>
      <c r="H15" s="18">
        <f t="shared" si="2"/>
        <v>2175606</v>
      </c>
      <c r="I15" s="18">
        <f t="shared" si="2"/>
        <v>1547464</v>
      </c>
      <c r="J15" s="18">
        <f t="shared" si="2"/>
        <v>5431320</v>
      </c>
      <c r="K15" s="18">
        <f t="shared" si="2"/>
        <v>2241993</v>
      </c>
      <c r="L15" s="18">
        <f t="shared" si="2"/>
        <v>1916038</v>
      </c>
      <c r="M15" s="18">
        <f t="shared" si="2"/>
        <v>3888704</v>
      </c>
      <c r="N15" s="18">
        <f t="shared" si="2"/>
        <v>8046735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13478055</v>
      </c>
      <c r="X15" s="18">
        <f t="shared" si="2"/>
        <v>18359583</v>
      </c>
      <c r="Y15" s="18">
        <f t="shared" si="2"/>
        <v>-4881528</v>
      </c>
      <c r="Z15" s="4">
        <f>+IF(X15&lt;&gt;0,+(Y15/X15)*100,0)</f>
        <v>-26.5884470251857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15944954</v>
      </c>
      <c r="D17" s="19"/>
      <c r="E17" s="20"/>
      <c r="F17" s="21"/>
      <c r="G17" s="21">
        <v>1708250</v>
      </c>
      <c r="H17" s="21">
        <v>2175606</v>
      </c>
      <c r="I17" s="21">
        <v>1547464</v>
      </c>
      <c r="J17" s="21">
        <v>5431320</v>
      </c>
      <c r="K17" s="21">
        <v>2241993</v>
      </c>
      <c r="L17" s="21">
        <v>1916038</v>
      </c>
      <c r="M17" s="21">
        <v>3888704</v>
      </c>
      <c r="N17" s="21">
        <v>8046735</v>
      </c>
      <c r="O17" s="21"/>
      <c r="P17" s="21"/>
      <c r="Q17" s="21"/>
      <c r="R17" s="21"/>
      <c r="S17" s="21"/>
      <c r="T17" s="21"/>
      <c r="U17" s="21"/>
      <c r="V17" s="21"/>
      <c r="W17" s="21">
        <v>13478055</v>
      </c>
      <c r="X17" s="21">
        <v>18359583</v>
      </c>
      <c r="Y17" s="21">
        <v>-4881528</v>
      </c>
      <c r="Z17" s="6">
        <v>-26.59</v>
      </c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20923093</v>
      </c>
      <c r="D25" s="50">
        <f>+D5+D9+D15+D19+D24</f>
        <v>0</v>
      </c>
      <c r="E25" s="51">
        <f t="shared" si="4"/>
        <v>40114504</v>
      </c>
      <c r="F25" s="52">
        <f t="shared" si="4"/>
        <v>40114504</v>
      </c>
      <c r="G25" s="52">
        <f t="shared" si="4"/>
        <v>1708250</v>
      </c>
      <c r="H25" s="52">
        <f t="shared" si="4"/>
        <v>2175606</v>
      </c>
      <c r="I25" s="52">
        <f t="shared" si="4"/>
        <v>1547464</v>
      </c>
      <c r="J25" s="52">
        <f t="shared" si="4"/>
        <v>5431320</v>
      </c>
      <c r="K25" s="52">
        <f t="shared" si="4"/>
        <v>2241993</v>
      </c>
      <c r="L25" s="52">
        <f t="shared" si="4"/>
        <v>1916038</v>
      </c>
      <c r="M25" s="52">
        <f t="shared" si="4"/>
        <v>3888704</v>
      </c>
      <c r="N25" s="52">
        <f t="shared" si="4"/>
        <v>8046735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13478055</v>
      </c>
      <c r="X25" s="52">
        <f t="shared" si="4"/>
        <v>35357916</v>
      </c>
      <c r="Y25" s="52">
        <f t="shared" si="4"/>
        <v>-21879861</v>
      </c>
      <c r="Z25" s="53">
        <f>+IF(X25&lt;&gt;0,+(Y25/X25)*100,0)</f>
        <v>-61.88108201852168</v>
      </c>
      <c r="AA25" s="54">
        <f>+AA5+AA9+AA15+AA19+AA24</f>
        <v>40114504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20923093</v>
      </c>
      <c r="D28" s="19"/>
      <c r="E28" s="20">
        <v>36715000</v>
      </c>
      <c r="F28" s="21">
        <v>36715000</v>
      </c>
      <c r="G28" s="21">
        <v>1708250</v>
      </c>
      <c r="H28" s="21">
        <v>2175606</v>
      </c>
      <c r="I28" s="21">
        <v>1547464</v>
      </c>
      <c r="J28" s="21">
        <v>5431320</v>
      </c>
      <c r="K28" s="21">
        <v>2241993</v>
      </c>
      <c r="L28" s="21"/>
      <c r="M28" s="21">
        <v>3888704</v>
      </c>
      <c r="N28" s="21">
        <v>6130697</v>
      </c>
      <c r="O28" s="21"/>
      <c r="P28" s="21"/>
      <c r="Q28" s="21"/>
      <c r="R28" s="21"/>
      <c r="S28" s="21"/>
      <c r="T28" s="21"/>
      <c r="U28" s="21"/>
      <c r="V28" s="21"/>
      <c r="W28" s="21">
        <v>11562017</v>
      </c>
      <c r="X28" s="21">
        <v>18360000</v>
      </c>
      <c r="Y28" s="21">
        <v>-6797983</v>
      </c>
      <c r="Z28" s="6">
        <v>-37.03</v>
      </c>
      <c r="AA28" s="19">
        <v>36715000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>
        <v>1916038</v>
      </c>
      <c r="M29" s="21"/>
      <c r="N29" s="21">
        <v>1916038</v>
      </c>
      <c r="O29" s="21"/>
      <c r="P29" s="21"/>
      <c r="Q29" s="21"/>
      <c r="R29" s="21"/>
      <c r="S29" s="21"/>
      <c r="T29" s="21"/>
      <c r="U29" s="21"/>
      <c r="V29" s="21"/>
      <c r="W29" s="21">
        <v>1916038</v>
      </c>
      <c r="X29" s="21"/>
      <c r="Y29" s="21">
        <v>1916038</v>
      </c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20923093</v>
      </c>
      <c r="D32" s="25">
        <f>SUM(D28:D31)</f>
        <v>0</v>
      </c>
      <c r="E32" s="26">
        <f t="shared" si="5"/>
        <v>36715000</v>
      </c>
      <c r="F32" s="27">
        <f t="shared" si="5"/>
        <v>36715000</v>
      </c>
      <c r="G32" s="27">
        <f t="shared" si="5"/>
        <v>1708250</v>
      </c>
      <c r="H32" s="27">
        <f t="shared" si="5"/>
        <v>2175606</v>
      </c>
      <c r="I32" s="27">
        <f t="shared" si="5"/>
        <v>1547464</v>
      </c>
      <c r="J32" s="27">
        <f t="shared" si="5"/>
        <v>5431320</v>
      </c>
      <c r="K32" s="27">
        <f t="shared" si="5"/>
        <v>2241993</v>
      </c>
      <c r="L32" s="27">
        <f t="shared" si="5"/>
        <v>1916038</v>
      </c>
      <c r="M32" s="27">
        <f t="shared" si="5"/>
        <v>3888704</v>
      </c>
      <c r="N32" s="27">
        <f t="shared" si="5"/>
        <v>8046735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13478055</v>
      </c>
      <c r="X32" s="27">
        <f t="shared" si="5"/>
        <v>18360000</v>
      </c>
      <c r="Y32" s="27">
        <f t="shared" si="5"/>
        <v>-4881945</v>
      </c>
      <c r="Z32" s="13">
        <f>+IF(X32&lt;&gt;0,+(Y32/X32)*100,0)</f>
        <v>-26.590114379084966</v>
      </c>
      <c r="AA32" s="31">
        <f>SUM(AA28:AA31)</f>
        <v>36715000</v>
      </c>
    </row>
    <row r="33" spans="1:27" ht="12.75">
      <c r="A33" s="59" t="s">
        <v>59</v>
      </c>
      <c r="B33" s="3" t="s">
        <v>60</v>
      </c>
      <c r="C33" s="19"/>
      <c r="D33" s="19"/>
      <c r="E33" s="20">
        <v>3399504</v>
      </c>
      <c r="F33" s="21">
        <v>3399504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3399504</v>
      </c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20923093</v>
      </c>
      <c r="D36" s="61">
        <f>SUM(D32:D35)</f>
        <v>0</v>
      </c>
      <c r="E36" s="62">
        <f t="shared" si="6"/>
        <v>40114504</v>
      </c>
      <c r="F36" s="63">
        <f t="shared" si="6"/>
        <v>40114504</v>
      </c>
      <c r="G36" s="63">
        <f t="shared" si="6"/>
        <v>1708250</v>
      </c>
      <c r="H36" s="63">
        <f t="shared" si="6"/>
        <v>2175606</v>
      </c>
      <c r="I36" s="63">
        <f t="shared" si="6"/>
        <v>1547464</v>
      </c>
      <c r="J36" s="63">
        <f t="shared" si="6"/>
        <v>5431320</v>
      </c>
      <c r="K36" s="63">
        <f t="shared" si="6"/>
        <v>2241993</v>
      </c>
      <c r="L36" s="63">
        <f t="shared" si="6"/>
        <v>1916038</v>
      </c>
      <c r="M36" s="63">
        <f t="shared" si="6"/>
        <v>3888704</v>
      </c>
      <c r="N36" s="63">
        <f t="shared" si="6"/>
        <v>8046735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13478055</v>
      </c>
      <c r="X36" s="63">
        <f t="shared" si="6"/>
        <v>18360000</v>
      </c>
      <c r="Y36" s="63">
        <f t="shared" si="6"/>
        <v>-4881945</v>
      </c>
      <c r="Z36" s="64">
        <f>+IF(X36&lt;&gt;0,+(Y36/X36)*100,0)</f>
        <v>-26.590114379084966</v>
      </c>
      <c r="AA36" s="65">
        <f>SUM(AA32:AA35)</f>
        <v>40114504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972794</v>
      </c>
      <c r="D5" s="16">
        <f>SUM(D6:D8)</f>
        <v>0</v>
      </c>
      <c r="E5" s="17">
        <f t="shared" si="0"/>
        <v>3051208</v>
      </c>
      <c r="F5" s="18">
        <f t="shared" si="0"/>
        <v>3051208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2194</v>
      </c>
      <c r="N5" s="18">
        <f t="shared" si="0"/>
        <v>2194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2194</v>
      </c>
      <c r="X5" s="18">
        <f t="shared" si="0"/>
        <v>0</v>
      </c>
      <c r="Y5" s="18">
        <f t="shared" si="0"/>
        <v>2194</v>
      </c>
      <c r="Z5" s="4">
        <f>+IF(X5&lt;&gt;0,+(Y5/X5)*100,0)</f>
        <v>0</v>
      </c>
      <c r="AA5" s="16">
        <f>SUM(AA6:AA8)</f>
        <v>3051208</v>
      </c>
    </row>
    <row r="6" spans="1:27" ht="12.75">
      <c r="A6" s="5" t="s">
        <v>32</v>
      </c>
      <c r="B6" s="3"/>
      <c r="C6" s="19">
        <v>972794</v>
      </c>
      <c r="D6" s="19"/>
      <c r="E6" s="20">
        <v>2410208</v>
      </c>
      <c r="F6" s="21">
        <v>2410208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2410208</v>
      </c>
    </row>
    <row r="7" spans="1:27" ht="12.75">
      <c r="A7" s="5" t="s">
        <v>33</v>
      </c>
      <c r="B7" s="3"/>
      <c r="C7" s="22"/>
      <c r="D7" s="22"/>
      <c r="E7" s="23">
        <v>641000</v>
      </c>
      <c r="F7" s="24">
        <v>641000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641000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>
        <v>2194</v>
      </c>
      <c r="N8" s="21">
        <v>2194</v>
      </c>
      <c r="O8" s="21"/>
      <c r="P8" s="21"/>
      <c r="Q8" s="21"/>
      <c r="R8" s="21"/>
      <c r="S8" s="21"/>
      <c r="T8" s="21"/>
      <c r="U8" s="21"/>
      <c r="V8" s="21"/>
      <c r="W8" s="21">
        <v>2194</v>
      </c>
      <c r="X8" s="21"/>
      <c r="Y8" s="21">
        <v>2194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2485337</v>
      </c>
      <c r="D9" s="16">
        <f>SUM(D10:D14)</f>
        <v>0</v>
      </c>
      <c r="E9" s="17">
        <f t="shared" si="1"/>
        <v>1574000</v>
      </c>
      <c r="F9" s="18">
        <f t="shared" si="1"/>
        <v>1574000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791000</v>
      </c>
      <c r="N9" s="18">
        <f t="shared" si="1"/>
        <v>791000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791000</v>
      </c>
      <c r="X9" s="18">
        <f t="shared" si="1"/>
        <v>0</v>
      </c>
      <c r="Y9" s="18">
        <f t="shared" si="1"/>
        <v>791000</v>
      </c>
      <c r="Z9" s="4">
        <f>+IF(X9&lt;&gt;0,+(Y9/X9)*100,0)</f>
        <v>0</v>
      </c>
      <c r="AA9" s="30">
        <f>SUM(AA10:AA14)</f>
        <v>1574000</v>
      </c>
    </row>
    <row r="10" spans="1:27" ht="12.75">
      <c r="A10" s="5" t="s">
        <v>36</v>
      </c>
      <c r="B10" s="3"/>
      <c r="C10" s="19">
        <v>2485337</v>
      </c>
      <c r="D10" s="19"/>
      <c r="E10" s="20">
        <v>1574000</v>
      </c>
      <c r="F10" s="21">
        <v>1574000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1574000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>
        <v>791000</v>
      </c>
      <c r="N12" s="21">
        <v>791000</v>
      </c>
      <c r="O12" s="21"/>
      <c r="P12" s="21"/>
      <c r="Q12" s="21"/>
      <c r="R12" s="21"/>
      <c r="S12" s="21"/>
      <c r="T12" s="21"/>
      <c r="U12" s="21"/>
      <c r="V12" s="21"/>
      <c r="W12" s="21">
        <v>791000</v>
      </c>
      <c r="X12" s="21"/>
      <c r="Y12" s="21">
        <v>791000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32851164</v>
      </c>
      <c r="D15" s="16">
        <f>SUM(D16:D18)</f>
        <v>0</v>
      </c>
      <c r="E15" s="17">
        <f t="shared" si="2"/>
        <v>34912000</v>
      </c>
      <c r="F15" s="18">
        <f t="shared" si="2"/>
        <v>34912000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8949</v>
      </c>
      <c r="L15" s="18">
        <f t="shared" si="2"/>
        <v>0</v>
      </c>
      <c r="M15" s="18">
        <f t="shared" si="2"/>
        <v>0</v>
      </c>
      <c r="N15" s="18">
        <f t="shared" si="2"/>
        <v>8949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8949</v>
      </c>
      <c r="X15" s="18">
        <f t="shared" si="2"/>
        <v>0</v>
      </c>
      <c r="Y15" s="18">
        <f t="shared" si="2"/>
        <v>8949</v>
      </c>
      <c r="Z15" s="4">
        <f>+IF(X15&lt;&gt;0,+(Y15/X15)*100,0)</f>
        <v>0</v>
      </c>
      <c r="AA15" s="30">
        <f>SUM(AA16:AA18)</f>
        <v>34912000</v>
      </c>
    </row>
    <row r="16" spans="1:27" ht="12.75">
      <c r="A16" s="5" t="s">
        <v>42</v>
      </c>
      <c r="B16" s="3"/>
      <c r="C16" s="19">
        <v>7292560</v>
      </c>
      <c r="D16" s="19"/>
      <c r="E16" s="20">
        <v>25000</v>
      </c>
      <c r="F16" s="21">
        <v>25000</v>
      </c>
      <c r="G16" s="21"/>
      <c r="H16" s="21"/>
      <c r="I16" s="21"/>
      <c r="J16" s="21"/>
      <c r="K16" s="21">
        <v>8949</v>
      </c>
      <c r="L16" s="21"/>
      <c r="M16" s="21"/>
      <c r="N16" s="21">
        <v>8949</v>
      </c>
      <c r="O16" s="21"/>
      <c r="P16" s="21"/>
      <c r="Q16" s="21"/>
      <c r="R16" s="21"/>
      <c r="S16" s="21"/>
      <c r="T16" s="21"/>
      <c r="U16" s="21"/>
      <c r="V16" s="21"/>
      <c r="W16" s="21">
        <v>8949</v>
      </c>
      <c r="X16" s="21"/>
      <c r="Y16" s="21">
        <v>8949</v>
      </c>
      <c r="Z16" s="6"/>
      <c r="AA16" s="28">
        <v>25000</v>
      </c>
    </row>
    <row r="17" spans="1:27" ht="12.75">
      <c r="A17" s="5" t="s">
        <v>43</v>
      </c>
      <c r="B17" s="3"/>
      <c r="C17" s="19">
        <v>25558604</v>
      </c>
      <c r="D17" s="19"/>
      <c r="E17" s="20">
        <v>34887000</v>
      </c>
      <c r="F17" s="21">
        <v>34887000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34887000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1042655</v>
      </c>
      <c r="H19" s="18">
        <f t="shared" si="3"/>
        <v>1698514</v>
      </c>
      <c r="I19" s="18">
        <f t="shared" si="3"/>
        <v>83303</v>
      </c>
      <c r="J19" s="18">
        <f t="shared" si="3"/>
        <v>2824472</v>
      </c>
      <c r="K19" s="18">
        <f t="shared" si="3"/>
        <v>3469821</v>
      </c>
      <c r="L19" s="18">
        <f t="shared" si="3"/>
        <v>6431387</v>
      </c>
      <c r="M19" s="18">
        <f t="shared" si="3"/>
        <v>9869189</v>
      </c>
      <c r="N19" s="18">
        <f t="shared" si="3"/>
        <v>19770397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22594869</v>
      </c>
      <c r="X19" s="18">
        <f t="shared" si="3"/>
        <v>0</v>
      </c>
      <c r="Y19" s="18">
        <f t="shared" si="3"/>
        <v>22594869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>
        <v>1042655</v>
      </c>
      <c r="H20" s="21">
        <v>1698514</v>
      </c>
      <c r="I20" s="21">
        <v>83303</v>
      </c>
      <c r="J20" s="21">
        <v>2824472</v>
      </c>
      <c r="K20" s="21">
        <v>3469821</v>
      </c>
      <c r="L20" s="21">
        <v>6431387</v>
      </c>
      <c r="M20" s="21">
        <v>9869189</v>
      </c>
      <c r="N20" s="21">
        <v>19770397</v>
      </c>
      <c r="O20" s="21"/>
      <c r="P20" s="21"/>
      <c r="Q20" s="21"/>
      <c r="R20" s="21"/>
      <c r="S20" s="21"/>
      <c r="T20" s="21"/>
      <c r="U20" s="21"/>
      <c r="V20" s="21"/>
      <c r="W20" s="21">
        <v>22594869</v>
      </c>
      <c r="X20" s="21"/>
      <c r="Y20" s="21">
        <v>22594869</v>
      </c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36309295</v>
      </c>
      <c r="D25" s="50">
        <f>+D5+D9+D15+D19+D24</f>
        <v>0</v>
      </c>
      <c r="E25" s="51">
        <f t="shared" si="4"/>
        <v>39537208</v>
      </c>
      <c r="F25" s="52">
        <f t="shared" si="4"/>
        <v>39537208</v>
      </c>
      <c r="G25" s="52">
        <f t="shared" si="4"/>
        <v>1042655</v>
      </c>
      <c r="H25" s="52">
        <f t="shared" si="4"/>
        <v>1698514</v>
      </c>
      <c r="I25" s="52">
        <f t="shared" si="4"/>
        <v>83303</v>
      </c>
      <c r="J25" s="52">
        <f t="shared" si="4"/>
        <v>2824472</v>
      </c>
      <c r="K25" s="52">
        <f t="shared" si="4"/>
        <v>3478770</v>
      </c>
      <c r="L25" s="52">
        <f t="shared" si="4"/>
        <v>6431387</v>
      </c>
      <c r="M25" s="52">
        <f t="shared" si="4"/>
        <v>10662383</v>
      </c>
      <c r="N25" s="52">
        <f t="shared" si="4"/>
        <v>20572540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23397012</v>
      </c>
      <c r="X25" s="52">
        <f t="shared" si="4"/>
        <v>0</v>
      </c>
      <c r="Y25" s="52">
        <f t="shared" si="4"/>
        <v>23397012</v>
      </c>
      <c r="Z25" s="53">
        <f>+IF(X25&lt;&gt;0,+(Y25/X25)*100,0)</f>
        <v>0</v>
      </c>
      <c r="AA25" s="54">
        <f>+AA5+AA9+AA15+AA19+AA24</f>
        <v>39537208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25057403</v>
      </c>
      <c r="D28" s="19"/>
      <c r="E28" s="20">
        <v>38590208</v>
      </c>
      <c r="F28" s="21">
        <v>38590208</v>
      </c>
      <c r="G28" s="21">
        <v>1042655</v>
      </c>
      <c r="H28" s="21">
        <v>1698514</v>
      </c>
      <c r="I28" s="21">
        <v>83303</v>
      </c>
      <c r="J28" s="21">
        <v>2824472</v>
      </c>
      <c r="K28" s="21">
        <v>3478770</v>
      </c>
      <c r="L28" s="21">
        <v>6431387</v>
      </c>
      <c r="M28" s="21">
        <v>10662383</v>
      </c>
      <c r="N28" s="21">
        <v>20572540</v>
      </c>
      <c r="O28" s="21"/>
      <c r="P28" s="21"/>
      <c r="Q28" s="21"/>
      <c r="R28" s="21"/>
      <c r="S28" s="21"/>
      <c r="T28" s="21"/>
      <c r="U28" s="21"/>
      <c r="V28" s="21"/>
      <c r="W28" s="21">
        <v>23397012</v>
      </c>
      <c r="X28" s="21"/>
      <c r="Y28" s="21">
        <v>23397012</v>
      </c>
      <c r="Z28" s="6"/>
      <c r="AA28" s="19">
        <v>38590208</v>
      </c>
    </row>
    <row r="29" spans="1:27" ht="12.75">
      <c r="A29" s="56" t="s">
        <v>55</v>
      </c>
      <c r="B29" s="3"/>
      <c r="C29" s="19">
        <v>4519973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2772587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32349963</v>
      </c>
      <c r="D32" s="25">
        <f>SUM(D28:D31)</f>
        <v>0</v>
      </c>
      <c r="E32" s="26">
        <f t="shared" si="5"/>
        <v>38590208</v>
      </c>
      <c r="F32" s="27">
        <f t="shared" si="5"/>
        <v>38590208</v>
      </c>
      <c r="G32" s="27">
        <f t="shared" si="5"/>
        <v>1042655</v>
      </c>
      <c r="H32" s="27">
        <f t="shared" si="5"/>
        <v>1698514</v>
      </c>
      <c r="I32" s="27">
        <f t="shared" si="5"/>
        <v>83303</v>
      </c>
      <c r="J32" s="27">
        <f t="shared" si="5"/>
        <v>2824472</v>
      </c>
      <c r="K32" s="27">
        <f t="shared" si="5"/>
        <v>3478770</v>
      </c>
      <c r="L32" s="27">
        <f t="shared" si="5"/>
        <v>6431387</v>
      </c>
      <c r="M32" s="27">
        <f t="shared" si="5"/>
        <v>10662383</v>
      </c>
      <c r="N32" s="27">
        <f t="shared" si="5"/>
        <v>20572540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23397012</v>
      </c>
      <c r="X32" s="27">
        <f t="shared" si="5"/>
        <v>0</v>
      </c>
      <c r="Y32" s="27">
        <f t="shared" si="5"/>
        <v>23397012</v>
      </c>
      <c r="Z32" s="13">
        <f>+IF(X32&lt;&gt;0,+(Y32/X32)*100,0)</f>
        <v>0</v>
      </c>
      <c r="AA32" s="31">
        <f>SUM(AA28:AA31)</f>
        <v>38590208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3959332</v>
      </c>
      <c r="D35" s="19"/>
      <c r="E35" s="20">
        <v>947000</v>
      </c>
      <c r="F35" s="21">
        <v>947000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947000</v>
      </c>
    </row>
    <row r="36" spans="1:27" ht="12.75">
      <c r="A36" s="60" t="s">
        <v>64</v>
      </c>
      <c r="B36" s="10"/>
      <c r="C36" s="61">
        <f aca="true" t="shared" si="6" ref="C36:Y36">SUM(C32:C35)</f>
        <v>36309295</v>
      </c>
      <c r="D36" s="61">
        <f>SUM(D32:D35)</f>
        <v>0</v>
      </c>
      <c r="E36" s="62">
        <f t="shared" si="6"/>
        <v>39537208</v>
      </c>
      <c r="F36" s="63">
        <f t="shared" si="6"/>
        <v>39537208</v>
      </c>
      <c r="G36" s="63">
        <f t="shared" si="6"/>
        <v>1042655</v>
      </c>
      <c r="H36" s="63">
        <f t="shared" si="6"/>
        <v>1698514</v>
      </c>
      <c r="I36" s="63">
        <f t="shared" si="6"/>
        <v>83303</v>
      </c>
      <c r="J36" s="63">
        <f t="shared" si="6"/>
        <v>2824472</v>
      </c>
      <c r="K36" s="63">
        <f t="shared" si="6"/>
        <v>3478770</v>
      </c>
      <c r="L36" s="63">
        <f t="shared" si="6"/>
        <v>6431387</v>
      </c>
      <c r="M36" s="63">
        <f t="shared" si="6"/>
        <v>10662383</v>
      </c>
      <c r="N36" s="63">
        <f t="shared" si="6"/>
        <v>20572540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23397012</v>
      </c>
      <c r="X36" s="63">
        <f t="shared" si="6"/>
        <v>0</v>
      </c>
      <c r="Y36" s="63">
        <f t="shared" si="6"/>
        <v>23397012</v>
      </c>
      <c r="Z36" s="64">
        <f>+IF(X36&lt;&gt;0,+(Y36/X36)*100,0)</f>
        <v>0</v>
      </c>
      <c r="AA36" s="65">
        <f>SUM(AA32:AA35)</f>
        <v>39537208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308664265</v>
      </c>
      <c r="D5" s="16">
        <f>SUM(D6:D8)</f>
        <v>0</v>
      </c>
      <c r="E5" s="17">
        <f t="shared" si="0"/>
        <v>155518083</v>
      </c>
      <c r="F5" s="18">
        <f t="shared" si="0"/>
        <v>155518083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4606128</v>
      </c>
      <c r="N5" s="18">
        <f t="shared" si="0"/>
        <v>4606128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4606128</v>
      </c>
      <c r="X5" s="18">
        <f t="shared" si="0"/>
        <v>2087052</v>
      </c>
      <c r="Y5" s="18">
        <f t="shared" si="0"/>
        <v>2519076</v>
      </c>
      <c r="Z5" s="4">
        <f>+IF(X5&lt;&gt;0,+(Y5/X5)*100,0)</f>
        <v>120.70020296571431</v>
      </c>
      <c r="AA5" s="16">
        <f>SUM(AA6:AA8)</f>
        <v>155518083</v>
      </c>
    </row>
    <row r="6" spans="1:27" ht="12.75">
      <c r="A6" s="5" t="s">
        <v>32</v>
      </c>
      <c r="B6" s="3"/>
      <c r="C6" s="19"/>
      <c r="D6" s="19"/>
      <c r="E6" s="20">
        <v>151344083</v>
      </c>
      <c r="F6" s="21">
        <v>151344083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151344083</v>
      </c>
    </row>
    <row r="7" spans="1:27" ht="12.75">
      <c r="A7" s="5" t="s">
        <v>33</v>
      </c>
      <c r="B7" s="3"/>
      <c r="C7" s="22">
        <v>308664265</v>
      </c>
      <c r="D7" s="22"/>
      <c r="E7" s="23">
        <v>4174000</v>
      </c>
      <c r="F7" s="24">
        <v>4174000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2087052</v>
      </c>
      <c r="Y7" s="24">
        <v>-2087052</v>
      </c>
      <c r="Z7" s="7">
        <v>-100</v>
      </c>
      <c r="AA7" s="29">
        <v>4174000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>
        <v>4606128</v>
      </c>
      <c r="N8" s="21">
        <v>4606128</v>
      </c>
      <c r="O8" s="21"/>
      <c r="P8" s="21"/>
      <c r="Q8" s="21"/>
      <c r="R8" s="21"/>
      <c r="S8" s="21"/>
      <c r="T8" s="21"/>
      <c r="U8" s="21"/>
      <c r="V8" s="21"/>
      <c r="W8" s="21">
        <v>4606128</v>
      </c>
      <c r="X8" s="21"/>
      <c r="Y8" s="21">
        <v>4606128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200000</v>
      </c>
      <c r="F9" s="18">
        <f t="shared" si="1"/>
        <v>200000</v>
      </c>
      <c r="G9" s="18">
        <f t="shared" si="1"/>
        <v>0</v>
      </c>
      <c r="H9" s="18">
        <f t="shared" si="1"/>
        <v>25100</v>
      </c>
      <c r="I9" s="18">
        <f t="shared" si="1"/>
        <v>16500</v>
      </c>
      <c r="J9" s="18">
        <f t="shared" si="1"/>
        <v>41600</v>
      </c>
      <c r="K9" s="18">
        <f t="shared" si="1"/>
        <v>0</v>
      </c>
      <c r="L9" s="18">
        <f t="shared" si="1"/>
        <v>0</v>
      </c>
      <c r="M9" s="18">
        <f t="shared" si="1"/>
        <v>234944</v>
      </c>
      <c r="N9" s="18">
        <f t="shared" si="1"/>
        <v>234944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276544</v>
      </c>
      <c r="X9" s="18">
        <f t="shared" si="1"/>
        <v>100002</v>
      </c>
      <c r="Y9" s="18">
        <f t="shared" si="1"/>
        <v>176542</v>
      </c>
      <c r="Z9" s="4">
        <f>+IF(X9&lt;&gt;0,+(Y9/X9)*100,0)</f>
        <v>176.5384692306154</v>
      </c>
      <c r="AA9" s="30">
        <f>SUM(AA10:AA14)</f>
        <v>200000</v>
      </c>
    </row>
    <row r="10" spans="1:27" ht="12.75">
      <c r="A10" s="5" t="s">
        <v>36</v>
      </c>
      <c r="B10" s="3"/>
      <c r="C10" s="19"/>
      <c r="D10" s="19"/>
      <c r="E10" s="20">
        <v>200000</v>
      </c>
      <c r="F10" s="21">
        <v>200000</v>
      </c>
      <c r="G10" s="21"/>
      <c r="H10" s="21">
        <v>25100</v>
      </c>
      <c r="I10" s="21">
        <v>16500</v>
      </c>
      <c r="J10" s="21">
        <v>41600</v>
      </c>
      <c r="K10" s="21"/>
      <c r="L10" s="21"/>
      <c r="M10" s="21">
        <v>234944</v>
      </c>
      <c r="N10" s="21">
        <v>234944</v>
      </c>
      <c r="O10" s="21"/>
      <c r="P10" s="21"/>
      <c r="Q10" s="21"/>
      <c r="R10" s="21"/>
      <c r="S10" s="21"/>
      <c r="T10" s="21"/>
      <c r="U10" s="21"/>
      <c r="V10" s="21"/>
      <c r="W10" s="21">
        <v>276544</v>
      </c>
      <c r="X10" s="21">
        <v>100002</v>
      </c>
      <c r="Y10" s="21">
        <v>176542</v>
      </c>
      <c r="Z10" s="6">
        <v>176.54</v>
      </c>
      <c r="AA10" s="28">
        <v>200000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200000</v>
      </c>
      <c r="F15" s="18">
        <f t="shared" si="2"/>
        <v>200000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164811</v>
      </c>
      <c r="L15" s="18">
        <f t="shared" si="2"/>
        <v>168900</v>
      </c>
      <c r="M15" s="18">
        <f t="shared" si="2"/>
        <v>0</v>
      </c>
      <c r="N15" s="18">
        <f t="shared" si="2"/>
        <v>333711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333711</v>
      </c>
      <c r="X15" s="18">
        <f t="shared" si="2"/>
        <v>100002</v>
      </c>
      <c r="Y15" s="18">
        <f t="shared" si="2"/>
        <v>233709</v>
      </c>
      <c r="Z15" s="4">
        <f>+IF(X15&lt;&gt;0,+(Y15/X15)*100,0)</f>
        <v>233.7043259134817</v>
      </c>
      <c r="AA15" s="30">
        <f>SUM(AA16:AA18)</f>
        <v>200000</v>
      </c>
    </row>
    <row r="16" spans="1:27" ht="12.75">
      <c r="A16" s="5" t="s">
        <v>42</v>
      </c>
      <c r="B16" s="3"/>
      <c r="C16" s="19"/>
      <c r="D16" s="19"/>
      <c r="E16" s="20">
        <v>200000</v>
      </c>
      <c r="F16" s="21">
        <v>200000</v>
      </c>
      <c r="G16" s="21"/>
      <c r="H16" s="21"/>
      <c r="I16" s="21"/>
      <c r="J16" s="21"/>
      <c r="K16" s="21">
        <v>164811</v>
      </c>
      <c r="L16" s="21">
        <v>168900</v>
      </c>
      <c r="M16" s="21"/>
      <c r="N16" s="21">
        <v>333711</v>
      </c>
      <c r="O16" s="21"/>
      <c r="P16" s="21"/>
      <c r="Q16" s="21"/>
      <c r="R16" s="21"/>
      <c r="S16" s="21"/>
      <c r="T16" s="21"/>
      <c r="U16" s="21"/>
      <c r="V16" s="21"/>
      <c r="W16" s="21">
        <v>333711</v>
      </c>
      <c r="X16" s="21">
        <v>100002</v>
      </c>
      <c r="Y16" s="21">
        <v>233709</v>
      </c>
      <c r="Z16" s="6">
        <v>233.7</v>
      </c>
      <c r="AA16" s="28">
        <v>200000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272541000</v>
      </c>
      <c r="F19" s="18">
        <f t="shared" si="3"/>
        <v>272541000</v>
      </c>
      <c r="G19" s="18">
        <f t="shared" si="3"/>
        <v>4412561</v>
      </c>
      <c r="H19" s="18">
        <f t="shared" si="3"/>
        <v>11348393</v>
      </c>
      <c r="I19" s="18">
        <f t="shared" si="3"/>
        <v>11282895</v>
      </c>
      <c r="J19" s="18">
        <f t="shared" si="3"/>
        <v>27043849</v>
      </c>
      <c r="K19" s="18">
        <f t="shared" si="3"/>
        <v>37839956</v>
      </c>
      <c r="L19" s="18">
        <f t="shared" si="3"/>
        <v>19077561</v>
      </c>
      <c r="M19" s="18">
        <f t="shared" si="3"/>
        <v>48711196</v>
      </c>
      <c r="N19" s="18">
        <f t="shared" si="3"/>
        <v>105628713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132672562</v>
      </c>
      <c r="X19" s="18">
        <f t="shared" si="3"/>
        <v>136270392</v>
      </c>
      <c r="Y19" s="18">
        <f t="shared" si="3"/>
        <v>-3597830</v>
      </c>
      <c r="Z19" s="4">
        <f>+IF(X19&lt;&gt;0,+(Y19/X19)*100,0)</f>
        <v>-2.6402140238944933</v>
      </c>
      <c r="AA19" s="30">
        <f>SUM(AA20:AA23)</f>
        <v>272541000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233280000</v>
      </c>
      <c r="F21" s="21">
        <v>233280000</v>
      </c>
      <c r="G21" s="21">
        <v>4412561</v>
      </c>
      <c r="H21" s="21">
        <v>10102473</v>
      </c>
      <c r="I21" s="21">
        <v>9649040</v>
      </c>
      <c r="J21" s="21">
        <v>24164074</v>
      </c>
      <c r="K21" s="21">
        <v>34727948</v>
      </c>
      <c r="L21" s="21">
        <v>14534563</v>
      </c>
      <c r="M21" s="21">
        <v>45519396</v>
      </c>
      <c r="N21" s="21">
        <v>94781907</v>
      </c>
      <c r="O21" s="21"/>
      <c r="P21" s="21"/>
      <c r="Q21" s="21"/>
      <c r="R21" s="21"/>
      <c r="S21" s="21"/>
      <c r="T21" s="21"/>
      <c r="U21" s="21"/>
      <c r="V21" s="21"/>
      <c r="W21" s="21">
        <v>118945981</v>
      </c>
      <c r="X21" s="21">
        <v>116640018</v>
      </c>
      <c r="Y21" s="21">
        <v>2305963</v>
      </c>
      <c r="Z21" s="6">
        <v>1.98</v>
      </c>
      <c r="AA21" s="28">
        <v>233280000</v>
      </c>
    </row>
    <row r="22" spans="1:27" ht="12.75">
      <c r="A22" s="5" t="s">
        <v>48</v>
      </c>
      <c r="B22" s="3"/>
      <c r="C22" s="22"/>
      <c r="D22" s="22"/>
      <c r="E22" s="23">
        <v>39261000</v>
      </c>
      <c r="F22" s="24">
        <v>39261000</v>
      </c>
      <c r="G22" s="24"/>
      <c r="H22" s="24">
        <v>1245920</v>
      </c>
      <c r="I22" s="24">
        <v>1633855</v>
      </c>
      <c r="J22" s="24">
        <v>2879775</v>
      </c>
      <c r="K22" s="24">
        <v>3112008</v>
      </c>
      <c r="L22" s="24">
        <v>4542998</v>
      </c>
      <c r="M22" s="24">
        <v>3191800</v>
      </c>
      <c r="N22" s="24">
        <v>10846806</v>
      </c>
      <c r="O22" s="24"/>
      <c r="P22" s="24"/>
      <c r="Q22" s="24"/>
      <c r="R22" s="24"/>
      <c r="S22" s="24"/>
      <c r="T22" s="24"/>
      <c r="U22" s="24"/>
      <c r="V22" s="24"/>
      <c r="W22" s="24">
        <v>13726581</v>
      </c>
      <c r="X22" s="24">
        <v>19630374</v>
      </c>
      <c r="Y22" s="24">
        <v>-5903793</v>
      </c>
      <c r="Z22" s="7">
        <v>-30.07</v>
      </c>
      <c r="AA22" s="29">
        <v>39261000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308664265</v>
      </c>
      <c r="D25" s="50">
        <f>+D5+D9+D15+D19+D24</f>
        <v>0</v>
      </c>
      <c r="E25" s="51">
        <f t="shared" si="4"/>
        <v>428459083</v>
      </c>
      <c r="F25" s="52">
        <f t="shared" si="4"/>
        <v>428459083</v>
      </c>
      <c r="G25" s="52">
        <f t="shared" si="4"/>
        <v>4412561</v>
      </c>
      <c r="H25" s="52">
        <f t="shared" si="4"/>
        <v>11373493</v>
      </c>
      <c r="I25" s="52">
        <f t="shared" si="4"/>
        <v>11299395</v>
      </c>
      <c r="J25" s="52">
        <f t="shared" si="4"/>
        <v>27085449</v>
      </c>
      <c r="K25" s="52">
        <f t="shared" si="4"/>
        <v>38004767</v>
      </c>
      <c r="L25" s="52">
        <f t="shared" si="4"/>
        <v>19246461</v>
      </c>
      <c r="M25" s="52">
        <f t="shared" si="4"/>
        <v>53552268</v>
      </c>
      <c r="N25" s="52">
        <f t="shared" si="4"/>
        <v>110803496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137888945</v>
      </c>
      <c r="X25" s="52">
        <f t="shared" si="4"/>
        <v>138557448</v>
      </c>
      <c r="Y25" s="52">
        <f t="shared" si="4"/>
        <v>-668503</v>
      </c>
      <c r="Z25" s="53">
        <f>+IF(X25&lt;&gt;0,+(Y25/X25)*100,0)</f>
        <v>-0.48247352246268277</v>
      </c>
      <c r="AA25" s="54">
        <f>+AA5+AA9+AA15+AA19+AA24</f>
        <v>428459083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303530596</v>
      </c>
      <c r="D28" s="19"/>
      <c r="E28" s="20">
        <v>272541000</v>
      </c>
      <c r="F28" s="21">
        <v>272541000</v>
      </c>
      <c r="G28" s="21">
        <v>4412561</v>
      </c>
      <c r="H28" s="21">
        <v>11348393</v>
      </c>
      <c r="I28" s="21">
        <v>11282895</v>
      </c>
      <c r="J28" s="21">
        <v>27043849</v>
      </c>
      <c r="K28" s="21">
        <v>37839956</v>
      </c>
      <c r="L28" s="21">
        <v>19077561</v>
      </c>
      <c r="M28" s="21">
        <v>48697971</v>
      </c>
      <c r="N28" s="21">
        <v>105615488</v>
      </c>
      <c r="O28" s="21"/>
      <c r="P28" s="21"/>
      <c r="Q28" s="21"/>
      <c r="R28" s="21"/>
      <c r="S28" s="21"/>
      <c r="T28" s="21"/>
      <c r="U28" s="21"/>
      <c r="V28" s="21"/>
      <c r="W28" s="21">
        <v>132659337</v>
      </c>
      <c r="X28" s="21">
        <v>136270392</v>
      </c>
      <c r="Y28" s="21">
        <v>-3611055</v>
      </c>
      <c r="Z28" s="6">
        <v>-2.65</v>
      </c>
      <c r="AA28" s="19">
        <v>272541000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303530596</v>
      </c>
      <c r="D32" s="25">
        <f>SUM(D28:D31)</f>
        <v>0</v>
      </c>
      <c r="E32" s="26">
        <f t="shared" si="5"/>
        <v>272541000</v>
      </c>
      <c r="F32" s="27">
        <f t="shared" si="5"/>
        <v>272541000</v>
      </c>
      <c r="G32" s="27">
        <f t="shared" si="5"/>
        <v>4412561</v>
      </c>
      <c r="H32" s="27">
        <f t="shared" si="5"/>
        <v>11348393</v>
      </c>
      <c r="I32" s="27">
        <f t="shared" si="5"/>
        <v>11282895</v>
      </c>
      <c r="J32" s="27">
        <f t="shared" si="5"/>
        <v>27043849</v>
      </c>
      <c r="K32" s="27">
        <f t="shared" si="5"/>
        <v>37839956</v>
      </c>
      <c r="L32" s="27">
        <f t="shared" si="5"/>
        <v>19077561</v>
      </c>
      <c r="M32" s="27">
        <f t="shared" si="5"/>
        <v>48697971</v>
      </c>
      <c r="N32" s="27">
        <f t="shared" si="5"/>
        <v>105615488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132659337</v>
      </c>
      <c r="X32" s="27">
        <f t="shared" si="5"/>
        <v>136270392</v>
      </c>
      <c r="Y32" s="27">
        <f t="shared" si="5"/>
        <v>-3611055</v>
      </c>
      <c r="Z32" s="13">
        <f>+IF(X32&lt;&gt;0,+(Y32/X32)*100,0)</f>
        <v>-2.649918993408341</v>
      </c>
      <c r="AA32" s="31">
        <f>SUM(AA28:AA31)</f>
        <v>272541000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5133669</v>
      </c>
      <c r="D35" s="19"/>
      <c r="E35" s="20">
        <v>155918083</v>
      </c>
      <c r="F35" s="21">
        <v>155918083</v>
      </c>
      <c r="G35" s="21"/>
      <c r="H35" s="21">
        <v>25100</v>
      </c>
      <c r="I35" s="21">
        <v>16500</v>
      </c>
      <c r="J35" s="21">
        <v>41600</v>
      </c>
      <c r="K35" s="21">
        <v>164811</v>
      </c>
      <c r="L35" s="21">
        <v>168900</v>
      </c>
      <c r="M35" s="21">
        <v>4854297</v>
      </c>
      <c r="N35" s="21">
        <v>5188008</v>
      </c>
      <c r="O35" s="21"/>
      <c r="P35" s="21"/>
      <c r="Q35" s="21"/>
      <c r="R35" s="21"/>
      <c r="S35" s="21"/>
      <c r="T35" s="21"/>
      <c r="U35" s="21"/>
      <c r="V35" s="21"/>
      <c r="W35" s="21">
        <v>5229608</v>
      </c>
      <c r="X35" s="21">
        <v>2287056</v>
      </c>
      <c r="Y35" s="21">
        <v>2942552</v>
      </c>
      <c r="Z35" s="6">
        <v>128.66</v>
      </c>
      <c r="AA35" s="28">
        <v>155918083</v>
      </c>
    </row>
    <row r="36" spans="1:27" ht="12.75">
      <c r="A36" s="60" t="s">
        <v>64</v>
      </c>
      <c r="B36" s="10"/>
      <c r="C36" s="61">
        <f aca="true" t="shared" si="6" ref="C36:Y36">SUM(C32:C35)</f>
        <v>308664265</v>
      </c>
      <c r="D36" s="61">
        <f>SUM(D32:D35)</f>
        <v>0</v>
      </c>
      <c r="E36" s="62">
        <f t="shared" si="6"/>
        <v>428459083</v>
      </c>
      <c r="F36" s="63">
        <f t="shared" si="6"/>
        <v>428459083</v>
      </c>
      <c r="G36" s="63">
        <f t="shared" si="6"/>
        <v>4412561</v>
      </c>
      <c r="H36" s="63">
        <f t="shared" si="6"/>
        <v>11373493</v>
      </c>
      <c r="I36" s="63">
        <f t="shared" si="6"/>
        <v>11299395</v>
      </c>
      <c r="J36" s="63">
        <f t="shared" si="6"/>
        <v>27085449</v>
      </c>
      <c r="K36" s="63">
        <f t="shared" si="6"/>
        <v>38004767</v>
      </c>
      <c r="L36" s="63">
        <f t="shared" si="6"/>
        <v>19246461</v>
      </c>
      <c r="M36" s="63">
        <f t="shared" si="6"/>
        <v>53552268</v>
      </c>
      <c r="N36" s="63">
        <f t="shared" si="6"/>
        <v>110803496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137888945</v>
      </c>
      <c r="X36" s="63">
        <f t="shared" si="6"/>
        <v>138557448</v>
      </c>
      <c r="Y36" s="63">
        <f t="shared" si="6"/>
        <v>-668503</v>
      </c>
      <c r="Z36" s="64">
        <f>+IF(X36&lt;&gt;0,+(Y36/X36)*100,0)</f>
        <v>-0.48247352246268277</v>
      </c>
      <c r="AA36" s="65">
        <f>SUM(AA32:AA35)</f>
        <v>428459083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-373341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67060</v>
      </c>
      <c r="I5" s="18">
        <f t="shared" si="0"/>
        <v>124321</v>
      </c>
      <c r="J5" s="18">
        <f t="shared" si="0"/>
        <v>191381</v>
      </c>
      <c r="K5" s="18">
        <f t="shared" si="0"/>
        <v>202115</v>
      </c>
      <c r="L5" s="18">
        <f t="shared" si="0"/>
        <v>123407</v>
      </c>
      <c r="M5" s="18">
        <f t="shared" si="0"/>
        <v>119130</v>
      </c>
      <c r="N5" s="18">
        <f t="shared" si="0"/>
        <v>444652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636033</v>
      </c>
      <c r="X5" s="18">
        <f t="shared" si="0"/>
        <v>499998</v>
      </c>
      <c r="Y5" s="18">
        <f t="shared" si="0"/>
        <v>136035</v>
      </c>
      <c r="Z5" s="4">
        <f>+IF(X5&lt;&gt;0,+(Y5/X5)*100,0)</f>
        <v>27.20710882843531</v>
      </c>
      <c r="AA5" s="16">
        <f>SUM(AA6:AA8)</f>
        <v>1000000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1000000</v>
      </c>
      <c r="F7" s="24">
        <v>1000000</v>
      </c>
      <c r="G7" s="24"/>
      <c r="H7" s="24">
        <v>67060</v>
      </c>
      <c r="I7" s="24">
        <v>124321</v>
      </c>
      <c r="J7" s="24">
        <v>191381</v>
      </c>
      <c r="K7" s="24">
        <v>202115</v>
      </c>
      <c r="L7" s="24">
        <v>123407</v>
      </c>
      <c r="M7" s="24">
        <v>119130</v>
      </c>
      <c r="N7" s="24">
        <v>444652</v>
      </c>
      <c r="O7" s="24"/>
      <c r="P7" s="24"/>
      <c r="Q7" s="24"/>
      <c r="R7" s="24"/>
      <c r="S7" s="24"/>
      <c r="T7" s="24"/>
      <c r="U7" s="24"/>
      <c r="V7" s="24"/>
      <c r="W7" s="24">
        <v>636033</v>
      </c>
      <c r="X7" s="24">
        <v>499998</v>
      </c>
      <c r="Y7" s="24">
        <v>136035</v>
      </c>
      <c r="Z7" s="7">
        <v>27.21</v>
      </c>
      <c r="AA7" s="29">
        <v>1000000</v>
      </c>
    </row>
    <row r="8" spans="1:27" ht="12.75">
      <c r="A8" s="5" t="s">
        <v>34</v>
      </c>
      <c r="B8" s="3"/>
      <c r="C8" s="19">
        <v>-373341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11741539</v>
      </c>
      <c r="D9" s="16">
        <f>SUM(D10:D14)</f>
        <v>0</v>
      </c>
      <c r="E9" s="17">
        <f t="shared" si="1"/>
        <v>2640000</v>
      </c>
      <c r="F9" s="18">
        <f t="shared" si="1"/>
        <v>2640000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232801</v>
      </c>
      <c r="L9" s="18">
        <f t="shared" si="1"/>
        <v>552400</v>
      </c>
      <c r="M9" s="18">
        <f t="shared" si="1"/>
        <v>945203</v>
      </c>
      <c r="N9" s="18">
        <f t="shared" si="1"/>
        <v>1730404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1730404</v>
      </c>
      <c r="X9" s="18">
        <f t="shared" si="1"/>
        <v>1320000</v>
      </c>
      <c r="Y9" s="18">
        <f t="shared" si="1"/>
        <v>410404</v>
      </c>
      <c r="Z9" s="4">
        <f>+IF(X9&lt;&gt;0,+(Y9/X9)*100,0)</f>
        <v>31.09121212121212</v>
      </c>
      <c r="AA9" s="30">
        <f>SUM(AA10:AA14)</f>
        <v>2640000</v>
      </c>
    </row>
    <row r="10" spans="1:27" ht="12.75">
      <c r="A10" s="5" t="s">
        <v>36</v>
      </c>
      <c r="B10" s="3"/>
      <c r="C10" s="19">
        <v>10334164</v>
      </c>
      <c r="D10" s="19"/>
      <c r="E10" s="20">
        <v>990000</v>
      </c>
      <c r="F10" s="21">
        <v>990000</v>
      </c>
      <c r="G10" s="21"/>
      <c r="H10" s="21"/>
      <c r="I10" s="21"/>
      <c r="J10" s="21"/>
      <c r="K10" s="21">
        <v>232801</v>
      </c>
      <c r="L10" s="21">
        <v>536923</v>
      </c>
      <c r="M10" s="21">
        <v>384469</v>
      </c>
      <c r="N10" s="21">
        <v>1154193</v>
      </c>
      <c r="O10" s="21"/>
      <c r="P10" s="21"/>
      <c r="Q10" s="21"/>
      <c r="R10" s="21"/>
      <c r="S10" s="21"/>
      <c r="T10" s="21"/>
      <c r="U10" s="21"/>
      <c r="V10" s="21"/>
      <c r="W10" s="21">
        <v>1154193</v>
      </c>
      <c r="X10" s="21">
        <v>495000</v>
      </c>
      <c r="Y10" s="21">
        <v>659193</v>
      </c>
      <c r="Z10" s="6">
        <v>133.17</v>
      </c>
      <c r="AA10" s="28">
        <v>990000</v>
      </c>
    </row>
    <row r="11" spans="1:27" ht="12.75">
      <c r="A11" s="5" t="s">
        <v>37</v>
      </c>
      <c r="B11" s="3"/>
      <c r="C11" s="19">
        <v>765859</v>
      </c>
      <c r="D11" s="19"/>
      <c r="E11" s="20">
        <v>1650000</v>
      </c>
      <c r="F11" s="21">
        <v>1650000</v>
      </c>
      <c r="G11" s="21"/>
      <c r="H11" s="21"/>
      <c r="I11" s="21"/>
      <c r="J11" s="21"/>
      <c r="K11" s="21"/>
      <c r="L11" s="21"/>
      <c r="M11" s="21">
        <v>560734</v>
      </c>
      <c r="N11" s="21">
        <v>560734</v>
      </c>
      <c r="O11" s="21"/>
      <c r="P11" s="21"/>
      <c r="Q11" s="21"/>
      <c r="R11" s="21"/>
      <c r="S11" s="21"/>
      <c r="T11" s="21"/>
      <c r="U11" s="21"/>
      <c r="V11" s="21"/>
      <c r="W11" s="21">
        <v>560734</v>
      </c>
      <c r="X11" s="21">
        <v>825000</v>
      </c>
      <c r="Y11" s="21">
        <v>-264266</v>
      </c>
      <c r="Z11" s="6">
        <v>-32.03</v>
      </c>
      <c r="AA11" s="28">
        <v>1650000</v>
      </c>
    </row>
    <row r="12" spans="1:27" ht="12.75">
      <c r="A12" s="5" t="s">
        <v>38</v>
      </c>
      <c r="B12" s="3"/>
      <c r="C12" s="19">
        <v>98635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542881</v>
      </c>
      <c r="D13" s="19"/>
      <c r="E13" s="20"/>
      <c r="F13" s="21"/>
      <c r="G13" s="21"/>
      <c r="H13" s="21"/>
      <c r="I13" s="21"/>
      <c r="J13" s="21"/>
      <c r="K13" s="21"/>
      <c r="L13" s="21">
        <v>15477</v>
      </c>
      <c r="M13" s="21"/>
      <c r="N13" s="21">
        <v>15477</v>
      </c>
      <c r="O13" s="21"/>
      <c r="P13" s="21"/>
      <c r="Q13" s="21"/>
      <c r="R13" s="21"/>
      <c r="S13" s="21"/>
      <c r="T13" s="21"/>
      <c r="U13" s="21"/>
      <c r="V13" s="21"/>
      <c r="W13" s="21">
        <v>15477</v>
      </c>
      <c r="X13" s="21"/>
      <c r="Y13" s="21">
        <v>15477</v>
      </c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48829414</v>
      </c>
      <c r="D15" s="16">
        <f>SUM(D16:D18)</f>
        <v>0</v>
      </c>
      <c r="E15" s="17">
        <f t="shared" si="2"/>
        <v>116435500</v>
      </c>
      <c r="F15" s="18">
        <f t="shared" si="2"/>
        <v>116435500</v>
      </c>
      <c r="G15" s="18">
        <f t="shared" si="2"/>
        <v>2395</v>
      </c>
      <c r="H15" s="18">
        <f t="shared" si="2"/>
        <v>3521257</v>
      </c>
      <c r="I15" s="18">
        <f t="shared" si="2"/>
        <v>755580</v>
      </c>
      <c r="J15" s="18">
        <f t="shared" si="2"/>
        <v>4279232</v>
      </c>
      <c r="K15" s="18">
        <f t="shared" si="2"/>
        <v>5145205</v>
      </c>
      <c r="L15" s="18">
        <f t="shared" si="2"/>
        <v>7226307</v>
      </c>
      <c r="M15" s="18">
        <f t="shared" si="2"/>
        <v>10690218</v>
      </c>
      <c r="N15" s="18">
        <f t="shared" si="2"/>
        <v>23061730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27340962</v>
      </c>
      <c r="X15" s="18">
        <f t="shared" si="2"/>
        <v>48865998</v>
      </c>
      <c r="Y15" s="18">
        <f t="shared" si="2"/>
        <v>-21525036</v>
      </c>
      <c r="Z15" s="4">
        <f>+IF(X15&lt;&gt;0,+(Y15/X15)*100,0)</f>
        <v>-44.049107520529915</v>
      </c>
      <c r="AA15" s="30">
        <f>SUM(AA16:AA18)</f>
        <v>116435500</v>
      </c>
    </row>
    <row r="16" spans="1:27" ht="12.75">
      <c r="A16" s="5" t="s">
        <v>42</v>
      </c>
      <c r="B16" s="3"/>
      <c r="C16" s="19">
        <v>20396762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28432652</v>
      </c>
      <c r="D17" s="19"/>
      <c r="E17" s="20">
        <v>116435500</v>
      </c>
      <c r="F17" s="21">
        <v>116435500</v>
      </c>
      <c r="G17" s="21">
        <v>2395</v>
      </c>
      <c r="H17" s="21">
        <v>3521257</v>
      </c>
      <c r="I17" s="21">
        <v>755580</v>
      </c>
      <c r="J17" s="21">
        <v>4279232</v>
      </c>
      <c r="K17" s="21">
        <v>5145205</v>
      </c>
      <c r="L17" s="21">
        <v>7226307</v>
      </c>
      <c r="M17" s="21">
        <v>10690218</v>
      </c>
      <c r="N17" s="21">
        <v>23061730</v>
      </c>
      <c r="O17" s="21"/>
      <c r="P17" s="21"/>
      <c r="Q17" s="21"/>
      <c r="R17" s="21"/>
      <c r="S17" s="21"/>
      <c r="T17" s="21"/>
      <c r="U17" s="21"/>
      <c r="V17" s="21"/>
      <c r="W17" s="21">
        <v>27340962</v>
      </c>
      <c r="X17" s="21">
        <v>48865998</v>
      </c>
      <c r="Y17" s="21">
        <v>-21525036</v>
      </c>
      <c r="Z17" s="6">
        <v>-44.05</v>
      </c>
      <c r="AA17" s="28">
        <v>116435500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102528926</v>
      </c>
      <c r="D19" s="16">
        <f>SUM(D20:D23)</f>
        <v>0</v>
      </c>
      <c r="E19" s="17">
        <f t="shared" si="3"/>
        <v>85500000</v>
      </c>
      <c r="F19" s="18">
        <f t="shared" si="3"/>
        <v>85500000</v>
      </c>
      <c r="G19" s="18">
        <f t="shared" si="3"/>
        <v>3433366</v>
      </c>
      <c r="H19" s="18">
        <f t="shared" si="3"/>
        <v>6759254</v>
      </c>
      <c r="I19" s="18">
        <f t="shared" si="3"/>
        <v>1294103</v>
      </c>
      <c r="J19" s="18">
        <f t="shared" si="3"/>
        <v>11486723</v>
      </c>
      <c r="K19" s="18">
        <f t="shared" si="3"/>
        <v>7013854</v>
      </c>
      <c r="L19" s="18">
        <f t="shared" si="3"/>
        <v>7836527</v>
      </c>
      <c r="M19" s="18">
        <f t="shared" si="3"/>
        <v>7002885</v>
      </c>
      <c r="N19" s="18">
        <f t="shared" si="3"/>
        <v>21853266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33339989</v>
      </c>
      <c r="X19" s="18">
        <f t="shared" si="3"/>
        <v>42750000</v>
      </c>
      <c r="Y19" s="18">
        <f t="shared" si="3"/>
        <v>-9410011</v>
      </c>
      <c r="Z19" s="4">
        <f>+IF(X19&lt;&gt;0,+(Y19/X19)*100,0)</f>
        <v>-22.011721637426902</v>
      </c>
      <c r="AA19" s="30">
        <f>SUM(AA20:AA23)</f>
        <v>85500000</v>
      </c>
    </row>
    <row r="20" spans="1:27" ht="12.75">
      <c r="A20" s="5" t="s">
        <v>46</v>
      </c>
      <c r="B20" s="3"/>
      <c r="C20" s="19">
        <v>1498585</v>
      </c>
      <c r="D20" s="19"/>
      <c r="E20" s="20"/>
      <c r="F20" s="21"/>
      <c r="G20" s="21"/>
      <c r="H20" s="21"/>
      <c r="I20" s="21"/>
      <c r="J20" s="21"/>
      <c r="K20" s="21"/>
      <c r="L20" s="21">
        <v>364903</v>
      </c>
      <c r="M20" s="21">
        <v>406500</v>
      </c>
      <c r="N20" s="21">
        <v>771403</v>
      </c>
      <c r="O20" s="21"/>
      <c r="P20" s="21"/>
      <c r="Q20" s="21"/>
      <c r="R20" s="21"/>
      <c r="S20" s="21"/>
      <c r="T20" s="21"/>
      <c r="U20" s="21"/>
      <c r="V20" s="21"/>
      <c r="W20" s="21">
        <v>771403</v>
      </c>
      <c r="X20" s="21"/>
      <c r="Y20" s="21">
        <v>771403</v>
      </c>
      <c r="Z20" s="6"/>
      <c r="AA20" s="28"/>
    </row>
    <row r="21" spans="1:27" ht="12.75">
      <c r="A21" s="5" t="s">
        <v>47</v>
      </c>
      <c r="B21" s="3"/>
      <c r="C21" s="19">
        <v>101030341</v>
      </c>
      <c r="D21" s="19"/>
      <c r="E21" s="20">
        <v>85500000</v>
      </c>
      <c r="F21" s="21">
        <v>85500000</v>
      </c>
      <c r="G21" s="21">
        <v>3433366</v>
      </c>
      <c r="H21" s="21">
        <v>6759254</v>
      </c>
      <c r="I21" s="21">
        <v>1294103</v>
      </c>
      <c r="J21" s="21">
        <v>11486723</v>
      </c>
      <c r="K21" s="21">
        <v>7013854</v>
      </c>
      <c r="L21" s="21">
        <v>7471624</v>
      </c>
      <c r="M21" s="21">
        <v>6596385</v>
      </c>
      <c r="N21" s="21">
        <v>21081863</v>
      </c>
      <c r="O21" s="21"/>
      <c r="P21" s="21"/>
      <c r="Q21" s="21"/>
      <c r="R21" s="21"/>
      <c r="S21" s="21"/>
      <c r="T21" s="21"/>
      <c r="U21" s="21"/>
      <c r="V21" s="21"/>
      <c r="W21" s="21">
        <v>32568586</v>
      </c>
      <c r="X21" s="21">
        <v>42750000</v>
      </c>
      <c r="Y21" s="21">
        <v>-10181414</v>
      </c>
      <c r="Z21" s="6">
        <v>-23.82</v>
      </c>
      <c r="AA21" s="28">
        <v>85500000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15646365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178372903</v>
      </c>
      <c r="D25" s="50">
        <f>+D5+D9+D15+D19+D24</f>
        <v>0</v>
      </c>
      <c r="E25" s="51">
        <f t="shared" si="4"/>
        <v>205575500</v>
      </c>
      <c r="F25" s="52">
        <f t="shared" si="4"/>
        <v>205575500</v>
      </c>
      <c r="G25" s="52">
        <f t="shared" si="4"/>
        <v>3435761</v>
      </c>
      <c r="H25" s="52">
        <f t="shared" si="4"/>
        <v>10347571</v>
      </c>
      <c r="I25" s="52">
        <f t="shared" si="4"/>
        <v>2174004</v>
      </c>
      <c r="J25" s="52">
        <f t="shared" si="4"/>
        <v>15957336</v>
      </c>
      <c r="K25" s="52">
        <f t="shared" si="4"/>
        <v>12593975</v>
      </c>
      <c r="L25" s="52">
        <f t="shared" si="4"/>
        <v>15738641</v>
      </c>
      <c r="M25" s="52">
        <f t="shared" si="4"/>
        <v>18757436</v>
      </c>
      <c r="N25" s="52">
        <f t="shared" si="4"/>
        <v>47090052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63047388</v>
      </c>
      <c r="X25" s="52">
        <f t="shared" si="4"/>
        <v>93435996</v>
      </c>
      <c r="Y25" s="52">
        <f t="shared" si="4"/>
        <v>-30388608</v>
      </c>
      <c r="Z25" s="53">
        <f>+IF(X25&lt;&gt;0,+(Y25/X25)*100,0)</f>
        <v>-32.52344845770146</v>
      </c>
      <c r="AA25" s="54">
        <f>+AA5+AA9+AA15+AA19+AA24</f>
        <v>205575500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126008705</v>
      </c>
      <c r="D28" s="19"/>
      <c r="E28" s="20">
        <v>142732000</v>
      </c>
      <c r="F28" s="21">
        <v>142732000</v>
      </c>
      <c r="G28" s="21">
        <v>3433366</v>
      </c>
      <c r="H28" s="21">
        <v>10280511</v>
      </c>
      <c r="I28" s="21">
        <v>-580274</v>
      </c>
      <c r="J28" s="21">
        <v>13133603</v>
      </c>
      <c r="K28" s="21">
        <v>8282914</v>
      </c>
      <c r="L28" s="21">
        <v>14537712</v>
      </c>
      <c r="M28" s="21">
        <v>10473829</v>
      </c>
      <c r="N28" s="21">
        <v>33294455</v>
      </c>
      <c r="O28" s="21"/>
      <c r="P28" s="21"/>
      <c r="Q28" s="21"/>
      <c r="R28" s="21"/>
      <c r="S28" s="21"/>
      <c r="T28" s="21"/>
      <c r="U28" s="21"/>
      <c r="V28" s="21"/>
      <c r="W28" s="21">
        <v>46428058</v>
      </c>
      <c r="X28" s="21">
        <v>71365998</v>
      </c>
      <c r="Y28" s="21">
        <v>-24937940</v>
      </c>
      <c r="Z28" s="6">
        <v>-34.94</v>
      </c>
      <c r="AA28" s="19">
        <v>142732000</v>
      </c>
    </row>
    <row r="29" spans="1:27" ht="12.75">
      <c r="A29" s="56" t="s">
        <v>55</v>
      </c>
      <c r="B29" s="3"/>
      <c r="C29" s="19">
        <v>10446619</v>
      </c>
      <c r="D29" s="19"/>
      <c r="E29" s="20">
        <v>19693500</v>
      </c>
      <c r="F29" s="21">
        <v>19693500</v>
      </c>
      <c r="G29" s="21"/>
      <c r="H29" s="21"/>
      <c r="I29" s="21">
        <v>2674431</v>
      </c>
      <c r="J29" s="21">
        <v>2674431</v>
      </c>
      <c r="K29" s="21">
        <v>232801</v>
      </c>
      <c r="L29" s="21">
        <v>695002</v>
      </c>
      <c r="M29" s="21">
        <v>3152746</v>
      </c>
      <c r="N29" s="21">
        <v>4080549</v>
      </c>
      <c r="O29" s="21"/>
      <c r="P29" s="21"/>
      <c r="Q29" s="21"/>
      <c r="R29" s="21"/>
      <c r="S29" s="21"/>
      <c r="T29" s="21"/>
      <c r="U29" s="21"/>
      <c r="V29" s="21"/>
      <c r="W29" s="21">
        <v>6754980</v>
      </c>
      <c r="X29" s="21">
        <v>9846750</v>
      </c>
      <c r="Y29" s="21">
        <v>-3091770</v>
      </c>
      <c r="Z29" s="6">
        <v>-31.4</v>
      </c>
      <c r="AA29" s="28">
        <v>19693500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15646365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152101689</v>
      </c>
      <c r="D32" s="25">
        <f>SUM(D28:D31)</f>
        <v>0</v>
      </c>
      <c r="E32" s="26">
        <f t="shared" si="5"/>
        <v>162425500</v>
      </c>
      <c r="F32" s="27">
        <f t="shared" si="5"/>
        <v>162425500</v>
      </c>
      <c r="G32" s="27">
        <f t="shared" si="5"/>
        <v>3433366</v>
      </c>
      <c r="H32" s="27">
        <f t="shared" si="5"/>
        <v>10280511</v>
      </c>
      <c r="I32" s="27">
        <f t="shared" si="5"/>
        <v>2094157</v>
      </c>
      <c r="J32" s="27">
        <f t="shared" si="5"/>
        <v>15808034</v>
      </c>
      <c r="K32" s="27">
        <f t="shared" si="5"/>
        <v>8515715</v>
      </c>
      <c r="L32" s="27">
        <f t="shared" si="5"/>
        <v>15232714</v>
      </c>
      <c r="M32" s="27">
        <f t="shared" si="5"/>
        <v>13626575</v>
      </c>
      <c r="N32" s="27">
        <f t="shared" si="5"/>
        <v>37375004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53183038</v>
      </c>
      <c r="X32" s="27">
        <f t="shared" si="5"/>
        <v>81212748</v>
      </c>
      <c r="Y32" s="27">
        <f t="shared" si="5"/>
        <v>-28029710</v>
      </c>
      <c r="Z32" s="13">
        <f>+IF(X32&lt;&gt;0,+(Y32/X32)*100,0)</f>
        <v>-34.51392877384226</v>
      </c>
      <c r="AA32" s="31">
        <f>SUM(AA28:AA31)</f>
        <v>162425500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26271214</v>
      </c>
      <c r="D35" s="19"/>
      <c r="E35" s="20">
        <v>43150000</v>
      </c>
      <c r="F35" s="21">
        <v>43150000</v>
      </c>
      <c r="G35" s="21">
        <v>2395</v>
      </c>
      <c r="H35" s="21">
        <v>67060</v>
      </c>
      <c r="I35" s="21">
        <v>79847</v>
      </c>
      <c r="J35" s="21">
        <v>149302</v>
      </c>
      <c r="K35" s="21">
        <v>4078260</v>
      </c>
      <c r="L35" s="21">
        <v>505927</v>
      </c>
      <c r="M35" s="21">
        <v>5130861</v>
      </c>
      <c r="N35" s="21">
        <v>9715048</v>
      </c>
      <c r="O35" s="21"/>
      <c r="P35" s="21"/>
      <c r="Q35" s="21"/>
      <c r="R35" s="21"/>
      <c r="S35" s="21"/>
      <c r="T35" s="21"/>
      <c r="U35" s="21"/>
      <c r="V35" s="21"/>
      <c r="W35" s="21">
        <v>9864350</v>
      </c>
      <c r="X35" s="21">
        <v>21574998</v>
      </c>
      <c r="Y35" s="21">
        <v>-11710648</v>
      </c>
      <c r="Z35" s="6">
        <v>-54.28</v>
      </c>
      <c r="AA35" s="28">
        <v>43150000</v>
      </c>
    </row>
    <row r="36" spans="1:27" ht="12.75">
      <c r="A36" s="60" t="s">
        <v>64</v>
      </c>
      <c r="B36" s="10"/>
      <c r="C36" s="61">
        <f aca="true" t="shared" si="6" ref="C36:Y36">SUM(C32:C35)</f>
        <v>178372903</v>
      </c>
      <c r="D36" s="61">
        <f>SUM(D32:D35)</f>
        <v>0</v>
      </c>
      <c r="E36" s="62">
        <f t="shared" si="6"/>
        <v>205575500</v>
      </c>
      <c r="F36" s="63">
        <f t="shared" si="6"/>
        <v>205575500</v>
      </c>
      <c r="G36" s="63">
        <f t="shared" si="6"/>
        <v>3435761</v>
      </c>
      <c r="H36" s="63">
        <f t="shared" si="6"/>
        <v>10347571</v>
      </c>
      <c r="I36" s="63">
        <f t="shared" si="6"/>
        <v>2174004</v>
      </c>
      <c r="J36" s="63">
        <f t="shared" si="6"/>
        <v>15957336</v>
      </c>
      <c r="K36" s="63">
        <f t="shared" si="6"/>
        <v>12593975</v>
      </c>
      <c r="L36" s="63">
        <f t="shared" si="6"/>
        <v>15738641</v>
      </c>
      <c r="M36" s="63">
        <f t="shared" si="6"/>
        <v>18757436</v>
      </c>
      <c r="N36" s="63">
        <f t="shared" si="6"/>
        <v>47090052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63047388</v>
      </c>
      <c r="X36" s="63">
        <f t="shared" si="6"/>
        <v>102787746</v>
      </c>
      <c r="Y36" s="63">
        <f t="shared" si="6"/>
        <v>-39740358</v>
      </c>
      <c r="Z36" s="64">
        <f>+IF(X36&lt;&gt;0,+(Y36/X36)*100,0)</f>
        <v>-38.66254446322814</v>
      </c>
      <c r="AA36" s="65">
        <f>SUM(AA32:AA35)</f>
        <v>205575500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19282127</v>
      </c>
      <c r="D5" s="16">
        <f>SUM(D6:D8)</f>
        <v>0</v>
      </c>
      <c r="E5" s="17">
        <f t="shared" si="0"/>
        <v>650000</v>
      </c>
      <c r="F5" s="18">
        <f t="shared" si="0"/>
        <v>650000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325002</v>
      </c>
      <c r="Y5" s="18">
        <f t="shared" si="0"/>
        <v>-325002</v>
      </c>
      <c r="Z5" s="4">
        <f>+IF(X5&lt;&gt;0,+(Y5/X5)*100,0)</f>
        <v>-100</v>
      </c>
      <c r="AA5" s="16">
        <f>SUM(AA6:AA8)</f>
        <v>650000</v>
      </c>
    </row>
    <row r="6" spans="1:27" ht="12.75">
      <c r="A6" s="5" t="s">
        <v>32</v>
      </c>
      <c r="B6" s="3"/>
      <c r="C6" s="19">
        <v>19282127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325002</v>
      </c>
      <c r="Y7" s="24">
        <v>-325002</v>
      </c>
      <c r="Z7" s="7">
        <v>-100</v>
      </c>
      <c r="AA7" s="29"/>
    </row>
    <row r="8" spans="1:27" ht="12.75">
      <c r="A8" s="5" t="s">
        <v>34</v>
      </c>
      <c r="B8" s="3"/>
      <c r="C8" s="19"/>
      <c r="D8" s="19"/>
      <c r="E8" s="20">
        <v>650000</v>
      </c>
      <c r="F8" s="21">
        <v>650000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650000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250000</v>
      </c>
      <c r="F9" s="18">
        <f t="shared" si="1"/>
        <v>250000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124998</v>
      </c>
      <c r="Y9" s="18">
        <f t="shared" si="1"/>
        <v>-124998</v>
      </c>
      <c r="Z9" s="4">
        <f>+IF(X9&lt;&gt;0,+(Y9/X9)*100,0)</f>
        <v>-100</v>
      </c>
      <c r="AA9" s="30">
        <f>SUM(AA10:AA14)</f>
        <v>250000</v>
      </c>
    </row>
    <row r="10" spans="1:27" ht="12.75">
      <c r="A10" s="5" t="s">
        <v>36</v>
      </c>
      <c r="B10" s="3"/>
      <c r="C10" s="19"/>
      <c r="D10" s="19"/>
      <c r="E10" s="20">
        <v>250000</v>
      </c>
      <c r="F10" s="21">
        <v>250000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124998</v>
      </c>
      <c r="Y10" s="21">
        <v>-124998</v>
      </c>
      <c r="Z10" s="6">
        <v>-100</v>
      </c>
      <c r="AA10" s="28">
        <v>250000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15247000</v>
      </c>
      <c r="F15" s="18">
        <f t="shared" si="2"/>
        <v>15247000</v>
      </c>
      <c r="G15" s="18">
        <f t="shared" si="2"/>
        <v>1802582</v>
      </c>
      <c r="H15" s="18">
        <f t="shared" si="2"/>
        <v>265493</v>
      </c>
      <c r="I15" s="18">
        <f t="shared" si="2"/>
        <v>99083</v>
      </c>
      <c r="J15" s="18">
        <f t="shared" si="2"/>
        <v>2167158</v>
      </c>
      <c r="K15" s="18">
        <f t="shared" si="2"/>
        <v>101774</v>
      </c>
      <c r="L15" s="18">
        <f t="shared" si="2"/>
        <v>450670</v>
      </c>
      <c r="M15" s="18">
        <f t="shared" si="2"/>
        <v>1551181</v>
      </c>
      <c r="N15" s="18">
        <f t="shared" si="2"/>
        <v>2103625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4270783</v>
      </c>
      <c r="X15" s="18">
        <f t="shared" si="2"/>
        <v>7623498</v>
      </c>
      <c r="Y15" s="18">
        <f t="shared" si="2"/>
        <v>-3352715</v>
      </c>
      <c r="Z15" s="4">
        <f>+IF(X15&lt;&gt;0,+(Y15/X15)*100,0)</f>
        <v>-43.978695869009215</v>
      </c>
      <c r="AA15" s="30">
        <f>SUM(AA16:AA18)</f>
        <v>15247000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15247000</v>
      </c>
      <c r="F17" s="21">
        <v>15247000</v>
      </c>
      <c r="G17" s="21">
        <v>1802582</v>
      </c>
      <c r="H17" s="21">
        <v>265493</v>
      </c>
      <c r="I17" s="21">
        <v>99083</v>
      </c>
      <c r="J17" s="21">
        <v>2167158</v>
      </c>
      <c r="K17" s="21">
        <v>101774</v>
      </c>
      <c r="L17" s="21">
        <v>450670</v>
      </c>
      <c r="M17" s="21">
        <v>1551181</v>
      </c>
      <c r="N17" s="21">
        <v>2103625</v>
      </c>
      <c r="O17" s="21"/>
      <c r="P17" s="21"/>
      <c r="Q17" s="21"/>
      <c r="R17" s="21"/>
      <c r="S17" s="21"/>
      <c r="T17" s="21"/>
      <c r="U17" s="21"/>
      <c r="V17" s="21"/>
      <c r="W17" s="21">
        <v>4270783</v>
      </c>
      <c r="X17" s="21">
        <v>7623498</v>
      </c>
      <c r="Y17" s="21">
        <v>-3352715</v>
      </c>
      <c r="Z17" s="6">
        <v>-43.98</v>
      </c>
      <c r="AA17" s="28">
        <v>15247000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801255</v>
      </c>
      <c r="N19" s="18">
        <f t="shared" si="3"/>
        <v>801255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801255</v>
      </c>
      <c r="X19" s="18">
        <f t="shared" si="3"/>
        <v>0</v>
      </c>
      <c r="Y19" s="18">
        <f t="shared" si="3"/>
        <v>801255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>
        <v>801255</v>
      </c>
      <c r="N20" s="21">
        <v>801255</v>
      </c>
      <c r="O20" s="21"/>
      <c r="P20" s="21"/>
      <c r="Q20" s="21"/>
      <c r="R20" s="21"/>
      <c r="S20" s="21"/>
      <c r="T20" s="21"/>
      <c r="U20" s="21"/>
      <c r="V20" s="21"/>
      <c r="W20" s="21">
        <v>801255</v>
      </c>
      <c r="X20" s="21"/>
      <c r="Y20" s="21">
        <v>801255</v>
      </c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19282127</v>
      </c>
      <c r="D25" s="50">
        <f>+D5+D9+D15+D19+D24</f>
        <v>0</v>
      </c>
      <c r="E25" s="51">
        <f t="shared" si="4"/>
        <v>16147000</v>
      </c>
      <c r="F25" s="52">
        <f t="shared" si="4"/>
        <v>16147000</v>
      </c>
      <c r="G25" s="52">
        <f t="shared" si="4"/>
        <v>1802582</v>
      </c>
      <c r="H25" s="52">
        <f t="shared" si="4"/>
        <v>265493</v>
      </c>
      <c r="I25" s="52">
        <f t="shared" si="4"/>
        <v>99083</v>
      </c>
      <c r="J25" s="52">
        <f t="shared" si="4"/>
        <v>2167158</v>
      </c>
      <c r="K25" s="52">
        <f t="shared" si="4"/>
        <v>101774</v>
      </c>
      <c r="L25" s="52">
        <f t="shared" si="4"/>
        <v>450670</v>
      </c>
      <c r="M25" s="52">
        <f t="shared" si="4"/>
        <v>2352436</v>
      </c>
      <c r="N25" s="52">
        <f t="shared" si="4"/>
        <v>2904880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5072038</v>
      </c>
      <c r="X25" s="52">
        <f t="shared" si="4"/>
        <v>8073498</v>
      </c>
      <c r="Y25" s="52">
        <f t="shared" si="4"/>
        <v>-3001460</v>
      </c>
      <c r="Z25" s="53">
        <f>+IF(X25&lt;&gt;0,+(Y25/X25)*100,0)</f>
        <v>-37.1766983778283</v>
      </c>
      <c r="AA25" s="54">
        <f>+AA5+AA9+AA15+AA19+AA24</f>
        <v>16147000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19215875</v>
      </c>
      <c r="D28" s="19"/>
      <c r="E28" s="20">
        <v>15247000</v>
      </c>
      <c r="F28" s="21">
        <v>15247000</v>
      </c>
      <c r="G28" s="21">
        <v>1802582</v>
      </c>
      <c r="H28" s="21">
        <v>265493</v>
      </c>
      <c r="I28" s="21">
        <v>99083</v>
      </c>
      <c r="J28" s="21">
        <v>2167158</v>
      </c>
      <c r="K28" s="21">
        <v>101774</v>
      </c>
      <c r="L28" s="21">
        <v>450670</v>
      </c>
      <c r="M28" s="21">
        <v>2352436</v>
      </c>
      <c r="N28" s="21">
        <v>2904880</v>
      </c>
      <c r="O28" s="21"/>
      <c r="P28" s="21"/>
      <c r="Q28" s="21"/>
      <c r="R28" s="21"/>
      <c r="S28" s="21"/>
      <c r="T28" s="21"/>
      <c r="U28" s="21"/>
      <c r="V28" s="21"/>
      <c r="W28" s="21">
        <v>5072038</v>
      </c>
      <c r="X28" s="21">
        <v>7623498</v>
      </c>
      <c r="Y28" s="21">
        <v>-2551460</v>
      </c>
      <c r="Z28" s="6">
        <v>-33.47</v>
      </c>
      <c r="AA28" s="19">
        <v>15247000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19215875</v>
      </c>
      <c r="D32" s="25">
        <f>SUM(D28:D31)</f>
        <v>0</v>
      </c>
      <c r="E32" s="26">
        <f t="shared" si="5"/>
        <v>15247000</v>
      </c>
      <c r="F32" s="27">
        <f t="shared" si="5"/>
        <v>15247000</v>
      </c>
      <c r="G32" s="27">
        <f t="shared" si="5"/>
        <v>1802582</v>
      </c>
      <c r="H32" s="27">
        <f t="shared" si="5"/>
        <v>265493</v>
      </c>
      <c r="I32" s="27">
        <f t="shared" si="5"/>
        <v>99083</v>
      </c>
      <c r="J32" s="27">
        <f t="shared" si="5"/>
        <v>2167158</v>
      </c>
      <c r="K32" s="27">
        <f t="shared" si="5"/>
        <v>101774</v>
      </c>
      <c r="L32" s="27">
        <f t="shared" si="5"/>
        <v>450670</v>
      </c>
      <c r="M32" s="27">
        <f t="shared" si="5"/>
        <v>2352436</v>
      </c>
      <c r="N32" s="27">
        <f t="shared" si="5"/>
        <v>2904880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5072038</v>
      </c>
      <c r="X32" s="27">
        <f t="shared" si="5"/>
        <v>7623498</v>
      </c>
      <c r="Y32" s="27">
        <f t="shared" si="5"/>
        <v>-2551460</v>
      </c>
      <c r="Z32" s="13">
        <f>+IF(X32&lt;&gt;0,+(Y32/X32)*100,0)</f>
        <v>-33.46836321069409</v>
      </c>
      <c r="AA32" s="31">
        <f>SUM(AA28:AA31)</f>
        <v>15247000</v>
      </c>
    </row>
    <row r="33" spans="1:27" ht="12.75">
      <c r="A33" s="59" t="s">
        <v>59</v>
      </c>
      <c r="B33" s="3" t="s">
        <v>60</v>
      </c>
      <c r="C33" s="19">
        <v>66252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900000</v>
      </c>
      <c r="F35" s="21">
        <v>900000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450000</v>
      </c>
      <c r="Y35" s="21">
        <v>-450000</v>
      </c>
      <c r="Z35" s="6">
        <v>-100</v>
      </c>
      <c r="AA35" s="28">
        <v>900000</v>
      </c>
    </row>
    <row r="36" spans="1:27" ht="12.75">
      <c r="A36" s="60" t="s">
        <v>64</v>
      </c>
      <c r="B36" s="10"/>
      <c r="C36" s="61">
        <f aca="true" t="shared" si="6" ref="C36:Y36">SUM(C32:C35)</f>
        <v>19282127</v>
      </c>
      <c r="D36" s="61">
        <f>SUM(D32:D35)</f>
        <v>0</v>
      </c>
      <c r="E36" s="62">
        <f t="shared" si="6"/>
        <v>16147000</v>
      </c>
      <c r="F36" s="63">
        <f t="shared" si="6"/>
        <v>16147000</v>
      </c>
      <c r="G36" s="63">
        <f t="shared" si="6"/>
        <v>1802582</v>
      </c>
      <c r="H36" s="63">
        <f t="shared" si="6"/>
        <v>265493</v>
      </c>
      <c r="I36" s="63">
        <f t="shared" si="6"/>
        <v>99083</v>
      </c>
      <c r="J36" s="63">
        <f t="shared" si="6"/>
        <v>2167158</v>
      </c>
      <c r="K36" s="63">
        <f t="shared" si="6"/>
        <v>101774</v>
      </c>
      <c r="L36" s="63">
        <f t="shared" si="6"/>
        <v>450670</v>
      </c>
      <c r="M36" s="63">
        <f t="shared" si="6"/>
        <v>2352436</v>
      </c>
      <c r="N36" s="63">
        <f t="shared" si="6"/>
        <v>2904880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5072038</v>
      </c>
      <c r="X36" s="63">
        <f t="shared" si="6"/>
        <v>8073498</v>
      </c>
      <c r="Y36" s="63">
        <f t="shared" si="6"/>
        <v>-3001460</v>
      </c>
      <c r="Z36" s="64">
        <f>+IF(X36&lt;&gt;0,+(Y36/X36)*100,0)</f>
        <v>-37.1766983778283</v>
      </c>
      <c r="AA36" s="65">
        <f>SUM(AA32:AA35)</f>
        <v>16147000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323108</v>
      </c>
      <c r="D5" s="16">
        <f>SUM(D6:D8)</f>
        <v>0</v>
      </c>
      <c r="E5" s="17">
        <f t="shared" si="0"/>
        <v>1252256</v>
      </c>
      <c r="F5" s="18">
        <f t="shared" si="0"/>
        <v>1252256</v>
      </c>
      <c r="G5" s="18">
        <f t="shared" si="0"/>
        <v>590620</v>
      </c>
      <c r="H5" s="18">
        <f t="shared" si="0"/>
        <v>500000</v>
      </c>
      <c r="I5" s="18">
        <f t="shared" si="0"/>
        <v>248467</v>
      </c>
      <c r="J5" s="18">
        <f t="shared" si="0"/>
        <v>1339087</v>
      </c>
      <c r="K5" s="18">
        <f t="shared" si="0"/>
        <v>0</v>
      </c>
      <c r="L5" s="18">
        <f t="shared" si="0"/>
        <v>0</v>
      </c>
      <c r="M5" s="18">
        <f t="shared" si="0"/>
        <v>372701</v>
      </c>
      <c r="N5" s="18">
        <f t="shared" si="0"/>
        <v>372701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1711788</v>
      </c>
      <c r="X5" s="18">
        <f t="shared" si="0"/>
        <v>625998</v>
      </c>
      <c r="Y5" s="18">
        <f t="shared" si="0"/>
        <v>1085790</v>
      </c>
      <c r="Z5" s="4">
        <f>+IF(X5&lt;&gt;0,+(Y5/X5)*100,0)</f>
        <v>173.4494359406899</v>
      </c>
      <c r="AA5" s="16">
        <f>SUM(AA6:AA8)</f>
        <v>1252256</v>
      </c>
    </row>
    <row r="6" spans="1:27" ht="12.75">
      <c r="A6" s="5" t="s">
        <v>32</v>
      </c>
      <c r="B6" s="3"/>
      <c r="C6" s="19"/>
      <c r="D6" s="19"/>
      <c r="E6" s="20">
        <v>900000</v>
      </c>
      <c r="F6" s="21">
        <v>900000</v>
      </c>
      <c r="G6" s="21">
        <v>590620</v>
      </c>
      <c r="H6" s="21"/>
      <c r="I6" s="21"/>
      <c r="J6" s="21">
        <v>590620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590620</v>
      </c>
      <c r="X6" s="21">
        <v>450000</v>
      </c>
      <c r="Y6" s="21">
        <v>140620</v>
      </c>
      <c r="Z6" s="6">
        <v>31.25</v>
      </c>
      <c r="AA6" s="28">
        <v>900000</v>
      </c>
    </row>
    <row r="7" spans="1:27" ht="12.75">
      <c r="A7" s="5" t="s">
        <v>33</v>
      </c>
      <c r="B7" s="3"/>
      <c r="C7" s="22">
        <v>98226</v>
      </c>
      <c r="D7" s="22"/>
      <c r="E7" s="23">
        <v>140656</v>
      </c>
      <c r="F7" s="24">
        <v>140656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175998</v>
      </c>
      <c r="Y7" s="24">
        <v>-175998</v>
      </c>
      <c r="Z7" s="7">
        <v>-100</v>
      </c>
      <c r="AA7" s="29">
        <v>140656</v>
      </c>
    </row>
    <row r="8" spans="1:27" ht="12.75">
      <c r="A8" s="5" t="s">
        <v>34</v>
      </c>
      <c r="B8" s="3"/>
      <c r="C8" s="19">
        <v>224882</v>
      </c>
      <c r="D8" s="19"/>
      <c r="E8" s="20">
        <v>211600</v>
      </c>
      <c r="F8" s="21">
        <v>211600</v>
      </c>
      <c r="G8" s="21"/>
      <c r="H8" s="21">
        <v>500000</v>
      </c>
      <c r="I8" s="21">
        <v>248467</v>
      </c>
      <c r="J8" s="21">
        <v>748467</v>
      </c>
      <c r="K8" s="21"/>
      <c r="L8" s="21"/>
      <c r="M8" s="21">
        <v>372701</v>
      </c>
      <c r="N8" s="21">
        <v>372701</v>
      </c>
      <c r="O8" s="21"/>
      <c r="P8" s="21"/>
      <c r="Q8" s="21"/>
      <c r="R8" s="21"/>
      <c r="S8" s="21"/>
      <c r="T8" s="21"/>
      <c r="U8" s="21"/>
      <c r="V8" s="21"/>
      <c r="W8" s="21">
        <v>1121168</v>
      </c>
      <c r="X8" s="21"/>
      <c r="Y8" s="21">
        <v>1121168</v>
      </c>
      <c r="Z8" s="6"/>
      <c r="AA8" s="28">
        <v>211600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280000</v>
      </c>
      <c r="F9" s="18">
        <f t="shared" si="1"/>
        <v>280000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139998</v>
      </c>
      <c r="Y9" s="18">
        <f t="shared" si="1"/>
        <v>-139998</v>
      </c>
      <c r="Z9" s="4">
        <f>+IF(X9&lt;&gt;0,+(Y9/X9)*100,0)</f>
        <v>-100</v>
      </c>
      <c r="AA9" s="30">
        <f>SUM(AA10:AA14)</f>
        <v>280000</v>
      </c>
    </row>
    <row r="10" spans="1:27" ht="12.75">
      <c r="A10" s="5" t="s">
        <v>36</v>
      </c>
      <c r="B10" s="3"/>
      <c r="C10" s="19"/>
      <c r="D10" s="19"/>
      <c r="E10" s="20">
        <v>280000</v>
      </c>
      <c r="F10" s="21">
        <v>280000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139998</v>
      </c>
      <c r="Y10" s="21">
        <v>-139998</v>
      </c>
      <c r="Z10" s="6">
        <v>-100</v>
      </c>
      <c r="AA10" s="28">
        <v>280000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38406963</v>
      </c>
      <c r="D15" s="16">
        <f>SUM(D16:D18)</f>
        <v>0</v>
      </c>
      <c r="E15" s="17">
        <f t="shared" si="2"/>
        <v>75600000</v>
      </c>
      <c r="F15" s="18">
        <f t="shared" si="2"/>
        <v>75600000</v>
      </c>
      <c r="G15" s="18">
        <f t="shared" si="2"/>
        <v>15619006</v>
      </c>
      <c r="H15" s="18">
        <f t="shared" si="2"/>
        <v>3820857</v>
      </c>
      <c r="I15" s="18">
        <f t="shared" si="2"/>
        <v>2498445</v>
      </c>
      <c r="J15" s="18">
        <f t="shared" si="2"/>
        <v>21938308</v>
      </c>
      <c r="K15" s="18">
        <f t="shared" si="2"/>
        <v>9940244</v>
      </c>
      <c r="L15" s="18">
        <f t="shared" si="2"/>
        <v>3327796</v>
      </c>
      <c r="M15" s="18">
        <f t="shared" si="2"/>
        <v>13835093</v>
      </c>
      <c r="N15" s="18">
        <f t="shared" si="2"/>
        <v>27103133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49041441</v>
      </c>
      <c r="X15" s="18">
        <f t="shared" si="2"/>
        <v>3445002</v>
      </c>
      <c r="Y15" s="18">
        <f t="shared" si="2"/>
        <v>45596439</v>
      </c>
      <c r="Z15" s="4">
        <f>+IF(X15&lt;&gt;0,+(Y15/X15)*100,0)</f>
        <v>1323.5533390111239</v>
      </c>
      <c r="AA15" s="30">
        <f>SUM(AA16:AA18)</f>
        <v>75600000</v>
      </c>
    </row>
    <row r="16" spans="1:27" ht="12.75">
      <c r="A16" s="5" t="s">
        <v>42</v>
      </c>
      <c r="B16" s="3"/>
      <c r="C16" s="19">
        <v>38406963</v>
      </c>
      <c r="D16" s="19"/>
      <c r="E16" s="20">
        <v>75600000</v>
      </c>
      <c r="F16" s="21">
        <v>75600000</v>
      </c>
      <c r="G16" s="21">
        <v>15619006</v>
      </c>
      <c r="H16" s="21">
        <v>3820857</v>
      </c>
      <c r="I16" s="21">
        <v>2498445</v>
      </c>
      <c r="J16" s="21">
        <v>21938308</v>
      </c>
      <c r="K16" s="21">
        <v>9940244</v>
      </c>
      <c r="L16" s="21">
        <v>3327796</v>
      </c>
      <c r="M16" s="21">
        <v>13835093</v>
      </c>
      <c r="N16" s="21">
        <v>27103133</v>
      </c>
      <c r="O16" s="21"/>
      <c r="P16" s="21"/>
      <c r="Q16" s="21"/>
      <c r="R16" s="21"/>
      <c r="S16" s="21"/>
      <c r="T16" s="21"/>
      <c r="U16" s="21"/>
      <c r="V16" s="21"/>
      <c r="W16" s="21">
        <v>49041441</v>
      </c>
      <c r="X16" s="21">
        <v>3445002</v>
      </c>
      <c r="Y16" s="21">
        <v>45596439</v>
      </c>
      <c r="Z16" s="6">
        <v>1323.55</v>
      </c>
      <c r="AA16" s="28">
        <v>75600000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38730071</v>
      </c>
      <c r="D25" s="50">
        <f>+D5+D9+D15+D19+D24</f>
        <v>0</v>
      </c>
      <c r="E25" s="51">
        <f t="shared" si="4"/>
        <v>77132256</v>
      </c>
      <c r="F25" s="52">
        <f t="shared" si="4"/>
        <v>77132256</v>
      </c>
      <c r="G25" s="52">
        <f t="shared" si="4"/>
        <v>16209626</v>
      </c>
      <c r="H25" s="52">
        <f t="shared" si="4"/>
        <v>4320857</v>
      </c>
      <c r="I25" s="52">
        <f t="shared" si="4"/>
        <v>2746912</v>
      </c>
      <c r="J25" s="52">
        <f t="shared" si="4"/>
        <v>23277395</v>
      </c>
      <c r="K25" s="52">
        <f t="shared" si="4"/>
        <v>9940244</v>
      </c>
      <c r="L25" s="52">
        <f t="shared" si="4"/>
        <v>3327796</v>
      </c>
      <c r="M25" s="52">
        <f t="shared" si="4"/>
        <v>14207794</v>
      </c>
      <c r="N25" s="52">
        <f t="shared" si="4"/>
        <v>27475834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50753229</v>
      </c>
      <c r="X25" s="52">
        <f t="shared" si="4"/>
        <v>4210998</v>
      </c>
      <c r="Y25" s="52">
        <f t="shared" si="4"/>
        <v>46542231</v>
      </c>
      <c r="Z25" s="53">
        <f>+IF(X25&lt;&gt;0,+(Y25/X25)*100,0)</f>
        <v>1105.2541701515886</v>
      </c>
      <c r="AA25" s="54">
        <f>+AA5+AA9+AA15+AA19+AA24</f>
        <v>77132256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21098226</v>
      </c>
      <c r="D28" s="19"/>
      <c r="E28" s="20">
        <v>12491600</v>
      </c>
      <c r="F28" s="21">
        <v>12491600</v>
      </c>
      <c r="G28" s="21">
        <v>8744607</v>
      </c>
      <c r="H28" s="21"/>
      <c r="I28" s="21">
        <v>2000092</v>
      </c>
      <c r="J28" s="21">
        <v>10744699</v>
      </c>
      <c r="K28" s="21">
        <v>3505573</v>
      </c>
      <c r="L28" s="21"/>
      <c r="M28" s="21"/>
      <c r="N28" s="21">
        <v>3505573</v>
      </c>
      <c r="O28" s="21"/>
      <c r="P28" s="21"/>
      <c r="Q28" s="21"/>
      <c r="R28" s="21"/>
      <c r="S28" s="21"/>
      <c r="T28" s="21"/>
      <c r="U28" s="21"/>
      <c r="V28" s="21"/>
      <c r="W28" s="21">
        <v>14250272</v>
      </c>
      <c r="X28" s="21">
        <v>10699998</v>
      </c>
      <c r="Y28" s="21">
        <v>3550274</v>
      </c>
      <c r="Z28" s="6">
        <v>33.18</v>
      </c>
      <c r="AA28" s="19">
        <v>12491600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21098226</v>
      </c>
      <c r="D32" s="25">
        <f>SUM(D28:D31)</f>
        <v>0</v>
      </c>
      <c r="E32" s="26">
        <f t="shared" si="5"/>
        <v>12491600</v>
      </c>
      <c r="F32" s="27">
        <f t="shared" si="5"/>
        <v>12491600</v>
      </c>
      <c r="G32" s="27">
        <f t="shared" si="5"/>
        <v>8744607</v>
      </c>
      <c r="H32" s="27">
        <f t="shared" si="5"/>
        <v>0</v>
      </c>
      <c r="I32" s="27">
        <f t="shared" si="5"/>
        <v>2000092</v>
      </c>
      <c r="J32" s="27">
        <f t="shared" si="5"/>
        <v>10744699</v>
      </c>
      <c r="K32" s="27">
        <f t="shared" si="5"/>
        <v>3505573</v>
      </c>
      <c r="L32" s="27">
        <f t="shared" si="5"/>
        <v>0</v>
      </c>
      <c r="M32" s="27">
        <f t="shared" si="5"/>
        <v>0</v>
      </c>
      <c r="N32" s="27">
        <f t="shared" si="5"/>
        <v>3505573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14250272</v>
      </c>
      <c r="X32" s="27">
        <f t="shared" si="5"/>
        <v>10699998</v>
      </c>
      <c r="Y32" s="27">
        <f t="shared" si="5"/>
        <v>3550274</v>
      </c>
      <c r="Z32" s="13">
        <f>+IF(X32&lt;&gt;0,+(Y32/X32)*100,0)</f>
        <v>33.18013704301627</v>
      </c>
      <c r="AA32" s="31">
        <f>SUM(AA28:AA31)</f>
        <v>12491600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390000</v>
      </c>
      <c r="Y33" s="21">
        <v>-390000</v>
      </c>
      <c r="Z33" s="6">
        <v>-100</v>
      </c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32000000</v>
      </c>
      <c r="F34" s="21">
        <v>32000000</v>
      </c>
      <c r="G34" s="21">
        <v>3363924</v>
      </c>
      <c r="H34" s="21"/>
      <c r="I34" s="21"/>
      <c r="J34" s="21">
        <v>3363924</v>
      </c>
      <c r="K34" s="21"/>
      <c r="L34" s="21"/>
      <c r="M34" s="21">
        <v>3996066</v>
      </c>
      <c r="N34" s="21">
        <v>3996066</v>
      </c>
      <c r="O34" s="21"/>
      <c r="P34" s="21"/>
      <c r="Q34" s="21"/>
      <c r="R34" s="21"/>
      <c r="S34" s="21"/>
      <c r="T34" s="21"/>
      <c r="U34" s="21"/>
      <c r="V34" s="21"/>
      <c r="W34" s="21">
        <v>7359990</v>
      </c>
      <c r="X34" s="21">
        <v>1192500</v>
      </c>
      <c r="Y34" s="21">
        <v>6167490</v>
      </c>
      <c r="Z34" s="6">
        <v>517.19</v>
      </c>
      <c r="AA34" s="28">
        <v>32000000</v>
      </c>
    </row>
    <row r="35" spans="1:27" ht="12.75">
      <c r="A35" s="59" t="s">
        <v>63</v>
      </c>
      <c r="B35" s="3"/>
      <c r="C35" s="19">
        <v>17631845</v>
      </c>
      <c r="D35" s="19"/>
      <c r="E35" s="20">
        <v>32640656</v>
      </c>
      <c r="F35" s="21">
        <v>32640656</v>
      </c>
      <c r="G35" s="21">
        <v>4101095</v>
      </c>
      <c r="H35" s="21">
        <v>4320857</v>
      </c>
      <c r="I35" s="21">
        <v>746820</v>
      </c>
      <c r="J35" s="21">
        <v>9168772</v>
      </c>
      <c r="K35" s="21">
        <v>6434671</v>
      </c>
      <c r="L35" s="21">
        <v>3327796</v>
      </c>
      <c r="M35" s="21">
        <v>10211728</v>
      </c>
      <c r="N35" s="21">
        <v>19974195</v>
      </c>
      <c r="O35" s="21"/>
      <c r="P35" s="21"/>
      <c r="Q35" s="21"/>
      <c r="R35" s="21"/>
      <c r="S35" s="21"/>
      <c r="T35" s="21"/>
      <c r="U35" s="21"/>
      <c r="V35" s="21"/>
      <c r="W35" s="21">
        <v>29142967</v>
      </c>
      <c r="X35" s="21">
        <v>869100</v>
      </c>
      <c r="Y35" s="21">
        <v>28273867</v>
      </c>
      <c r="Z35" s="6">
        <v>3253.24</v>
      </c>
      <c r="AA35" s="28">
        <v>32640656</v>
      </c>
    </row>
    <row r="36" spans="1:27" ht="12.75">
      <c r="A36" s="60" t="s">
        <v>64</v>
      </c>
      <c r="B36" s="10"/>
      <c r="C36" s="61">
        <f aca="true" t="shared" si="6" ref="C36:Y36">SUM(C32:C35)</f>
        <v>38730071</v>
      </c>
      <c r="D36" s="61">
        <f>SUM(D32:D35)</f>
        <v>0</v>
      </c>
      <c r="E36" s="62">
        <f t="shared" si="6"/>
        <v>77132256</v>
      </c>
      <c r="F36" s="63">
        <f t="shared" si="6"/>
        <v>77132256</v>
      </c>
      <c r="G36" s="63">
        <f t="shared" si="6"/>
        <v>16209626</v>
      </c>
      <c r="H36" s="63">
        <f t="shared" si="6"/>
        <v>4320857</v>
      </c>
      <c r="I36" s="63">
        <f t="shared" si="6"/>
        <v>2746912</v>
      </c>
      <c r="J36" s="63">
        <f t="shared" si="6"/>
        <v>23277395</v>
      </c>
      <c r="K36" s="63">
        <f t="shared" si="6"/>
        <v>9940244</v>
      </c>
      <c r="L36" s="63">
        <f t="shared" si="6"/>
        <v>3327796</v>
      </c>
      <c r="M36" s="63">
        <f t="shared" si="6"/>
        <v>14207794</v>
      </c>
      <c r="N36" s="63">
        <f t="shared" si="6"/>
        <v>27475834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50753229</v>
      </c>
      <c r="X36" s="63">
        <f t="shared" si="6"/>
        <v>13151598</v>
      </c>
      <c r="Y36" s="63">
        <f t="shared" si="6"/>
        <v>37601631</v>
      </c>
      <c r="Z36" s="64">
        <f>+IF(X36&lt;&gt;0,+(Y36/X36)*100,0)</f>
        <v>285.9092180281058</v>
      </c>
      <c r="AA36" s="65">
        <f>SUM(AA32:AA35)</f>
        <v>77132256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140407</v>
      </c>
      <c r="D5" s="16">
        <f>SUM(D6:D8)</f>
        <v>0</v>
      </c>
      <c r="E5" s="17">
        <f t="shared" si="0"/>
        <v>348000</v>
      </c>
      <c r="F5" s="18">
        <f t="shared" si="0"/>
        <v>348000</v>
      </c>
      <c r="G5" s="18">
        <f t="shared" si="0"/>
        <v>9884</v>
      </c>
      <c r="H5" s="18">
        <f t="shared" si="0"/>
        <v>0</v>
      </c>
      <c r="I5" s="18">
        <f t="shared" si="0"/>
        <v>76112</v>
      </c>
      <c r="J5" s="18">
        <f t="shared" si="0"/>
        <v>85996</v>
      </c>
      <c r="K5" s="18">
        <f t="shared" si="0"/>
        <v>9884</v>
      </c>
      <c r="L5" s="18">
        <f t="shared" si="0"/>
        <v>0</v>
      </c>
      <c r="M5" s="18">
        <f t="shared" si="0"/>
        <v>8696</v>
      </c>
      <c r="N5" s="18">
        <f t="shared" si="0"/>
        <v>18580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104576</v>
      </c>
      <c r="X5" s="18">
        <f t="shared" si="0"/>
        <v>174000</v>
      </c>
      <c r="Y5" s="18">
        <f t="shared" si="0"/>
        <v>-69424</v>
      </c>
      <c r="Z5" s="4">
        <f>+IF(X5&lt;&gt;0,+(Y5/X5)*100,0)</f>
        <v>-39.89885057471264</v>
      </c>
      <c r="AA5" s="16">
        <f>SUM(AA6:AA8)</f>
        <v>348000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134796</v>
      </c>
      <c r="D7" s="22"/>
      <c r="E7" s="23">
        <v>150000</v>
      </c>
      <c r="F7" s="24">
        <v>150000</v>
      </c>
      <c r="G7" s="24">
        <v>9884</v>
      </c>
      <c r="H7" s="24"/>
      <c r="I7" s="24">
        <v>38056</v>
      </c>
      <c r="J7" s="24">
        <v>47940</v>
      </c>
      <c r="K7" s="24">
        <v>9884</v>
      </c>
      <c r="L7" s="24"/>
      <c r="M7" s="24"/>
      <c r="N7" s="24">
        <v>9884</v>
      </c>
      <c r="O7" s="24"/>
      <c r="P7" s="24"/>
      <c r="Q7" s="24"/>
      <c r="R7" s="24"/>
      <c r="S7" s="24"/>
      <c r="T7" s="24"/>
      <c r="U7" s="24"/>
      <c r="V7" s="24"/>
      <c r="W7" s="24">
        <v>57824</v>
      </c>
      <c r="X7" s="24">
        <v>174000</v>
      </c>
      <c r="Y7" s="24">
        <v>-116176</v>
      </c>
      <c r="Z7" s="7">
        <v>-66.77</v>
      </c>
      <c r="AA7" s="29">
        <v>150000</v>
      </c>
    </row>
    <row r="8" spans="1:27" ht="12.75">
      <c r="A8" s="5" t="s">
        <v>34</v>
      </c>
      <c r="B8" s="3"/>
      <c r="C8" s="19">
        <v>5611</v>
      </c>
      <c r="D8" s="19"/>
      <c r="E8" s="20">
        <v>198000</v>
      </c>
      <c r="F8" s="21">
        <v>198000</v>
      </c>
      <c r="G8" s="21"/>
      <c r="H8" s="21"/>
      <c r="I8" s="21">
        <v>38056</v>
      </c>
      <c r="J8" s="21">
        <v>38056</v>
      </c>
      <c r="K8" s="21"/>
      <c r="L8" s="21"/>
      <c r="M8" s="21">
        <v>8696</v>
      </c>
      <c r="N8" s="21">
        <v>8696</v>
      </c>
      <c r="O8" s="21"/>
      <c r="P8" s="21"/>
      <c r="Q8" s="21"/>
      <c r="R8" s="21"/>
      <c r="S8" s="21"/>
      <c r="T8" s="21"/>
      <c r="U8" s="21"/>
      <c r="V8" s="21"/>
      <c r="W8" s="21">
        <v>46752</v>
      </c>
      <c r="X8" s="21"/>
      <c r="Y8" s="21">
        <v>46752</v>
      </c>
      <c r="Z8" s="6"/>
      <c r="AA8" s="28">
        <v>198000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49914058</v>
      </c>
      <c r="D19" s="16">
        <f>SUM(D20:D23)</f>
        <v>0</v>
      </c>
      <c r="E19" s="17">
        <f t="shared" si="3"/>
        <v>126858000</v>
      </c>
      <c r="F19" s="18">
        <f t="shared" si="3"/>
        <v>126858000</v>
      </c>
      <c r="G19" s="18">
        <f t="shared" si="3"/>
        <v>0</v>
      </c>
      <c r="H19" s="18">
        <f t="shared" si="3"/>
        <v>10383930</v>
      </c>
      <c r="I19" s="18">
        <f t="shared" si="3"/>
        <v>3794522</v>
      </c>
      <c r="J19" s="18">
        <f t="shared" si="3"/>
        <v>14178452</v>
      </c>
      <c r="K19" s="18">
        <f t="shared" si="3"/>
        <v>19746646</v>
      </c>
      <c r="L19" s="18">
        <f t="shared" si="3"/>
        <v>13613297</v>
      </c>
      <c r="M19" s="18">
        <f t="shared" si="3"/>
        <v>15205761</v>
      </c>
      <c r="N19" s="18">
        <f t="shared" si="3"/>
        <v>48565704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62744156</v>
      </c>
      <c r="X19" s="18">
        <f t="shared" si="3"/>
        <v>63429000</v>
      </c>
      <c r="Y19" s="18">
        <f t="shared" si="3"/>
        <v>-684844</v>
      </c>
      <c r="Z19" s="4">
        <f>+IF(X19&lt;&gt;0,+(Y19/X19)*100,0)</f>
        <v>-1.0797017137271594</v>
      </c>
      <c r="AA19" s="30">
        <f>SUM(AA20:AA23)</f>
        <v>126858000</v>
      </c>
    </row>
    <row r="20" spans="1:27" ht="12.75">
      <c r="A20" s="5" t="s">
        <v>46</v>
      </c>
      <c r="B20" s="3"/>
      <c r="C20" s="19"/>
      <c r="D20" s="19"/>
      <c r="E20" s="20">
        <v>126858000</v>
      </c>
      <c r="F20" s="21">
        <v>126858000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126858000</v>
      </c>
    </row>
    <row r="21" spans="1:27" ht="12.75">
      <c r="A21" s="5" t="s">
        <v>47</v>
      </c>
      <c r="B21" s="3"/>
      <c r="C21" s="19">
        <v>49914058</v>
      </c>
      <c r="D21" s="19"/>
      <c r="E21" s="20"/>
      <c r="F21" s="21"/>
      <c r="G21" s="21"/>
      <c r="H21" s="21">
        <v>10383930</v>
      </c>
      <c r="I21" s="21">
        <v>3794522</v>
      </c>
      <c r="J21" s="21">
        <v>14178452</v>
      </c>
      <c r="K21" s="21">
        <v>19746646</v>
      </c>
      <c r="L21" s="21">
        <v>13613297</v>
      </c>
      <c r="M21" s="21">
        <v>15205761</v>
      </c>
      <c r="N21" s="21">
        <v>48565704</v>
      </c>
      <c r="O21" s="21"/>
      <c r="P21" s="21"/>
      <c r="Q21" s="21"/>
      <c r="R21" s="21"/>
      <c r="S21" s="21"/>
      <c r="T21" s="21"/>
      <c r="U21" s="21"/>
      <c r="V21" s="21"/>
      <c r="W21" s="21">
        <v>62744156</v>
      </c>
      <c r="X21" s="21">
        <v>63429000</v>
      </c>
      <c r="Y21" s="21">
        <v>-684844</v>
      </c>
      <c r="Z21" s="6">
        <v>-1.08</v>
      </c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50054465</v>
      </c>
      <c r="D25" s="50">
        <f>+D5+D9+D15+D19+D24</f>
        <v>0</v>
      </c>
      <c r="E25" s="51">
        <f t="shared" si="4"/>
        <v>127206000</v>
      </c>
      <c r="F25" s="52">
        <f t="shared" si="4"/>
        <v>127206000</v>
      </c>
      <c r="G25" s="52">
        <f t="shared" si="4"/>
        <v>9884</v>
      </c>
      <c r="H25" s="52">
        <f t="shared" si="4"/>
        <v>10383930</v>
      </c>
      <c r="I25" s="52">
        <f t="shared" si="4"/>
        <v>3870634</v>
      </c>
      <c r="J25" s="52">
        <f t="shared" si="4"/>
        <v>14264448</v>
      </c>
      <c r="K25" s="52">
        <f t="shared" si="4"/>
        <v>19756530</v>
      </c>
      <c r="L25" s="52">
        <f t="shared" si="4"/>
        <v>13613297</v>
      </c>
      <c r="M25" s="52">
        <f t="shared" si="4"/>
        <v>15214457</v>
      </c>
      <c r="N25" s="52">
        <f t="shared" si="4"/>
        <v>48584284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62848732</v>
      </c>
      <c r="X25" s="52">
        <f t="shared" si="4"/>
        <v>63603000</v>
      </c>
      <c r="Y25" s="52">
        <f t="shared" si="4"/>
        <v>-754268</v>
      </c>
      <c r="Z25" s="53">
        <f>+IF(X25&lt;&gt;0,+(Y25/X25)*100,0)</f>
        <v>-1.1859000361618162</v>
      </c>
      <c r="AA25" s="54">
        <f>+AA5+AA9+AA15+AA19+AA24</f>
        <v>127206000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49914058</v>
      </c>
      <c r="D28" s="19"/>
      <c r="E28" s="20">
        <v>126858000</v>
      </c>
      <c r="F28" s="21">
        <v>126858000</v>
      </c>
      <c r="G28" s="21"/>
      <c r="H28" s="21">
        <v>10383930</v>
      </c>
      <c r="I28" s="21">
        <v>3794522</v>
      </c>
      <c r="J28" s="21">
        <v>14178452</v>
      </c>
      <c r="K28" s="21">
        <v>19746646</v>
      </c>
      <c r="L28" s="21">
        <v>13613297</v>
      </c>
      <c r="M28" s="21">
        <v>15205761</v>
      </c>
      <c r="N28" s="21">
        <v>48565704</v>
      </c>
      <c r="O28" s="21"/>
      <c r="P28" s="21"/>
      <c r="Q28" s="21"/>
      <c r="R28" s="21"/>
      <c r="S28" s="21"/>
      <c r="T28" s="21"/>
      <c r="U28" s="21"/>
      <c r="V28" s="21"/>
      <c r="W28" s="21">
        <v>62744156</v>
      </c>
      <c r="X28" s="21">
        <v>63429000</v>
      </c>
      <c r="Y28" s="21">
        <v>-684844</v>
      </c>
      <c r="Z28" s="6">
        <v>-1.08</v>
      </c>
      <c r="AA28" s="19">
        <v>126858000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49914058</v>
      </c>
      <c r="D32" s="25">
        <f>SUM(D28:D31)</f>
        <v>0</v>
      </c>
      <c r="E32" s="26">
        <f t="shared" si="5"/>
        <v>126858000</v>
      </c>
      <c r="F32" s="27">
        <f t="shared" si="5"/>
        <v>126858000</v>
      </c>
      <c r="G32" s="27">
        <f t="shared" si="5"/>
        <v>0</v>
      </c>
      <c r="H32" s="27">
        <f t="shared" si="5"/>
        <v>10383930</v>
      </c>
      <c r="I32" s="27">
        <f t="shared" si="5"/>
        <v>3794522</v>
      </c>
      <c r="J32" s="27">
        <f t="shared" si="5"/>
        <v>14178452</v>
      </c>
      <c r="K32" s="27">
        <f t="shared" si="5"/>
        <v>19746646</v>
      </c>
      <c r="L32" s="27">
        <f t="shared" si="5"/>
        <v>13613297</v>
      </c>
      <c r="M32" s="27">
        <f t="shared" si="5"/>
        <v>15205761</v>
      </c>
      <c r="N32" s="27">
        <f t="shared" si="5"/>
        <v>48565704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62744156</v>
      </c>
      <c r="X32" s="27">
        <f t="shared" si="5"/>
        <v>63429000</v>
      </c>
      <c r="Y32" s="27">
        <f t="shared" si="5"/>
        <v>-684844</v>
      </c>
      <c r="Z32" s="13">
        <f>+IF(X32&lt;&gt;0,+(Y32/X32)*100,0)</f>
        <v>-1.0797017137271594</v>
      </c>
      <c r="AA32" s="31">
        <f>SUM(AA28:AA31)</f>
        <v>126858000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140407</v>
      </c>
      <c r="D35" s="19"/>
      <c r="E35" s="20">
        <v>348000</v>
      </c>
      <c r="F35" s="21">
        <v>348000</v>
      </c>
      <c r="G35" s="21">
        <v>9884</v>
      </c>
      <c r="H35" s="21"/>
      <c r="I35" s="21">
        <v>76112</v>
      </c>
      <c r="J35" s="21">
        <v>85996</v>
      </c>
      <c r="K35" s="21">
        <v>9884</v>
      </c>
      <c r="L35" s="21"/>
      <c r="M35" s="21">
        <v>8696</v>
      </c>
      <c r="N35" s="21">
        <v>18580</v>
      </c>
      <c r="O35" s="21"/>
      <c r="P35" s="21"/>
      <c r="Q35" s="21"/>
      <c r="R35" s="21"/>
      <c r="S35" s="21"/>
      <c r="T35" s="21"/>
      <c r="U35" s="21"/>
      <c r="V35" s="21"/>
      <c r="W35" s="21">
        <v>104576</v>
      </c>
      <c r="X35" s="21">
        <v>174000</v>
      </c>
      <c r="Y35" s="21">
        <v>-69424</v>
      </c>
      <c r="Z35" s="6">
        <v>-39.9</v>
      </c>
      <c r="AA35" s="28">
        <v>348000</v>
      </c>
    </row>
    <row r="36" spans="1:27" ht="12.75">
      <c r="A36" s="60" t="s">
        <v>64</v>
      </c>
      <c r="B36" s="10"/>
      <c r="C36" s="61">
        <f aca="true" t="shared" si="6" ref="C36:Y36">SUM(C32:C35)</f>
        <v>50054465</v>
      </c>
      <c r="D36" s="61">
        <f>SUM(D32:D35)</f>
        <v>0</v>
      </c>
      <c r="E36" s="62">
        <f t="shared" si="6"/>
        <v>127206000</v>
      </c>
      <c r="F36" s="63">
        <f t="shared" si="6"/>
        <v>127206000</v>
      </c>
      <c r="G36" s="63">
        <f t="shared" si="6"/>
        <v>9884</v>
      </c>
      <c r="H36" s="63">
        <f t="shared" si="6"/>
        <v>10383930</v>
      </c>
      <c r="I36" s="63">
        <f t="shared" si="6"/>
        <v>3870634</v>
      </c>
      <c r="J36" s="63">
        <f t="shared" si="6"/>
        <v>14264448</v>
      </c>
      <c r="K36" s="63">
        <f t="shared" si="6"/>
        <v>19756530</v>
      </c>
      <c r="L36" s="63">
        <f t="shared" si="6"/>
        <v>13613297</v>
      </c>
      <c r="M36" s="63">
        <f t="shared" si="6"/>
        <v>15214457</v>
      </c>
      <c r="N36" s="63">
        <f t="shared" si="6"/>
        <v>48584284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62848732</v>
      </c>
      <c r="X36" s="63">
        <f t="shared" si="6"/>
        <v>63603000</v>
      </c>
      <c r="Y36" s="63">
        <f t="shared" si="6"/>
        <v>-754268</v>
      </c>
      <c r="Z36" s="64">
        <f>+IF(X36&lt;&gt;0,+(Y36/X36)*100,0)</f>
        <v>-1.1859000361618162</v>
      </c>
      <c r="AA36" s="65">
        <f>SUM(AA32:AA35)</f>
        <v>127206000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1240000</v>
      </c>
      <c r="F5" s="18">
        <f t="shared" si="0"/>
        <v>1240000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250002</v>
      </c>
      <c r="Y5" s="18">
        <f t="shared" si="0"/>
        <v>-250002</v>
      </c>
      <c r="Z5" s="4">
        <f>+IF(X5&lt;&gt;0,+(Y5/X5)*100,0)</f>
        <v>-100</v>
      </c>
      <c r="AA5" s="16">
        <f>SUM(AA6:AA8)</f>
        <v>1240000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250002</v>
      </c>
      <c r="Y7" s="24">
        <v>-250002</v>
      </c>
      <c r="Z7" s="7">
        <v>-100</v>
      </c>
      <c r="AA7" s="29"/>
    </row>
    <row r="8" spans="1:27" ht="12.75">
      <c r="A8" s="5" t="s">
        <v>34</v>
      </c>
      <c r="B8" s="3"/>
      <c r="C8" s="19"/>
      <c r="D8" s="19"/>
      <c r="E8" s="20">
        <v>1240000</v>
      </c>
      <c r="F8" s="21">
        <v>1240000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1240000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4750002</v>
      </c>
      <c r="Y9" s="18">
        <f t="shared" si="1"/>
        <v>-4750002</v>
      </c>
      <c r="Z9" s="4">
        <f>+IF(X9&lt;&gt;0,+(Y9/X9)*100,0)</f>
        <v>-100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4750002</v>
      </c>
      <c r="Y11" s="21">
        <v>-4750002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49823869</v>
      </c>
      <c r="D15" s="16">
        <f>SUM(D16:D18)</f>
        <v>0</v>
      </c>
      <c r="E15" s="17">
        <f t="shared" si="2"/>
        <v>26873900</v>
      </c>
      <c r="F15" s="18">
        <f t="shared" si="2"/>
        <v>26873900</v>
      </c>
      <c r="G15" s="18">
        <f t="shared" si="2"/>
        <v>0</v>
      </c>
      <c r="H15" s="18">
        <f t="shared" si="2"/>
        <v>1257235</v>
      </c>
      <c r="I15" s="18">
        <f t="shared" si="2"/>
        <v>2877995</v>
      </c>
      <c r="J15" s="18">
        <f t="shared" si="2"/>
        <v>4135230</v>
      </c>
      <c r="K15" s="18">
        <f t="shared" si="2"/>
        <v>1934921</v>
      </c>
      <c r="L15" s="18">
        <f t="shared" si="2"/>
        <v>3464727</v>
      </c>
      <c r="M15" s="18">
        <f t="shared" si="2"/>
        <v>666461</v>
      </c>
      <c r="N15" s="18">
        <f t="shared" si="2"/>
        <v>6066109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10201339</v>
      </c>
      <c r="X15" s="18">
        <f t="shared" si="2"/>
        <v>8436948</v>
      </c>
      <c r="Y15" s="18">
        <f t="shared" si="2"/>
        <v>1764391</v>
      </c>
      <c r="Z15" s="4">
        <f>+IF(X15&lt;&gt;0,+(Y15/X15)*100,0)</f>
        <v>20.912668894012384</v>
      </c>
      <c r="AA15" s="30">
        <f>SUM(AA16:AA18)</f>
        <v>26873900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49823869</v>
      </c>
      <c r="D17" s="19"/>
      <c r="E17" s="20">
        <v>26873900</v>
      </c>
      <c r="F17" s="21">
        <v>26873900</v>
      </c>
      <c r="G17" s="21"/>
      <c r="H17" s="21">
        <v>1257235</v>
      </c>
      <c r="I17" s="21">
        <v>2877995</v>
      </c>
      <c r="J17" s="21">
        <v>4135230</v>
      </c>
      <c r="K17" s="21">
        <v>1934921</v>
      </c>
      <c r="L17" s="21">
        <v>3464727</v>
      </c>
      <c r="M17" s="21">
        <v>666461</v>
      </c>
      <c r="N17" s="21">
        <v>6066109</v>
      </c>
      <c r="O17" s="21"/>
      <c r="P17" s="21"/>
      <c r="Q17" s="21"/>
      <c r="R17" s="21"/>
      <c r="S17" s="21"/>
      <c r="T17" s="21"/>
      <c r="U17" s="21"/>
      <c r="V17" s="21"/>
      <c r="W17" s="21">
        <v>10201339</v>
      </c>
      <c r="X17" s="21">
        <v>8436948</v>
      </c>
      <c r="Y17" s="21">
        <v>1764391</v>
      </c>
      <c r="Z17" s="6">
        <v>20.91</v>
      </c>
      <c r="AA17" s="28">
        <v>26873900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13300000</v>
      </c>
      <c r="F19" s="18">
        <f t="shared" si="3"/>
        <v>13300000</v>
      </c>
      <c r="G19" s="18">
        <f t="shared" si="3"/>
        <v>0</v>
      </c>
      <c r="H19" s="18">
        <f t="shared" si="3"/>
        <v>925776</v>
      </c>
      <c r="I19" s="18">
        <f t="shared" si="3"/>
        <v>4501937</v>
      </c>
      <c r="J19" s="18">
        <f t="shared" si="3"/>
        <v>5427713</v>
      </c>
      <c r="K19" s="18">
        <f t="shared" si="3"/>
        <v>3396647</v>
      </c>
      <c r="L19" s="18">
        <f t="shared" si="3"/>
        <v>0</v>
      </c>
      <c r="M19" s="18">
        <f t="shared" si="3"/>
        <v>4929074</v>
      </c>
      <c r="N19" s="18">
        <f t="shared" si="3"/>
        <v>8325721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13753434</v>
      </c>
      <c r="X19" s="18">
        <f t="shared" si="3"/>
        <v>6649998</v>
      </c>
      <c r="Y19" s="18">
        <f t="shared" si="3"/>
        <v>7103436</v>
      </c>
      <c r="Z19" s="4">
        <f>+IF(X19&lt;&gt;0,+(Y19/X19)*100,0)</f>
        <v>106.81861859206575</v>
      </c>
      <c r="AA19" s="30">
        <f>SUM(AA20:AA23)</f>
        <v>13300000</v>
      </c>
    </row>
    <row r="20" spans="1:27" ht="12.75">
      <c r="A20" s="5" t="s">
        <v>46</v>
      </c>
      <c r="B20" s="3"/>
      <c r="C20" s="19"/>
      <c r="D20" s="19"/>
      <c r="E20" s="20">
        <v>13300000</v>
      </c>
      <c r="F20" s="21">
        <v>13300000</v>
      </c>
      <c r="G20" s="21"/>
      <c r="H20" s="21">
        <v>925776</v>
      </c>
      <c r="I20" s="21">
        <v>4501937</v>
      </c>
      <c r="J20" s="21">
        <v>5427713</v>
      </c>
      <c r="K20" s="21">
        <v>3396647</v>
      </c>
      <c r="L20" s="21"/>
      <c r="M20" s="21">
        <v>4929074</v>
      </c>
      <c r="N20" s="21">
        <v>8325721</v>
      </c>
      <c r="O20" s="21"/>
      <c r="P20" s="21"/>
      <c r="Q20" s="21"/>
      <c r="R20" s="21"/>
      <c r="S20" s="21"/>
      <c r="T20" s="21"/>
      <c r="U20" s="21"/>
      <c r="V20" s="21"/>
      <c r="W20" s="21">
        <v>13753434</v>
      </c>
      <c r="X20" s="21">
        <v>6649998</v>
      </c>
      <c r="Y20" s="21">
        <v>7103436</v>
      </c>
      <c r="Z20" s="6">
        <v>106.82</v>
      </c>
      <c r="AA20" s="28">
        <v>13300000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49823869</v>
      </c>
      <c r="D25" s="50">
        <f>+D5+D9+D15+D19+D24</f>
        <v>0</v>
      </c>
      <c r="E25" s="51">
        <f t="shared" si="4"/>
        <v>41413900</v>
      </c>
      <c r="F25" s="52">
        <f t="shared" si="4"/>
        <v>41413900</v>
      </c>
      <c r="G25" s="52">
        <f t="shared" si="4"/>
        <v>0</v>
      </c>
      <c r="H25" s="52">
        <f t="shared" si="4"/>
        <v>2183011</v>
      </c>
      <c r="I25" s="52">
        <f t="shared" si="4"/>
        <v>7379932</v>
      </c>
      <c r="J25" s="52">
        <f t="shared" si="4"/>
        <v>9562943</v>
      </c>
      <c r="K25" s="52">
        <f t="shared" si="4"/>
        <v>5331568</v>
      </c>
      <c r="L25" s="52">
        <f t="shared" si="4"/>
        <v>3464727</v>
      </c>
      <c r="M25" s="52">
        <f t="shared" si="4"/>
        <v>5595535</v>
      </c>
      <c r="N25" s="52">
        <f t="shared" si="4"/>
        <v>14391830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23954773</v>
      </c>
      <c r="X25" s="52">
        <f t="shared" si="4"/>
        <v>20086950</v>
      </c>
      <c r="Y25" s="52">
        <f t="shared" si="4"/>
        <v>3867823</v>
      </c>
      <c r="Z25" s="53">
        <f>+IF(X25&lt;&gt;0,+(Y25/X25)*100,0)</f>
        <v>19.25540213919983</v>
      </c>
      <c r="AA25" s="54">
        <f>+AA5+AA9+AA15+AA19+AA24</f>
        <v>41413900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49823869</v>
      </c>
      <c r="D28" s="19"/>
      <c r="E28" s="20">
        <v>41413900</v>
      </c>
      <c r="F28" s="21">
        <v>41413900</v>
      </c>
      <c r="G28" s="21"/>
      <c r="H28" s="21">
        <v>2183011</v>
      </c>
      <c r="I28" s="21">
        <v>7379932</v>
      </c>
      <c r="J28" s="21">
        <v>9562943</v>
      </c>
      <c r="K28" s="21">
        <v>5331568</v>
      </c>
      <c r="L28" s="21">
        <v>3464727</v>
      </c>
      <c r="M28" s="21">
        <v>5595535</v>
      </c>
      <c r="N28" s="21">
        <v>14391830</v>
      </c>
      <c r="O28" s="21"/>
      <c r="P28" s="21"/>
      <c r="Q28" s="21"/>
      <c r="R28" s="21"/>
      <c r="S28" s="21"/>
      <c r="T28" s="21"/>
      <c r="U28" s="21"/>
      <c r="V28" s="21"/>
      <c r="W28" s="21">
        <v>23954773</v>
      </c>
      <c r="X28" s="21">
        <v>19836948</v>
      </c>
      <c r="Y28" s="21">
        <v>4117825</v>
      </c>
      <c r="Z28" s="6">
        <v>20.76</v>
      </c>
      <c r="AA28" s="19">
        <v>41413900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49823869</v>
      </c>
      <c r="D32" s="25">
        <f>SUM(D28:D31)</f>
        <v>0</v>
      </c>
      <c r="E32" s="26">
        <f t="shared" si="5"/>
        <v>41413900</v>
      </c>
      <c r="F32" s="27">
        <f t="shared" si="5"/>
        <v>41413900</v>
      </c>
      <c r="G32" s="27">
        <f t="shared" si="5"/>
        <v>0</v>
      </c>
      <c r="H32" s="27">
        <f t="shared" si="5"/>
        <v>2183011</v>
      </c>
      <c r="I32" s="27">
        <f t="shared" si="5"/>
        <v>7379932</v>
      </c>
      <c r="J32" s="27">
        <f t="shared" si="5"/>
        <v>9562943</v>
      </c>
      <c r="K32" s="27">
        <f t="shared" si="5"/>
        <v>5331568</v>
      </c>
      <c r="L32" s="27">
        <f t="shared" si="5"/>
        <v>3464727</v>
      </c>
      <c r="M32" s="27">
        <f t="shared" si="5"/>
        <v>5595535</v>
      </c>
      <c r="N32" s="27">
        <f t="shared" si="5"/>
        <v>14391830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23954773</v>
      </c>
      <c r="X32" s="27">
        <f t="shared" si="5"/>
        <v>19836948</v>
      </c>
      <c r="Y32" s="27">
        <f t="shared" si="5"/>
        <v>4117825</v>
      </c>
      <c r="Z32" s="13">
        <f>+IF(X32&lt;&gt;0,+(Y32/X32)*100,0)</f>
        <v>20.758359602495304</v>
      </c>
      <c r="AA32" s="31">
        <f>SUM(AA28:AA31)</f>
        <v>41413900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250002</v>
      </c>
      <c r="Y35" s="21">
        <v>-250002</v>
      </c>
      <c r="Z35" s="6">
        <v>-100</v>
      </c>
      <c r="AA35" s="28"/>
    </row>
    <row r="36" spans="1:27" ht="12.75">
      <c r="A36" s="60" t="s">
        <v>64</v>
      </c>
      <c r="B36" s="10"/>
      <c r="C36" s="61">
        <f aca="true" t="shared" si="6" ref="C36:Y36">SUM(C32:C35)</f>
        <v>49823869</v>
      </c>
      <c r="D36" s="61">
        <f>SUM(D32:D35)</f>
        <v>0</v>
      </c>
      <c r="E36" s="62">
        <f t="shared" si="6"/>
        <v>41413900</v>
      </c>
      <c r="F36" s="63">
        <f t="shared" si="6"/>
        <v>41413900</v>
      </c>
      <c r="G36" s="63">
        <f t="shared" si="6"/>
        <v>0</v>
      </c>
      <c r="H36" s="63">
        <f t="shared" si="6"/>
        <v>2183011</v>
      </c>
      <c r="I36" s="63">
        <f t="shared" si="6"/>
        <v>7379932</v>
      </c>
      <c r="J36" s="63">
        <f t="shared" si="6"/>
        <v>9562943</v>
      </c>
      <c r="K36" s="63">
        <f t="shared" si="6"/>
        <v>5331568</v>
      </c>
      <c r="L36" s="63">
        <f t="shared" si="6"/>
        <v>3464727</v>
      </c>
      <c r="M36" s="63">
        <f t="shared" si="6"/>
        <v>5595535</v>
      </c>
      <c r="N36" s="63">
        <f t="shared" si="6"/>
        <v>14391830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23954773</v>
      </c>
      <c r="X36" s="63">
        <f t="shared" si="6"/>
        <v>20086950</v>
      </c>
      <c r="Y36" s="63">
        <f t="shared" si="6"/>
        <v>3867823</v>
      </c>
      <c r="Z36" s="64">
        <f>+IF(X36&lt;&gt;0,+(Y36/X36)*100,0)</f>
        <v>19.25540213919983</v>
      </c>
      <c r="AA36" s="65">
        <f>SUM(AA32:AA35)</f>
        <v>41413900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3439803</v>
      </c>
      <c r="D5" s="16">
        <f>SUM(D6:D8)</f>
        <v>0</v>
      </c>
      <c r="E5" s="17">
        <f t="shared" si="0"/>
        <v>210400</v>
      </c>
      <c r="F5" s="18">
        <f t="shared" si="0"/>
        <v>210400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10650</v>
      </c>
      <c r="M5" s="18">
        <f t="shared" si="0"/>
        <v>0</v>
      </c>
      <c r="N5" s="18">
        <f t="shared" si="0"/>
        <v>10650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10650</v>
      </c>
      <c r="X5" s="18">
        <f t="shared" si="0"/>
        <v>105198</v>
      </c>
      <c r="Y5" s="18">
        <f t="shared" si="0"/>
        <v>-94548</v>
      </c>
      <c r="Z5" s="4">
        <f>+IF(X5&lt;&gt;0,+(Y5/X5)*100,0)</f>
        <v>-89.87623338846747</v>
      </c>
      <c r="AA5" s="16">
        <f>SUM(AA6:AA8)</f>
        <v>210400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572731</v>
      </c>
      <c r="D7" s="22"/>
      <c r="E7" s="23">
        <v>210400</v>
      </c>
      <c r="F7" s="24">
        <v>210400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105198</v>
      </c>
      <c r="Y7" s="24">
        <v>-105198</v>
      </c>
      <c r="Z7" s="7">
        <v>-100</v>
      </c>
      <c r="AA7" s="29">
        <v>210400</v>
      </c>
    </row>
    <row r="8" spans="1:27" ht="12.75">
      <c r="A8" s="5" t="s">
        <v>34</v>
      </c>
      <c r="B8" s="3"/>
      <c r="C8" s="19">
        <v>2867072</v>
      </c>
      <c r="D8" s="19"/>
      <c r="E8" s="20"/>
      <c r="F8" s="21"/>
      <c r="G8" s="21"/>
      <c r="H8" s="21"/>
      <c r="I8" s="21"/>
      <c r="J8" s="21"/>
      <c r="K8" s="21"/>
      <c r="L8" s="21">
        <v>10650</v>
      </c>
      <c r="M8" s="21"/>
      <c r="N8" s="21">
        <v>10650</v>
      </c>
      <c r="O8" s="21"/>
      <c r="P8" s="21"/>
      <c r="Q8" s="21"/>
      <c r="R8" s="21"/>
      <c r="S8" s="21"/>
      <c r="T8" s="21"/>
      <c r="U8" s="21"/>
      <c r="V8" s="21"/>
      <c r="W8" s="21">
        <v>10650</v>
      </c>
      <c r="X8" s="21"/>
      <c r="Y8" s="21">
        <v>10650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3328273</v>
      </c>
      <c r="D9" s="16">
        <f>SUM(D10:D14)</f>
        <v>0</v>
      </c>
      <c r="E9" s="17">
        <f t="shared" si="1"/>
        <v>10233150</v>
      </c>
      <c r="F9" s="18">
        <f t="shared" si="1"/>
        <v>10233150</v>
      </c>
      <c r="G9" s="18">
        <f t="shared" si="1"/>
        <v>0</v>
      </c>
      <c r="H9" s="18">
        <f t="shared" si="1"/>
        <v>508696</v>
      </c>
      <c r="I9" s="18">
        <f t="shared" si="1"/>
        <v>513776</v>
      </c>
      <c r="J9" s="18">
        <f t="shared" si="1"/>
        <v>1022472</v>
      </c>
      <c r="K9" s="18">
        <f t="shared" si="1"/>
        <v>335611</v>
      </c>
      <c r="L9" s="18">
        <f t="shared" si="1"/>
        <v>70491</v>
      </c>
      <c r="M9" s="18">
        <f t="shared" si="1"/>
        <v>1338318</v>
      </c>
      <c r="N9" s="18">
        <f t="shared" si="1"/>
        <v>1744420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2766892</v>
      </c>
      <c r="X9" s="18">
        <f t="shared" si="1"/>
        <v>5345226</v>
      </c>
      <c r="Y9" s="18">
        <f t="shared" si="1"/>
        <v>-2578334</v>
      </c>
      <c r="Z9" s="4">
        <f>+IF(X9&lt;&gt;0,+(Y9/X9)*100,0)</f>
        <v>-48.236201799512315</v>
      </c>
      <c r="AA9" s="30">
        <f>SUM(AA10:AA14)</f>
        <v>10233150</v>
      </c>
    </row>
    <row r="10" spans="1:27" ht="12.75">
      <c r="A10" s="5" t="s">
        <v>36</v>
      </c>
      <c r="B10" s="3"/>
      <c r="C10" s="19">
        <v>2634373</v>
      </c>
      <c r="D10" s="19"/>
      <c r="E10" s="20">
        <v>1194700</v>
      </c>
      <c r="F10" s="21">
        <v>1194700</v>
      </c>
      <c r="G10" s="21"/>
      <c r="H10" s="21">
        <v>508696</v>
      </c>
      <c r="I10" s="21">
        <v>90997</v>
      </c>
      <c r="J10" s="21">
        <v>599693</v>
      </c>
      <c r="K10" s="21">
        <v>37220</v>
      </c>
      <c r="L10" s="21">
        <v>70491</v>
      </c>
      <c r="M10" s="21">
        <v>1338318</v>
      </c>
      <c r="N10" s="21">
        <v>1446029</v>
      </c>
      <c r="O10" s="21"/>
      <c r="P10" s="21"/>
      <c r="Q10" s="21"/>
      <c r="R10" s="21"/>
      <c r="S10" s="21"/>
      <c r="T10" s="21"/>
      <c r="U10" s="21"/>
      <c r="V10" s="21"/>
      <c r="W10" s="21">
        <v>2045722</v>
      </c>
      <c r="X10" s="21">
        <v>625998</v>
      </c>
      <c r="Y10" s="21">
        <v>1419724</v>
      </c>
      <c r="Z10" s="6">
        <v>226.79</v>
      </c>
      <c r="AA10" s="28">
        <v>1194700</v>
      </c>
    </row>
    <row r="11" spans="1:27" ht="12.75">
      <c r="A11" s="5" t="s">
        <v>37</v>
      </c>
      <c r="B11" s="3"/>
      <c r="C11" s="19">
        <v>693900</v>
      </c>
      <c r="D11" s="19"/>
      <c r="E11" s="20">
        <v>5693500</v>
      </c>
      <c r="F11" s="21">
        <v>5693500</v>
      </c>
      <c r="G11" s="21"/>
      <c r="H11" s="21"/>
      <c r="I11" s="21">
        <v>422779</v>
      </c>
      <c r="J11" s="21">
        <v>422779</v>
      </c>
      <c r="K11" s="21">
        <v>298391</v>
      </c>
      <c r="L11" s="21"/>
      <c r="M11" s="21"/>
      <c r="N11" s="21">
        <v>298391</v>
      </c>
      <c r="O11" s="21"/>
      <c r="P11" s="21"/>
      <c r="Q11" s="21"/>
      <c r="R11" s="21"/>
      <c r="S11" s="21"/>
      <c r="T11" s="21"/>
      <c r="U11" s="21"/>
      <c r="V11" s="21"/>
      <c r="W11" s="21">
        <v>721170</v>
      </c>
      <c r="X11" s="21">
        <v>3046752</v>
      </c>
      <c r="Y11" s="21">
        <v>-2325582</v>
      </c>
      <c r="Z11" s="6">
        <v>-76.33</v>
      </c>
      <c r="AA11" s="28">
        <v>5693500</v>
      </c>
    </row>
    <row r="12" spans="1:27" ht="12.75">
      <c r="A12" s="5" t="s">
        <v>38</v>
      </c>
      <c r="B12" s="3"/>
      <c r="C12" s="19"/>
      <c r="D12" s="19"/>
      <c r="E12" s="20">
        <v>3344950</v>
      </c>
      <c r="F12" s="21">
        <v>3344950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1672476</v>
      </c>
      <c r="Y12" s="21">
        <v>-1672476</v>
      </c>
      <c r="Z12" s="6">
        <v>-100</v>
      </c>
      <c r="AA12" s="28">
        <v>3344950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87958402</v>
      </c>
      <c r="D15" s="16">
        <f>SUM(D16:D18)</f>
        <v>0</v>
      </c>
      <c r="E15" s="17">
        <f t="shared" si="2"/>
        <v>39361500</v>
      </c>
      <c r="F15" s="18">
        <f t="shared" si="2"/>
        <v>39361500</v>
      </c>
      <c r="G15" s="18">
        <f t="shared" si="2"/>
        <v>0</v>
      </c>
      <c r="H15" s="18">
        <f t="shared" si="2"/>
        <v>338526</v>
      </c>
      <c r="I15" s="18">
        <f t="shared" si="2"/>
        <v>7227253</v>
      </c>
      <c r="J15" s="18">
        <f t="shared" si="2"/>
        <v>7565779</v>
      </c>
      <c r="K15" s="18">
        <f t="shared" si="2"/>
        <v>1096975</v>
      </c>
      <c r="L15" s="18">
        <f t="shared" si="2"/>
        <v>2491680</v>
      </c>
      <c r="M15" s="18">
        <f t="shared" si="2"/>
        <v>2409949</v>
      </c>
      <c r="N15" s="18">
        <f t="shared" si="2"/>
        <v>5998604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13564383</v>
      </c>
      <c r="X15" s="18">
        <f t="shared" si="2"/>
        <v>4127502</v>
      </c>
      <c r="Y15" s="18">
        <f t="shared" si="2"/>
        <v>9436881</v>
      </c>
      <c r="Z15" s="4">
        <f>+IF(X15&lt;&gt;0,+(Y15/X15)*100,0)</f>
        <v>228.6341956951202</v>
      </c>
      <c r="AA15" s="30">
        <f>SUM(AA16:AA18)</f>
        <v>39361500</v>
      </c>
    </row>
    <row r="16" spans="1:27" ht="12.75">
      <c r="A16" s="5" t="s">
        <v>42</v>
      </c>
      <c r="B16" s="3"/>
      <c r="C16" s="19">
        <v>95217</v>
      </c>
      <c r="D16" s="19"/>
      <c r="E16" s="20">
        <v>101000</v>
      </c>
      <c r="F16" s="21">
        <v>101000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50502</v>
      </c>
      <c r="Y16" s="21">
        <v>-50502</v>
      </c>
      <c r="Z16" s="6">
        <v>-100</v>
      </c>
      <c r="AA16" s="28">
        <v>101000</v>
      </c>
    </row>
    <row r="17" spans="1:27" ht="12.75">
      <c r="A17" s="5" t="s">
        <v>43</v>
      </c>
      <c r="B17" s="3"/>
      <c r="C17" s="19">
        <v>87863185</v>
      </c>
      <c r="D17" s="19"/>
      <c r="E17" s="20">
        <v>39260500</v>
      </c>
      <c r="F17" s="21">
        <v>39260500</v>
      </c>
      <c r="G17" s="21"/>
      <c r="H17" s="21">
        <v>338526</v>
      </c>
      <c r="I17" s="21">
        <v>7227253</v>
      </c>
      <c r="J17" s="21">
        <v>7565779</v>
      </c>
      <c r="K17" s="21">
        <v>1096975</v>
      </c>
      <c r="L17" s="21">
        <v>2491680</v>
      </c>
      <c r="M17" s="21">
        <v>2409949</v>
      </c>
      <c r="N17" s="21">
        <v>5998604</v>
      </c>
      <c r="O17" s="21"/>
      <c r="P17" s="21"/>
      <c r="Q17" s="21"/>
      <c r="R17" s="21"/>
      <c r="S17" s="21"/>
      <c r="T17" s="21"/>
      <c r="U17" s="21"/>
      <c r="V17" s="21"/>
      <c r="W17" s="21">
        <v>13564383</v>
      </c>
      <c r="X17" s="21">
        <v>4077000</v>
      </c>
      <c r="Y17" s="21">
        <v>9487383</v>
      </c>
      <c r="Z17" s="6">
        <v>232.71</v>
      </c>
      <c r="AA17" s="28">
        <v>39260500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679500</v>
      </c>
      <c r="F19" s="18">
        <f t="shared" si="3"/>
        <v>679500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41324</v>
      </c>
      <c r="L19" s="18">
        <f t="shared" si="3"/>
        <v>96211</v>
      </c>
      <c r="M19" s="18">
        <f t="shared" si="3"/>
        <v>67992</v>
      </c>
      <c r="N19" s="18">
        <f t="shared" si="3"/>
        <v>205527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205527</v>
      </c>
      <c r="X19" s="18">
        <f t="shared" si="3"/>
        <v>339750</v>
      </c>
      <c r="Y19" s="18">
        <f t="shared" si="3"/>
        <v>-134223</v>
      </c>
      <c r="Z19" s="4">
        <f>+IF(X19&lt;&gt;0,+(Y19/X19)*100,0)</f>
        <v>-39.506401766004416</v>
      </c>
      <c r="AA19" s="30">
        <f>SUM(AA20:AA23)</f>
        <v>679500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679500</v>
      </c>
      <c r="F23" s="21">
        <v>679500</v>
      </c>
      <c r="G23" s="21"/>
      <c r="H23" s="21"/>
      <c r="I23" s="21"/>
      <c r="J23" s="21"/>
      <c r="K23" s="21">
        <v>41324</v>
      </c>
      <c r="L23" s="21">
        <v>96211</v>
      </c>
      <c r="M23" s="21">
        <v>67992</v>
      </c>
      <c r="N23" s="21">
        <v>205527</v>
      </c>
      <c r="O23" s="21"/>
      <c r="P23" s="21"/>
      <c r="Q23" s="21"/>
      <c r="R23" s="21"/>
      <c r="S23" s="21"/>
      <c r="T23" s="21"/>
      <c r="U23" s="21"/>
      <c r="V23" s="21"/>
      <c r="W23" s="21">
        <v>205527</v>
      </c>
      <c r="X23" s="21">
        <v>339750</v>
      </c>
      <c r="Y23" s="21">
        <v>-134223</v>
      </c>
      <c r="Z23" s="6">
        <v>-39.51</v>
      </c>
      <c r="AA23" s="28">
        <v>679500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94726478</v>
      </c>
      <c r="D25" s="50">
        <f>+D5+D9+D15+D19+D24</f>
        <v>0</v>
      </c>
      <c r="E25" s="51">
        <f t="shared" si="4"/>
        <v>50484550</v>
      </c>
      <c r="F25" s="52">
        <f t="shared" si="4"/>
        <v>50484550</v>
      </c>
      <c r="G25" s="52">
        <f t="shared" si="4"/>
        <v>0</v>
      </c>
      <c r="H25" s="52">
        <f t="shared" si="4"/>
        <v>847222</v>
      </c>
      <c r="I25" s="52">
        <f t="shared" si="4"/>
        <v>7741029</v>
      </c>
      <c r="J25" s="52">
        <f t="shared" si="4"/>
        <v>8588251</v>
      </c>
      <c r="K25" s="52">
        <f t="shared" si="4"/>
        <v>1473910</v>
      </c>
      <c r="L25" s="52">
        <f t="shared" si="4"/>
        <v>2669032</v>
      </c>
      <c r="M25" s="52">
        <f t="shared" si="4"/>
        <v>3816259</v>
      </c>
      <c r="N25" s="52">
        <f t="shared" si="4"/>
        <v>7959201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16547452</v>
      </c>
      <c r="X25" s="52">
        <f t="shared" si="4"/>
        <v>9917676</v>
      </c>
      <c r="Y25" s="52">
        <f t="shared" si="4"/>
        <v>6629776</v>
      </c>
      <c r="Z25" s="53">
        <f>+IF(X25&lt;&gt;0,+(Y25/X25)*100,0)</f>
        <v>66.84808013490257</v>
      </c>
      <c r="AA25" s="54">
        <f>+AA5+AA9+AA15+AA19+AA24</f>
        <v>50484550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40285687</v>
      </c>
      <c r="D28" s="19"/>
      <c r="E28" s="20">
        <v>29118000</v>
      </c>
      <c r="F28" s="21">
        <v>29118000</v>
      </c>
      <c r="G28" s="21"/>
      <c r="H28" s="21">
        <v>338526</v>
      </c>
      <c r="I28" s="21">
        <v>7227253</v>
      </c>
      <c r="J28" s="21">
        <v>7565779</v>
      </c>
      <c r="K28" s="21">
        <v>1457974</v>
      </c>
      <c r="L28" s="21">
        <v>2613541</v>
      </c>
      <c r="M28" s="21">
        <v>3795832</v>
      </c>
      <c r="N28" s="21">
        <v>7867347</v>
      </c>
      <c r="O28" s="21"/>
      <c r="P28" s="21"/>
      <c r="Q28" s="21"/>
      <c r="R28" s="21"/>
      <c r="S28" s="21"/>
      <c r="T28" s="21"/>
      <c r="U28" s="21"/>
      <c r="V28" s="21"/>
      <c r="W28" s="21">
        <v>15433126</v>
      </c>
      <c r="X28" s="21">
        <v>14559000</v>
      </c>
      <c r="Y28" s="21">
        <v>874126</v>
      </c>
      <c r="Z28" s="6">
        <v>6</v>
      </c>
      <c r="AA28" s="19">
        <v>29118000</v>
      </c>
    </row>
    <row r="29" spans="1:27" ht="12.75">
      <c r="A29" s="56" t="s">
        <v>55</v>
      </c>
      <c r="B29" s="3"/>
      <c r="C29" s="19">
        <v>16763877</v>
      </c>
      <c r="D29" s="19"/>
      <c r="E29" s="20">
        <v>300000</v>
      </c>
      <c r="F29" s="21">
        <v>300000</v>
      </c>
      <c r="G29" s="21"/>
      <c r="H29" s="21"/>
      <c r="I29" s="21">
        <v>24520</v>
      </c>
      <c r="J29" s="21">
        <v>24520</v>
      </c>
      <c r="K29" s="21">
        <v>15936</v>
      </c>
      <c r="L29" s="21">
        <v>55491</v>
      </c>
      <c r="M29" s="21">
        <v>20427</v>
      </c>
      <c r="N29" s="21">
        <v>91854</v>
      </c>
      <c r="O29" s="21"/>
      <c r="P29" s="21"/>
      <c r="Q29" s="21"/>
      <c r="R29" s="21"/>
      <c r="S29" s="21"/>
      <c r="T29" s="21"/>
      <c r="U29" s="21"/>
      <c r="V29" s="21"/>
      <c r="W29" s="21">
        <v>116374</v>
      </c>
      <c r="X29" s="21">
        <v>150000</v>
      </c>
      <c r="Y29" s="21">
        <v>-33626</v>
      </c>
      <c r="Z29" s="6">
        <v>-22.42</v>
      </c>
      <c r="AA29" s="28">
        <v>300000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57049564</v>
      </c>
      <c r="D32" s="25">
        <f>SUM(D28:D31)</f>
        <v>0</v>
      </c>
      <c r="E32" s="26">
        <f t="shared" si="5"/>
        <v>29418000</v>
      </c>
      <c r="F32" s="27">
        <f t="shared" si="5"/>
        <v>29418000</v>
      </c>
      <c r="G32" s="27">
        <f t="shared" si="5"/>
        <v>0</v>
      </c>
      <c r="H32" s="27">
        <f t="shared" si="5"/>
        <v>338526</v>
      </c>
      <c r="I32" s="27">
        <f t="shared" si="5"/>
        <v>7251773</v>
      </c>
      <c r="J32" s="27">
        <f t="shared" si="5"/>
        <v>7590299</v>
      </c>
      <c r="K32" s="27">
        <f t="shared" si="5"/>
        <v>1473910</v>
      </c>
      <c r="L32" s="27">
        <f t="shared" si="5"/>
        <v>2669032</v>
      </c>
      <c r="M32" s="27">
        <f t="shared" si="5"/>
        <v>3816259</v>
      </c>
      <c r="N32" s="27">
        <f t="shared" si="5"/>
        <v>7959201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15549500</v>
      </c>
      <c r="X32" s="27">
        <f t="shared" si="5"/>
        <v>14709000</v>
      </c>
      <c r="Y32" s="27">
        <f t="shared" si="5"/>
        <v>840500</v>
      </c>
      <c r="Z32" s="13">
        <f>+IF(X32&lt;&gt;0,+(Y32/X32)*100,0)</f>
        <v>5.714188592018492</v>
      </c>
      <c r="AA32" s="31">
        <f>SUM(AA28:AA31)</f>
        <v>29418000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37676914</v>
      </c>
      <c r="D35" s="19"/>
      <c r="E35" s="20">
        <v>21066550</v>
      </c>
      <c r="F35" s="21">
        <v>21066550</v>
      </c>
      <c r="G35" s="21"/>
      <c r="H35" s="21">
        <v>508696</v>
      </c>
      <c r="I35" s="21">
        <v>489256</v>
      </c>
      <c r="J35" s="21">
        <v>997952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997952</v>
      </c>
      <c r="X35" s="21">
        <v>11935776</v>
      </c>
      <c r="Y35" s="21">
        <v>-10937824</v>
      </c>
      <c r="Z35" s="6">
        <v>-91.64</v>
      </c>
      <c r="AA35" s="28">
        <v>21066550</v>
      </c>
    </row>
    <row r="36" spans="1:27" ht="12.75">
      <c r="A36" s="60" t="s">
        <v>64</v>
      </c>
      <c r="B36" s="10"/>
      <c r="C36" s="61">
        <f aca="true" t="shared" si="6" ref="C36:Y36">SUM(C32:C35)</f>
        <v>94726478</v>
      </c>
      <c r="D36" s="61">
        <f>SUM(D32:D35)</f>
        <v>0</v>
      </c>
      <c r="E36" s="62">
        <f t="shared" si="6"/>
        <v>50484550</v>
      </c>
      <c r="F36" s="63">
        <f t="shared" si="6"/>
        <v>50484550</v>
      </c>
      <c r="G36" s="63">
        <f t="shared" si="6"/>
        <v>0</v>
      </c>
      <c r="H36" s="63">
        <f t="shared" si="6"/>
        <v>847222</v>
      </c>
      <c r="I36" s="63">
        <f t="shared" si="6"/>
        <v>7741029</v>
      </c>
      <c r="J36" s="63">
        <f t="shared" si="6"/>
        <v>8588251</v>
      </c>
      <c r="K36" s="63">
        <f t="shared" si="6"/>
        <v>1473910</v>
      </c>
      <c r="L36" s="63">
        <f t="shared" si="6"/>
        <v>2669032</v>
      </c>
      <c r="M36" s="63">
        <f t="shared" si="6"/>
        <v>3816259</v>
      </c>
      <c r="N36" s="63">
        <f t="shared" si="6"/>
        <v>7959201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16547452</v>
      </c>
      <c r="X36" s="63">
        <f t="shared" si="6"/>
        <v>26644776</v>
      </c>
      <c r="Y36" s="63">
        <f t="shared" si="6"/>
        <v>-10097324</v>
      </c>
      <c r="Z36" s="64">
        <f>+IF(X36&lt;&gt;0,+(Y36/X36)*100,0)</f>
        <v>-37.89607388705388</v>
      </c>
      <c r="AA36" s="65">
        <f>SUM(AA32:AA35)</f>
        <v>50484550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21691732</v>
      </c>
      <c r="D5" s="16">
        <f>SUM(D6:D8)</f>
        <v>0</v>
      </c>
      <c r="E5" s="17">
        <f t="shared" si="0"/>
        <v>16217400</v>
      </c>
      <c r="F5" s="18">
        <f t="shared" si="0"/>
        <v>16217400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4157766</v>
      </c>
      <c r="Y5" s="18">
        <f t="shared" si="0"/>
        <v>-4157766</v>
      </c>
      <c r="Z5" s="4">
        <f>+IF(X5&lt;&gt;0,+(Y5/X5)*100,0)</f>
        <v>-100</v>
      </c>
      <c r="AA5" s="16">
        <f>SUM(AA6:AA8)</f>
        <v>16217400</v>
      </c>
    </row>
    <row r="6" spans="1:27" ht="12.75">
      <c r="A6" s="5" t="s">
        <v>32</v>
      </c>
      <c r="B6" s="3"/>
      <c r="C6" s="19"/>
      <c r="D6" s="19"/>
      <c r="E6" s="20">
        <v>38500</v>
      </c>
      <c r="F6" s="21">
        <v>38500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38500</v>
      </c>
      <c r="Y6" s="21">
        <v>-38500</v>
      </c>
      <c r="Z6" s="6">
        <v>-100</v>
      </c>
      <c r="AA6" s="28">
        <v>38500</v>
      </c>
    </row>
    <row r="7" spans="1:27" ht="12.75">
      <c r="A7" s="5" t="s">
        <v>33</v>
      </c>
      <c r="B7" s="3"/>
      <c r="C7" s="22"/>
      <c r="D7" s="22"/>
      <c r="E7" s="23">
        <v>16178900</v>
      </c>
      <c r="F7" s="24">
        <v>16178900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4119266</v>
      </c>
      <c r="Y7" s="24">
        <v>-4119266</v>
      </c>
      <c r="Z7" s="7">
        <v>-100</v>
      </c>
      <c r="AA7" s="29">
        <v>16178900</v>
      </c>
    </row>
    <row r="8" spans="1:27" ht="12.75">
      <c r="A8" s="5" t="s">
        <v>34</v>
      </c>
      <c r="B8" s="3"/>
      <c r="C8" s="19">
        <v>21691732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5034000</v>
      </c>
      <c r="F9" s="18">
        <f t="shared" si="1"/>
        <v>5034000</v>
      </c>
      <c r="G9" s="18">
        <f t="shared" si="1"/>
        <v>1769483</v>
      </c>
      <c r="H9" s="18">
        <f t="shared" si="1"/>
        <v>2610599</v>
      </c>
      <c r="I9" s="18">
        <f t="shared" si="1"/>
        <v>0</v>
      </c>
      <c r="J9" s="18">
        <f t="shared" si="1"/>
        <v>4380082</v>
      </c>
      <c r="K9" s="18">
        <f t="shared" si="1"/>
        <v>3153628</v>
      </c>
      <c r="L9" s="18">
        <f t="shared" si="1"/>
        <v>0</v>
      </c>
      <c r="M9" s="18">
        <f t="shared" si="1"/>
        <v>3072032</v>
      </c>
      <c r="N9" s="18">
        <f t="shared" si="1"/>
        <v>6225660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10605742</v>
      </c>
      <c r="X9" s="18">
        <f t="shared" si="1"/>
        <v>0</v>
      </c>
      <c r="Y9" s="18">
        <f t="shared" si="1"/>
        <v>10605742</v>
      </c>
      <c r="Z9" s="4">
        <f>+IF(X9&lt;&gt;0,+(Y9/X9)*100,0)</f>
        <v>0</v>
      </c>
      <c r="AA9" s="30">
        <f>SUM(AA10:AA14)</f>
        <v>5034000</v>
      </c>
    </row>
    <row r="10" spans="1:27" ht="12.75">
      <c r="A10" s="5" t="s">
        <v>36</v>
      </c>
      <c r="B10" s="3"/>
      <c r="C10" s="19"/>
      <c r="D10" s="19"/>
      <c r="E10" s="20">
        <v>974000</v>
      </c>
      <c r="F10" s="21">
        <v>974000</v>
      </c>
      <c r="G10" s="21">
        <v>1769483</v>
      </c>
      <c r="H10" s="21">
        <v>1365590</v>
      </c>
      <c r="I10" s="21"/>
      <c r="J10" s="21">
        <v>3135073</v>
      </c>
      <c r="K10" s="21"/>
      <c r="L10" s="21"/>
      <c r="M10" s="21">
        <v>822349</v>
      </c>
      <c r="N10" s="21">
        <v>822349</v>
      </c>
      <c r="O10" s="21"/>
      <c r="P10" s="21"/>
      <c r="Q10" s="21"/>
      <c r="R10" s="21"/>
      <c r="S10" s="21"/>
      <c r="T10" s="21"/>
      <c r="U10" s="21"/>
      <c r="V10" s="21"/>
      <c r="W10" s="21">
        <v>3957422</v>
      </c>
      <c r="X10" s="21"/>
      <c r="Y10" s="21">
        <v>3957422</v>
      </c>
      <c r="Z10" s="6"/>
      <c r="AA10" s="28">
        <v>974000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>
        <v>1245009</v>
      </c>
      <c r="I11" s="21"/>
      <c r="J11" s="21">
        <v>1245009</v>
      </c>
      <c r="K11" s="21">
        <v>3153628</v>
      </c>
      <c r="L11" s="21"/>
      <c r="M11" s="21"/>
      <c r="N11" s="21">
        <v>3153628</v>
      </c>
      <c r="O11" s="21"/>
      <c r="P11" s="21"/>
      <c r="Q11" s="21"/>
      <c r="R11" s="21"/>
      <c r="S11" s="21"/>
      <c r="T11" s="21"/>
      <c r="U11" s="21"/>
      <c r="V11" s="21"/>
      <c r="W11" s="21">
        <v>4398637</v>
      </c>
      <c r="X11" s="21"/>
      <c r="Y11" s="21">
        <v>4398637</v>
      </c>
      <c r="Z11" s="6"/>
      <c r="AA11" s="28"/>
    </row>
    <row r="12" spans="1:27" ht="12.75">
      <c r="A12" s="5" t="s">
        <v>38</v>
      </c>
      <c r="B12" s="3"/>
      <c r="C12" s="19"/>
      <c r="D12" s="19"/>
      <c r="E12" s="20">
        <v>4060000</v>
      </c>
      <c r="F12" s="21">
        <v>4060000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4060000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>
        <v>2249683</v>
      </c>
      <c r="N13" s="21">
        <v>2249683</v>
      </c>
      <c r="O13" s="21"/>
      <c r="P13" s="21"/>
      <c r="Q13" s="21"/>
      <c r="R13" s="21"/>
      <c r="S13" s="21"/>
      <c r="T13" s="21"/>
      <c r="U13" s="21"/>
      <c r="V13" s="21"/>
      <c r="W13" s="21">
        <v>2249683</v>
      </c>
      <c r="X13" s="21"/>
      <c r="Y13" s="21">
        <v>2249683</v>
      </c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17390933</v>
      </c>
      <c r="D15" s="16">
        <f>SUM(D16:D18)</f>
        <v>0</v>
      </c>
      <c r="E15" s="17">
        <f t="shared" si="2"/>
        <v>36429800</v>
      </c>
      <c r="F15" s="18">
        <f t="shared" si="2"/>
        <v>36429800</v>
      </c>
      <c r="G15" s="18">
        <f t="shared" si="2"/>
        <v>387370</v>
      </c>
      <c r="H15" s="18">
        <f t="shared" si="2"/>
        <v>167196</v>
      </c>
      <c r="I15" s="18">
        <f t="shared" si="2"/>
        <v>0</v>
      </c>
      <c r="J15" s="18">
        <f t="shared" si="2"/>
        <v>554566</v>
      </c>
      <c r="K15" s="18">
        <f t="shared" si="2"/>
        <v>0</v>
      </c>
      <c r="L15" s="18">
        <f t="shared" si="2"/>
        <v>0</v>
      </c>
      <c r="M15" s="18">
        <f t="shared" si="2"/>
        <v>853360</v>
      </c>
      <c r="N15" s="18">
        <f t="shared" si="2"/>
        <v>853360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1407926</v>
      </c>
      <c r="X15" s="18">
        <f t="shared" si="2"/>
        <v>16097880</v>
      </c>
      <c r="Y15" s="18">
        <f t="shared" si="2"/>
        <v>-14689954</v>
      </c>
      <c r="Z15" s="4">
        <f>+IF(X15&lt;&gt;0,+(Y15/X15)*100,0)</f>
        <v>-91.25396636078787</v>
      </c>
      <c r="AA15" s="30">
        <f>SUM(AA16:AA18)</f>
        <v>36429800</v>
      </c>
    </row>
    <row r="16" spans="1:27" ht="12.75">
      <c r="A16" s="5" t="s">
        <v>42</v>
      </c>
      <c r="B16" s="3"/>
      <c r="C16" s="19">
        <v>5918148</v>
      </c>
      <c r="D16" s="19"/>
      <c r="E16" s="20">
        <v>26829800</v>
      </c>
      <c r="F16" s="21">
        <v>26829800</v>
      </c>
      <c r="G16" s="21">
        <v>387370</v>
      </c>
      <c r="H16" s="21"/>
      <c r="I16" s="21"/>
      <c r="J16" s="21">
        <v>387370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387370</v>
      </c>
      <c r="X16" s="21">
        <v>16097880</v>
      </c>
      <c r="Y16" s="21">
        <v>-15710510</v>
      </c>
      <c r="Z16" s="6">
        <v>-97.59</v>
      </c>
      <c r="AA16" s="28">
        <v>26829800</v>
      </c>
    </row>
    <row r="17" spans="1:27" ht="12.75">
      <c r="A17" s="5" t="s">
        <v>43</v>
      </c>
      <c r="B17" s="3"/>
      <c r="C17" s="19">
        <v>11472785</v>
      </c>
      <c r="D17" s="19"/>
      <c r="E17" s="20">
        <v>9600000</v>
      </c>
      <c r="F17" s="21">
        <v>9600000</v>
      </c>
      <c r="G17" s="21"/>
      <c r="H17" s="21">
        <v>167196</v>
      </c>
      <c r="I17" s="21"/>
      <c r="J17" s="21">
        <v>167196</v>
      </c>
      <c r="K17" s="21"/>
      <c r="L17" s="21"/>
      <c r="M17" s="21">
        <v>853360</v>
      </c>
      <c r="N17" s="21">
        <v>853360</v>
      </c>
      <c r="O17" s="21"/>
      <c r="P17" s="21"/>
      <c r="Q17" s="21"/>
      <c r="R17" s="21"/>
      <c r="S17" s="21"/>
      <c r="T17" s="21"/>
      <c r="U17" s="21"/>
      <c r="V17" s="21"/>
      <c r="W17" s="21">
        <v>1020556</v>
      </c>
      <c r="X17" s="21"/>
      <c r="Y17" s="21">
        <v>1020556</v>
      </c>
      <c r="Z17" s="6"/>
      <c r="AA17" s="28">
        <v>9600000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8001414</v>
      </c>
      <c r="D19" s="16">
        <f>SUM(D20:D23)</f>
        <v>0</v>
      </c>
      <c r="E19" s="17">
        <f t="shared" si="3"/>
        <v>9790000</v>
      </c>
      <c r="F19" s="18">
        <f t="shared" si="3"/>
        <v>9790000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601106</v>
      </c>
      <c r="N19" s="18">
        <f t="shared" si="3"/>
        <v>601106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601106</v>
      </c>
      <c r="X19" s="18">
        <f t="shared" si="3"/>
        <v>3440000</v>
      </c>
      <c r="Y19" s="18">
        <f t="shared" si="3"/>
        <v>-2838894</v>
      </c>
      <c r="Z19" s="4">
        <f>+IF(X19&lt;&gt;0,+(Y19/X19)*100,0)</f>
        <v>-82.52598837209302</v>
      </c>
      <c r="AA19" s="30">
        <f>SUM(AA20:AA23)</f>
        <v>9790000</v>
      </c>
    </row>
    <row r="20" spans="1:27" ht="12.75">
      <c r="A20" s="5" t="s">
        <v>46</v>
      </c>
      <c r="B20" s="3"/>
      <c r="C20" s="19">
        <v>8001414</v>
      </c>
      <c r="D20" s="19"/>
      <c r="E20" s="20">
        <v>9750000</v>
      </c>
      <c r="F20" s="21">
        <v>9750000</v>
      </c>
      <c r="G20" s="21"/>
      <c r="H20" s="21"/>
      <c r="I20" s="21"/>
      <c r="J20" s="21"/>
      <c r="K20" s="21"/>
      <c r="L20" s="21"/>
      <c r="M20" s="21">
        <v>601106</v>
      </c>
      <c r="N20" s="21">
        <v>601106</v>
      </c>
      <c r="O20" s="21"/>
      <c r="P20" s="21"/>
      <c r="Q20" s="21"/>
      <c r="R20" s="21"/>
      <c r="S20" s="21"/>
      <c r="T20" s="21"/>
      <c r="U20" s="21"/>
      <c r="V20" s="21"/>
      <c r="W20" s="21">
        <v>601106</v>
      </c>
      <c r="X20" s="21">
        <v>3400000</v>
      </c>
      <c r="Y20" s="21">
        <v>-2798894</v>
      </c>
      <c r="Z20" s="6">
        <v>-82.32</v>
      </c>
      <c r="AA20" s="28">
        <v>9750000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40000</v>
      </c>
      <c r="F23" s="21">
        <v>40000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40000</v>
      </c>
      <c r="Y23" s="21">
        <v>-40000</v>
      </c>
      <c r="Z23" s="6">
        <v>-100</v>
      </c>
      <c r="AA23" s="28">
        <v>40000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47084079</v>
      </c>
      <c r="D25" s="50">
        <f>+D5+D9+D15+D19+D24</f>
        <v>0</v>
      </c>
      <c r="E25" s="51">
        <f t="shared" si="4"/>
        <v>67471200</v>
      </c>
      <c r="F25" s="52">
        <f t="shared" si="4"/>
        <v>67471200</v>
      </c>
      <c r="G25" s="52">
        <f t="shared" si="4"/>
        <v>2156853</v>
      </c>
      <c r="H25" s="52">
        <f t="shared" si="4"/>
        <v>2777795</v>
      </c>
      <c r="I25" s="52">
        <f t="shared" si="4"/>
        <v>0</v>
      </c>
      <c r="J25" s="52">
        <f t="shared" si="4"/>
        <v>4934648</v>
      </c>
      <c r="K25" s="52">
        <f t="shared" si="4"/>
        <v>3153628</v>
      </c>
      <c r="L25" s="52">
        <f t="shared" si="4"/>
        <v>0</v>
      </c>
      <c r="M25" s="52">
        <f t="shared" si="4"/>
        <v>4526498</v>
      </c>
      <c r="N25" s="52">
        <f t="shared" si="4"/>
        <v>7680126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12614774</v>
      </c>
      <c r="X25" s="52">
        <f t="shared" si="4"/>
        <v>23695646</v>
      </c>
      <c r="Y25" s="52">
        <f t="shared" si="4"/>
        <v>-11080872</v>
      </c>
      <c r="Z25" s="53">
        <f>+IF(X25&lt;&gt;0,+(Y25/X25)*100,0)</f>
        <v>-46.76332521172878</v>
      </c>
      <c r="AA25" s="54">
        <f>+AA5+AA9+AA15+AA19+AA24</f>
        <v>67471200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47084079</v>
      </c>
      <c r="D28" s="19"/>
      <c r="E28" s="20">
        <v>34904300</v>
      </c>
      <c r="F28" s="21">
        <v>34904300</v>
      </c>
      <c r="G28" s="21">
        <v>2156853</v>
      </c>
      <c r="H28" s="21">
        <v>2777795</v>
      </c>
      <c r="I28" s="21"/>
      <c r="J28" s="21">
        <v>4934648</v>
      </c>
      <c r="K28" s="21">
        <v>3153628</v>
      </c>
      <c r="L28" s="21"/>
      <c r="M28" s="21">
        <v>2230740</v>
      </c>
      <c r="N28" s="21">
        <v>5384368</v>
      </c>
      <c r="O28" s="21"/>
      <c r="P28" s="21"/>
      <c r="Q28" s="21"/>
      <c r="R28" s="21"/>
      <c r="S28" s="21"/>
      <c r="T28" s="21"/>
      <c r="U28" s="21"/>
      <c r="V28" s="21"/>
      <c r="W28" s="21">
        <v>10319016</v>
      </c>
      <c r="X28" s="21">
        <v>19497880</v>
      </c>
      <c r="Y28" s="21">
        <v>-9178864</v>
      </c>
      <c r="Z28" s="6">
        <v>-47.08</v>
      </c>
      <c r="AA28" s="19">
        <v>34904300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>
        <v>2249683</v>
      </c>
      <c r="N29" s="21">
        <v>2249683</v>
      </c>
      <c r="O29" s="21"/>
      <c r="P29" s="21"/>
      <c r="Q29" s="21"/>
      <c r="R29" s="21"/>
      <c r="S29" s="21"/>
      <c r="T29" s="21"/>
      <c r="U29" s="21"/>
      <c r="V29" s="21"/>
      <c r="W29" s="21">
        <v>2249683</v>
      </c>
      <c r="X29" s="21"/>
      <c r="Y29" s="21">
        <v>2249683</v>
      </c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47084079</v>
      </c>
      <c r="D32" s="25">
        <f>SUM(D28:D31)</f>
        <v>0</v>
      </c>
      <c r="E32" s="26">
        <f t="shared" si="5"/>
        <v>34904300</v>
      </c>
      <c r="F32" s="27">
        <f t="shared" si="5"/>
        <v>34904300</v>
      </c>
      <c r="G32" s="27">
        <f t="shared" si="5"/>
        <v>2156853</v>
      </c>
      <c r="H32" s="27">
        <f t="shared" si="5"/>
        <v>2777795</v>
      </c>
      <c r="I32" s="27">
        <f t="shared" si="5"/>
        <v>0</v>
      </c>
      <c r="J32" s="27">
        <f t="shared" si="5"/>
        <v>4934648</v>
      </c>
      <c r="K32" s="27">
        <f t="shared" si="5"/>
        <v>3153628</v>
      </c>
      <c r="L32" s="27">
        <f t="shared" si="5"/>
        <v>0</v>
      </c>
      <c r="M32" s="27">
        <f t="shared" si="5"/>
        <v>4480423</v>
      </c>
      <c r="N32" s="27">
        <f t="shared" si="5"/>
        <v>7634051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12568699</v>
      </c>
      <c r="X32" s="27">
        <f t="shared" si="5"/>
        <v>19497880</v>
      </c>
      <c r="Y32" s="27">
        <f t="shared" si="5"/>
        <v>-6929181</v>
      </c>
      <c r="Z32" s="13">
        <f>+IF(X32&lt;&gt;0,+(Y32/X32)*100,0)</f>
        <v>-35.53812517053136</v>
      </c>
      <c r="AA32" s="31">
        <f>SUM(AA28:AA31)</f>
        <v>34904300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24600000</v>
      </c>
      <c r="F34" s="21">
        <v>24600000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2059633</v>
      </c>
      <c r="Y34" s="21">
        <v>-2059633</v>
      </c>
      <c r="Z34" s="6">
        <v>-100</v>
      </c>
      <c r="AA34" s="28">
        <v>24600000</v>
      </c>
    </row>
    <row r="35" spans="1:27" ht="12.75">
      <c r="A35" s="59" t="s">
        <v>63</v>
      </c>
      <c r="B35" s="3"/>
      <c r="C35" s="19"/>
      <c r="D35" s="19"/>
      <c r="E35" s="20">
        <v>7966900</v>
      </c>
      <c r="F35" s="21">
        <v>7966900</v>
      </c>
      <c r="G35" s="21"/>
      <c r="H35" s="21"/>
      <c r="I35" s="21"/>
      <c r="J35" s="21"/>
      <c r="K35" s="21"/>
      <c r="L35" s="21"/>
      <c r="M35" s="21">
        <v>46075</v>
      </c>
      <c r="N35" s="21">
        <v>46075</v>
      </c>
      <c r="O35" s="21"/>
      <c r="P35" s="21"/>
      <c r="Q35" s="21"/>
      <c r="R35" s="21"/>
      <c r="S35" s="21"/>
      <c r="T35" s="21"/>
      <c r="U35" s="21"/>
      <c r="V35" s="21"/>
      <c r="W35" s="21">
        <v>46075</v>
      </c>
      <c r="X35" s="21">
        <v>2138133</v>
      </c>
      <c r="Y35" s="21">
        <v>-2092058</v>
      </c>
      <c r="Z35" s="6">
        <v>-97.85</v>
      </c>
      <c r="AA35" s="28">
        <v>7966900</v>
      </c>
    </row>
    <row r="36" spans="1:27" ht="12.75">
      <c r="A36" s="60" t="s">
        <v>64</v>
      </c>
      <c r="B36" s="10"/>
      <c r="C36" s="61">
        <f aca="true" t="shared" si="6" ref="C36:Y36">SUM(C32:C35)</f>
        <v>47084079</v>
      </c>
      <c r="D36" s="61">
        <f>SUM(D32:D35)</f>
        <v>0</v>
      </c>
      <c r="E36" s="62">
        <f t="shared" si="6"/>
        <v>67471200</v>
      </c>
      <c r="F36" s="63">
        <f t="shared" si="6"/>
        <v>67471200</v>
      </c>
      <c r="G36" s="63">
        <f t="shared" si="6"/>
        <v>2156853</v>
      </c>
      <c r="H36" s="63">
        <f t="shared" si="6"/>
        <v>2777795</v>
      </c>
      <c r="I36" s="63">
        <f t="shared" si="6"/>
        <v>0</v>
      </c>
      <c r="J36" s="63">
        <f t="shared" si="6"/>
        <v>4934648</v>
      </c>
      <c r="K36" s="63">
        <f t="shared" si="6"/>
        <v>3153628</v>
      </c>
      <c r="L36" s="63">
        <f t="shared" si="6"/>
        <v>0</v>
      </c>
      <c r="M36" s="63">
        <f t="shared" si="6"/>
        <v>4526498</v>
      </c>
      <c r="N36" s="63">
        <f t="shared" si="6"/>
        <v>7680126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12614774</v>
      </c>
      <c r="X36" s="63">
        <f t="shared" si="6"/>
        <v>23695646</v>
      </c>
      <c r="Y36" s="63">
        <f t="shared" si="6"/>
        <v>-11080872</v>
      </c>
      <c r="Z36" s="64">
        <f>+IF(X36&lt;&gt;0,+(Y36/X36)*100,0)</f>
        <v>-46.76332521172878</v>
      </c>
      <c r="AA36" s="65">
        <f>SUM(AA32:AA35)</f>
        <v>67471200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231046</v>
      </c>
      <c r="D5" s="16">
        <f>SUM(D6:D8)</f>
        <v>0</v>
      </c>
      <c r="E5" s="17">
        <f t="shared" si="0"/>
        <v>1150000</v>
      </c>
      <c r="F5" s="18">
        <f t="shared" si="0"/>
        <v>1150000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550000</v>
      </c>
      <c r="Y5" s="18">
        <f t="shared" si="0"/>
        <v>-550000</v>
      </c>
      <c r="Z5" s="4">
        <f>+IF(X5&lt;&gt;0,+(Y5/X5)*100,0)</f>
        <v>-100</v>
      </c>
      <c r="AA5" s="16">
        <f>SUM(AA6:AA8)</f>
        <v>1150000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250000</v>
      </c>
      <c r="F7" s="24">
        <v>250000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550000</v>
      </c>
      <c r="Y7" s="24">
        <v>-550000</v>
      </c>
      <c r="Z7" s="7">
        <v>-100</v>
      </c>
      <c r="AA7" s="29">
        <v>250000</v>
      </c>
    </row>
    <row r="8" spans="1:27" ht="12.75">
      <c r="A8" s="5" t="s">
        <v>34</v>
      </c>
      <c r="B8" s="3"/>
      <c r="C8" s="19">
        <v>231046</v>
      </c>
      <c r="D8" s="19"/>
      <c r="E8" s="20">
        <v>900000</v>
      </c>
      <c r="F8" s="21">
        <v>900000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900000</v>
      </c>
    </row>
    <row r="9" spans="1:27" ht="12.75">
      <c r="A9" s="2" t="s">
        <v>35</v>
      </c>
      <c r="B9" s="3"/>
      <c r="C9" s="16">
        <f aca="true" t="shared" si="1" ref="C9:Y9">SUM(C10:C14)</f>
        <v>39895467</v>
      </c>
      <c r="D9" s="16">
        <f>SUM(D10:D14)</f>
        <v>0</v>
      </c>
      <c r="E9" s="17">
        <f t="shared" si="1"/>
        <v>450000</v>
      </c>
      <c r="F9" s="18">
        <f t="shared" si="1"/>
        <v>450000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175000</v>
      </c>
      <c r="Y9" s="18">
        <f t="shared" si="1"/>
        <v>-175000</v>
      </c>
      <c r="Z9" s="4">
        <f>+IF(X9&lt;&gt;0,+(Y9/X9)*100,0)</f>
        <v>-100</v>
      </c>
      <c r="AA9" s="30">
        <f>SUM(AA10:AA14)</f>
        <v>450000</v>
      </c>
    </row>
    <row r="10" spans="1:27" ht="12.75">
      <c r="A10" s="5" t="s">
        <v>36</v>
      </c>
      <c r="B10" s="3"/>
      <c r="C10" s="19"/>
      <c r="D10" s="19"/>
      <c r="E10" s="20">
        <v>150000</v>
      </c>
      <c r="F10" s="21">
        <v>150000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100000</v>
      </c>
      <c r="Y10" s="21">
        <v>-100000</v>
      </c>
      <c r="Z10" s="6">
        <v>-100</v>
      </c>
      <c r="AA10" s="28">
        <v>150000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300000</v>
      </c>
      <c r="F12" s="21">
        <v>300000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75000</v>
      </c>
      <c r="Y12" s="21">
        <v>-75000</v>
      </c>
      <c r="Z12" s="6">
        <v>-100</v>
      </c>
      <c r="AA12" s="28">
        <v>300000</v>
      </c>
    </row>
    <row r="13" spans="1:27" ht="12.75">
      <c r="A13" s="5" t="s">
        <v>39</v>
      </c>
      <c r="B13" s="3"/>
      <c r="C13" s="19">
        <v>39895467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18452653</v>
      </c>
      <c r="D15" s="16">
        <f>SUM(D16:D18)</f>
        <v>0</v>
      </c>
      <c r="E15" s="17">
        <f t="shared" si="2"/>
        <v>36434000</v>
      </c>
      <c r="F15" s="18">
        <f t="shared" si="2"/>
        <v>36434000</v>
      </c>
      <c r="G15" s="18">
        <f t="shared" si="2"/>
        <v>826835</v>
      </c>
      <c r="H15" s="18">
        <f t="shared" si="2"/>
        <v>743952</v>
      </c>
      <c r="I15" s="18">
        <f t="shared" si="2"/>
        <v>4952957</v>
      </c>
      <c r="J15" s="18">
        <f t="shared" si="2"/>
        <v>6523744</v>
      </c>
      <c r="K15" s="18">
        <f t="shared" si="2"/>
        <v>2249445</v>
      </c>
      <c r="L15" s="18">
        <f t="shared" si="2"/>
        <v>1756406</v>
      </c>
      <c r="M15" s="18">
        <f t="shared" si="2"/>
        <v>3864985</v>
      </c>
      <c r="N15" s="18">
        <f t="shared" si="2"/>
        <v>7870836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14394580</v>
      </c>
      <c r="X15" s="18">
        <f t="shared" si="2"/>
        <v>18217002</v>
      </c>
      <c r="Y15" s="18">
        <f t="shared" si="2"/>
        <v>-3822422</v>
      </c>
      <c r="Z15" s="4">
        <f>+IF(X15&lt;&gt;0,+(Y15/X15)*100,0)</f>
        <v>-20.982717134246347</v>
      </c>
      <c r="AA15" s="30">
        <f>SUM(AA16:AA18)</f>
        <v>36434000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18452653</v>
      </c>
      <c r="D17" s="19"/>
      <c r="E17" s="20">
        <v>36434000</v>
      </c>
      <c r="F17" s="21">
        <v>36434000</v>
      </c>
      <c r="G17" s="21">
        <v>826835</v>
      </c>
      <c r="H17" s="21">
        <v>743952</v>
      </c>
      <c r="I17" s="21">
        <v>4952957</v>
      </c>
      <c r="J17" s="21">
        <v>6523744</v>
      </c>
      <c r="K17" s="21">
        <v>2249445</v>
      </c>
      <c r="L17" s="21">
        <v>1756406</v>
      </c>
      <c r="M17" s="21">
        <v>3864985</v>
      </c>
      <c r="N17" s="21">
        <v>7870836</v>
      </c>
      <c r="O17" s="21"/>
      <c r="P17" s="21"/>
      <c r="Q17" s="21"/>
      <c r="R17" s="21"/>
      <c r="S17" s="21"/>
      <c r="T17" s="21"/>
      <c r="U17" s="21"/>
      <c r="V17" s="21"/>
      <c r="W17" s="21">
        <v>14394580</v>
      </c>
      <c r="X17" s="21">
        <v>18217002</v>
      </c>
      <c r="Y17" s="21">
        <v>-3822422</v>
      </c>
      <c r="Z17" s="6">
        <v>-20.98</v>
      </c>
      <c r="AA17" s="28">
        <v>36434000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4007007</v>
      </c>
      <c r="D19" s="16">
        <f>SUM(D20:D23)</f>
        <v>0</v>
      </c>
      <c r="E19" s="17">
        <f t="shared" si="3"/>
        <v>3250000</v>
      </c>
      <c r="F19" s="18">
        <f t="shared" si="3"/>
        <v>3250000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1600000</v>
      </c>
      <c r="Y19" s="18">
        <f t="shared" si="3"/>
        <v>-1600000</v>
      </c>
      <c r="Z19" s="4">
        <f>+IF(X19&lt;&gt;0,+(Y19/X19)*100,0)</f>
        <v>-100</v>
      </c>
      <c r="AA19" s="30">
        <f>SUM(AA20:AA23)</f>
        <v>3250000</v>
      </c>
    </row>
    <row r="20" spans="1:27" ht="12.75">
      <c r="A20" s="5" t="s">
        <v>46</v>
      </c>
      <c r="B20" s="3"/>
      <c r="C20" s="19"/>
      <c r="D20" s="19"/>
      <c r="E20" s="20">
        <v>3000000</v>
      </c>
      <c r="F20" s="21">
        <v>3000000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1350000</v>
      </c>
      <c r="Y20" s="21">
        <v>-1350000</v>
      </c>
      <c r="Z20" s="6">
        <v>-100</v>
      </c>
      <c r="AA20" s="28">
        <v>3000000</v>
      </c>
    </row>
    <row r="21" spans="1:27" ht="12.75">
      <c r="A21" s="5" t="s">
        <v>47</v>
      </c>
      <c r="B21" s="3"/>
      <c r="C21" s="19"/>
      <c r="D21" s="19"/>
      <c r="E21" s="20">
        <v>250000</v>
      </c>
      <c r="F21" s="21">
        <v>250000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250000</v>
      </c>
      <c r="Y21" s="21">
        <v>-250000</v>
      </c>
      <c r="Z21" s="6">
        <v>-100</v>
      </c>
      <c r="AA21" s="28">
        <v>250000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4007007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62586173</v>
      </c>
      <c r="D25" s="50">
        <f>+D5+D9+D15+D19+D24</f>
        <v>0</v>
      </c>
      <c r="E25" s="51">
        <f t="shared" si="4"/>
        <v>41284000</v>
      </c>
      <c r="F25" s="52">
        <f t="shared" si="4"/>
        <v>41284000</v>
      </c>
      <c r="G25" s="52">
        <f t="shared" si="4"/>
        <v>826835</v>
      </c>
      <c r="H25" s="52">
        <f t="shared" si="4"/>
        <v>743952</v>
      </c>
      <c r="I25" s="52">
        <f t="shared" si="4"/>
        <v>4952957</v>
      </c>
      <c r="J25" s="52">
        <f t="shared" si="4"/>
        <v>6523744</v>
      </c>
      <c r="K25" s="52">
        <f t="shared" si="4"/>
        <v>2249445</v>
      </c>
      <c r="L25" s="52">
        <f t="shared" si="4"/>
        <v>1756406</v>
      </c>
      <c r="M25" s="52">
        <f t="shared" si="4"/>
        <v>3864985</v>
      </c>
      <c r="N25" s="52">
        <f t="shared" si="4"/>
        <v>7870836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14394580</v>
      </c>
      <c r="X25" s="52">
        <f t="shared" si="4"/>
        <v>20542002</v>
      </c>
      <c r="Y25" s="52">
        <f t="shared" si="4"/>
        <v>-6147422</v>
      </c>
      <c r="Z25" s="53">
        <f>+IF(X25&lt;&gt;0,+(Y25/X25)*100,0)</f>
        <v>-29.926109441523764</v>
      </c>
      <c r="AA25" s="54">
        <f>+AA5+AA9+AA15+AA19+AA24</f>
        <v>41284000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20356494</v>
      </c>
      <c r="D28" s="19"/>
      <c r="E28" s="20">
        <v>36434000</v>
      </c>
      <c r="F28" s="21">
        <v>36434000</v>
      </c>
      <c r="G28" s="21">
        <v>826835</v>
      </c>
      <c r="H28" s="21">
        <v>743952</v>
      </c>
      <c r="I28" s="21">
        <v>4952957</v>
      </c>
      <c r="J28" s="21">
        <v>6523744</v>
      </c>
      <c r="K28" s="21">
        <v>2249445</v>
      </c>
      <c r="L28" s="21">
        <v>1756406</v>
      </c>
      <c r="M28" s="21">
        <v>3864985</v>
      </c>
      <c r="N28" s="21">
        <v>7870836</v>
      </c>
      <c r="O28" s="21"/>
      <c r="P28" s="21"/>
      <c r="Q28" s="21"/>
      <c r="R28" s="21"/>
      <c r="S28" s="21"/>
      <c r="T28" s="21"/>
      <c r="U28" s="21"/>
      <c r="V28" s="21"/>
      <c r="W28" s="21">
        <v>14394580</v>
      </c>
      <c r="X28" s="21">
        <v>24289334</v>
      </c>
      <c r="Y28" s="21">
        <v>-9894754</v>
      </c>
      <c r="Z28" s="6">
        <v>-40.74</v>
      </c>
      <c r="AA28" s="19">
        <v>36434000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20356494</v>
      </c>
      <c r="D32" s="25">
        <f>SUM(D28:D31)</f>
        <v>0</v>
      </c>
      <c r="E32" s="26">
        <f t="shared" si="5"/>
        <v>36434000</v>
      </c>
      <c r="F32" s="27">
        <f t="shared" si="5"/>
        <v>36434000</v>
      </c>
      <c r="G32" s="27">
        <f t="shared" si="5"/>
        <v>826835</v>
      </c>
      <c r="H32" s="27">
        <f t="shared" si="5"/>
        <v>743952</v>
      </c>
      <c r="I32" s="27">
        <f t="shared" si="5"/>
        <v>4952957</v>
      </c>
      <c r="J32" s="27">
        <f t="shared" si="5"/>
        <v>6523744</v>
      </c>
      <c r="K32" s="27">
        <f t="shared" si="5"/>
        <v>2249445</v>
      </c>
      <c r="L32" s="27">
        <f t="shared" si="5"/>
        <v>1756406</v>
      </c>
      <c r="M32" s="27">
        <f t="shared" si="5"/>
        <v>3864985</v>
      </c>
      <c r="N32" s="27">
        <f t="shared" si="5"/>
        <v>7870836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14394580</v>
      </c>
      <c r="X32" s="27">
        <f t="shared" si="5"/>
        <v>24289334</v>
      </c>
      <c r="Y32" s="27">
        <f t="shared" si="5"/>
        <v>-9894754</v>
      </c>
      <c r="Z32" s="13">
        <f>+IF(X32&lt;&gt;0,+(Y32/X32)*100,0)</f>
        <v>-40.73703297093284</v>
      </c>
      <c r="AA32" s="31">
        <f>SUM(AA28:AA31)</f>
        <v>36434000</v>
      </c>
    </row>
    <row r="33" spans="1:27" ht="12.75">
      <c r="A33" s="59" t="s">
        <v>59</v>
      </c>
      <c r="B33" s="3" t="s">
        <v>60</v>
      </c>
      <c r="C33" s="19">
        <v>27434212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14795467</v>
      </c>
      <c r="D35" s="19"/>
      <c r="E35" s="20">
        <v>4850000</v>
      </c>
      <c r="F35" s="21">
        <v>4850000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2425002</v>
      </c>
      <c r="Y35" s="21">
        <v>-2425002</v>
      </c>
      <c r="Z35" s="6">
        <v>-100</v>
      </c>
      <c r="AA35" s="28">
        <v>4850000</v>
      </c>
    </row>
    <row r="36" spans="1:27" ht="12.75">
      <c r="A36" s="60" t="s">
        <v>64</v>
      </c>
      <c r="B36" s="10"/>
      <c r="C36" s="61">
        <f aca="true" t="shared" si="6" ref="C36:Y36">SUM(C32:C35)</f>
        <v>62586173</v>
      </c>
      <c r="D36" s="61">
        <f>SUM(D32:D35)</f>
        <v>0</v>
      </c>
      <c r="E36" s="62">
        <f t="shared" si="6"/>
        <v>41284000</v>
      </c>
      <c r="F36" s="63">
        <f t="shared" si="6"/>
        <v>41284000</v>
      </c>
      <c r="G36" s="63">
        <f t="shared" si="6"/>
        <v>826835</v>
      </c>
      <c r="H36" s="63">
        <f t="shared" si="6"/>
        <v>743952</v>
      </c>
      <c r="I36" s="63">
        <f t="shared" si="6"/>
        <v>4952957</v>
      </c>
      <c r="J36" s="63">
        <f t="shared" si="6"/>
        <v>6523744</v>
      </c>
      <c r="K36" s="63">
        <f t="shared" si="6"/>
        <v>2249445</v>
      </c>
      <c r="L36" s="63">
        <f t="shared" si="6"/>
        <v>1756406</v>
      </c>
      <c r="M36" s="63">
        <f t="shared" si="6"/>
        <v>3864985</v>
      </c>
      <c r="N36" s="63">
        <f t="shared" si="6"/>
        <v>7870836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14394580</v>
      </c>
      <c r="X36" s="63">
        <f t="shared" si="6"/>
        <v>26714336</v>
      </c>
      <c r="Y36" s="63">
        <f t="shared" si="6"/>
        <v>-12319756</v>
      </c>
      <c r="Z36" s="64">
        <f>+IF(X36&lt;&gt;0,+(Y36/X36)*100,0)</f>
        <v>-46.11664688203368</v>
      </c>
      <c r="AA36" s="65">
        <f>SUM(AA32:AA35)</f>
        <v>41284000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734164</v>
      </c>
      <c r="D5" s="16">
        <f>SUM(D6:D8)</f>
        <v>0</v>
      </c>
      <c r="E5" s="17">
        <f t="shared" si="0"/>
        <v>420000</v>
      </c>
      <c r="F5" s="18">
        <f t="shared" si="0"/>
        <v>420000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210000</v>
      </c>
      <c r="Y5" s="18">
        <f t="shared" si="0"/>
        <v>-210000</v>
      </c>
      <c r="Z5" s="4">
        <f>+IF(X5&lt;&gt;0,+(Y5/X5)*100,0)</f>
        <v>-100</v>
      </c>
      <c r="AA5" s="16">
        <f>SUM(AA6:AA8)</f>
        <v>420000</v>
      </c>
    </row>
    <row r="6" spans="1:27" ht="12.75">
      <c r="A6" s="5" t="s">
        <v>32</v>
      </c>
      <c r="B6" s="3"/>
      <c r="C6" s="19">
        <v>734164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30000</v>
      </c>
      <c r="F7" s="24">
        <v>30000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210000</v>
      </c>
      <c r="Y7" s="24">
        <v>-210000</v>
      </c>
      <c r="Z7" s="7">
        <v>-100</v>
      </c>
      <c r="AA7" s="29">
        <v>30000</v>
      </c>
    </row>
    <row r="8" spans="1:27" ht="12.75">
      <c r="A8" s="5" t="s">
        <v>34</v>
      </c>
      <c r="B8" s="3"/>
      <c r="C8" s="19"/>
      <c r="D8" s="19"/>
      <c r="E8" s="20">
        <v>390000</v>
      </c>
      <c r="F8" s="21">
        <v>390000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390000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57541608</v>
      </c>
      <c r="D15" s="16">
        <f>SUM(D16:D18)</f>
        <v>0</v>
      </c>
      <c r="E15" s="17">
        <f t="shared" si="2"/>
        <v>54786000</v>
      </c>
      <c r="F15" s="18">
        <f t="shared" si="2"/>
        <v>54786000</v>
      </c>
      <c r="G15" s="18">
        <f t="shared" si="2"/>
        <v>0</v>
      </c>
      <c r="H15" s="18">
        <f t="shared" si="2"/>
        <v>2128104</v>
      </c>
      <c r="I15" s="18">
        <f t="shared" si="2"/>
        <v>6440595</v>
      </c>
      <c r="J15" s="18">
        <f t="shared" si="2"/>
        <v>8568699</v>
      </c>
      <c r="K15" s="18">
        <f t="shared" si="2"/>
        <v>2498068</v>
      </c>
      <c r="L15" s="18">
        <f t="shared" si="2"/>
        <v>4141078</v>
      </c>
      <c r="M15" s="18">
        <f t="shared" si="2"/>
        <v>9747039</v>
      </c>
      <c r="N15" s="18">
        <f t="shared" si="2"/>
        <v>16386185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24954884</v>
      </c>
      <c r="X15" s="18">
        <f t="shared" si="2"/>
        <v>27393000</v>
      </c>
      <c r="Y15" s="18">
        <f t="shared" si="2"/>
        <v>-2438116</v>
      </c>
      <c r="Z15" s="4">
        <f>+IF(X15&lt;&gt;0,+(Y15/X15)*100,0)</f>
        <v>-8.900507428905195</v>
      </c>
      <c r="AA15" s="30">
        <f>SUM(AA16:AA18)</f>
        <v>54786000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57541608</v>
      </c>
      <c r="D17" s="19"/>
      <c r="E17" s="20">
        <v>54786000</v>
      </c>
      <c r="F17" s="21">
        <v>54786000</v>
      </c>
      <c r="G17" s="21"/>
      <c r="H17" s="21">
        <v>2128104</v>
      </c>
      <c r="I17" s="21">
        <v>6440595</v>
      </c>
      <c r="J17" s="21">
        <v>8568699</v>
      </c>
      <c r="K17" s="21">
        <v>2498068</v>
      </c>
      <c r="L17" s="21">
        <v>4141078</v>
      </c>
      <c r="M17" s="21">
        <v>9747039</v>
      </c>
      <c r="N17" s="21">
        <v>16386185</v>
      </c>
      <c r="O17" s="21"/>
      <c r="P17" s="21"/>
      <c r="Q17" s="21"/>
      <c r="R17" s="21"/>
      <c r="S17" s="21"/>
      <c r="T17" s="21"/>
      <c r="U17" s="21"/>
      <c r="V17" s="21"/>
      <c r="W17" s="21">
        <v>24954884</v>
      </c>
      <c r="X17" s="21">
        <v>27393000</v>
      </c>
      <c r="Y17" s="21">
        <v>-2438116</v>
      </c>
      <c r="Z17" s="6">
        <v>-8.9</v>
      </c>
      <c r="AA17" s="28">
        <v>54786000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58275772</v>
      </c>
      <c r="D25" s="50">
        <f>+D5+D9+D15+D19+D24</f>
        <v>0</v>
      </c>
      <c r="E25" s="51">
        <f t="shared" si="4"/>
        <v>55206000</v>
      </c>
      <c r="F25" s="52">
        <f t="shared" si="4"/>
        <v>55206000</v>
      </c>
      <c r="G25" s="52">
        <f t="shared" si="4"/>
        <v>0</v>
      </c>
      <c r="H25" s="52">
        <f t="shared" si="4"/>
        <v>2128104</v>
      </c>
      <c r="I25" s="52">
        <f t="shared" si="4"/>
        <v>6440595</v>
      </c>
      <c r="J25" s="52">
        <f t="shared" si="4"/>
        <v>8568699</v>
      </c>
      <c r="K25" s="52">
        <f t="shared" si="4"/>
        <v>2498068</v>
      </c>
      <c r="L25" s="52">
        <f t="shared" si="4"/>
        <v>4141078</v>
      </c>
      <c r="M25" s="52">
        <f t="shared" si="4"/>
        <v>9747039</v>
      </c>
      <c r="N25" s="52">
        <f t="shared" si="4"/>
        <v>16386185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24954884</v>
      </c>
      <c r="X25" s="52">
        <f t="shared" si="4"/>
        <v>27603000</v>
      </c>
      <c r="Y25" s="52">
        <f t="shared" si="4"/>
        <v>-2648116</v>
      </c>
      <c r="Z25" s="53">
        <f>+IF(X25&lt;&gt;0,+(Y25/X25)*100,0)</f>
        <v>-9.593580407926675</v>
      </c>
      <c r="AA25" s="54">
        <f>+AA5+AA9+AA15+AA19+AA24</f>
        <v>55206000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57541608</v>
      </c>
      <c r="D28" s="19"/>
      <c r="E28" s="20">
        <v>46286000</v>
      </c>
      <c r="F28" s="21">
        <v>46286000</v>
      </c>
      <c r="G28" s="21"/>
      <c r="H28" s="21">
        <v>2128103</v>
      </c>
      <c r="I28" s="21">
        <v>6440595</v>
      </c>
      <c r="J28" s="21">
        <v>8568698</v>
      </c>
      <c r="K28" s="21">
        <v>2498068</v>
      </c>
      <c r="L28" s="21">
        <v>4141078</v>
      </c>
      <c r="M28" s="21">
        <v>9747039</v>
      </c>
      <c r="N28" s="21">
        <v>16386185</v>
      </c>
      <c r="O28" s="21"/>
      <c r="P28" s="21"/>
      <c r="Q28" s="21"/>
      <c r="R28" s="21"/>
      <c r="S28" s="21"/>
      <c r="T28" s="21"/>
      <c r="U28" s="21"/>
      <c r="V28" s="21"/>
      <c r="W28" s="21">
        <v>24954883</v>
      </c>
      <c r="X28" s="21">
        <v>23143002</v>
      </c>
      <c r="Y28" s="21">
        <v>1811881</v>
      </c>
      <c r="Z28" s="6">
        <v>7.83</v>
      </c>
      <c r="AA28" s="19">
        <v>46286000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57541608</v>
      </c>
      <c r="D32" s="25">
        <f>SUM(D28:D31)</f>
        <v>0</v>
      </c>
      <c r="E32" s="26">
        <f t="shared" si="5"/>
        <v>46286000</v>
      </c>
      <c r="F32" s="27">
        <f t="shared" si="5"/>
        <v>46286000</v>
      </c>
      <c r="G32" s="27">
        <f t="shared" si="5"/>
        <v>0</v>
      </c>
      <c r="H32" s="27">
        <f t="shared" si="5"/>
        <v>2128103</v>
      </c>
      <c r="I32" s="27">
        <f t="shared" si="5"/>
        <v>6440595</v>
      </c>
      <c r="J32" s="27">
        <f t="shared" si="5"/>
        <v>8568698</v>
      </c>
      <c r="K32" s="27">
        <f t="shared" si="5"/>
        <v>2498068</v>
      </c>
      <c r="L32" s="27">
        <f t="shared" si="5"/>
        <v>4141078</v>
      </c>
      <c r="M32" s="27">
        <f t="shared" si="5"/>
        <v>9747039</v>
      </c>
      <c r="N32" s="27">
        <f t="shared" si="5"/>
        <v>16386185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24954883</v>
      </c>
      <c r="X32" s="27">
        <f t="shared" si="5"/>
        <v>23143002</v>
      </c>
      <c r="Y32" s="27">
        <f t="shared" si="5"/>
        <v>1811881</v>
      </c>
      <c r="Z32" s="13">
        <f>+IF(X32&lt;&gt;0,+(Y32/X32)*100,0)</f>
        <v>7.8290664279422355</v>
      </c>
      <c r="AA32" s="31">
        <f>SUM(AA28:AA31)</f>
        <v>46286000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734164</v>
      </c>
      <c r="D35" s="19"/>
      <c r="E35" s="20">
        <v>8920000</v>
      </c>
      <c r="F35" s="21">
        <v>8920000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4459998</v>
      </c>
      <c r="Y35" s="21">
        <v>-4459998</v>
      </c>
      <c r="Z35" s="6">
        <v>-100</v>
      </c>
      <c r="AA35" s="28">
        <v>8920000</v>
      </c>
    </row>
    <row r="36" spans="1:27" ht="12.75">
      <c r="A36" s="60" t="s">
        <v>64</v>
      </c>
      <c r="B36" s="10"/>
      <c r="C36" s="61">
        <f aca="true" t="shared" si="6" ref="C36:Y36">SUM(C32:C35)</f>
        <v>58275772</v>
      </c>
      <c r="D36" s="61">
        <f>SUM(D32:D35)</f>
        <v>0</v>
      </c>
      <c r="E36" s="62">
        <f t="shared" si="6"/>
        <v>55206000</v>
      </c>
      <c r="F36" s="63">
        <f t="shared" si="6"/>
        <v>55206000</v>
      </c>
      <c r="G36" s="63">
        <f t="shared" si="6"/>
        <v>0</v>
      </c>
      <c r="H36" s="63">
        <f t="shared" si="6"/>
        <v>2128103</v>
      </c>
      <c r="I36" s="63">
        <f t="shared" si="6"/>
        <v>6440595</v>
      </c>
      <c r="J36" s="63">
        <f t="shared" si="6"/>
        <v>8568698</v>
      </c>
      <c r="K36" s="63">
        <f t="shared" si="6"/>
        <v>2498068</v>
      </c>
      <c r="L36" s="63">
        <f t="shared" si="6"/>
        <v>4141078</v>
      </c>
      <c r="M36" s="63">
        <f t="shared" si="6"/>
        <v>9747039</v>
      </c>
      <c r="N36" s="63">
        <f t="shared" si="6"/>
        <v>16386185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24954883</v>
      </c>
      <c r="X36" s="63">
        <f t="shared" si="6"/>
        <v>27603000</v>
      </c>
      <c r="Y36" s="63">
        <f t="shared" si="6"/>
        <v>-2648117</v>
      </c>
      <c r="Z36" s="64">
        <f>+IF(X36&lt;&gt;0,+(Y36/X36)*100,0)</f>
        <v>-9.5935840307213</v>
      </c>
      <c r="AA36" s="65">
        <f>SUM(AA32:AA35)</f>
        <v>55206000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6506937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5278489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1228448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13414007</v>
      </c>
      <c r="D9" s="16">
        <f>SUM(D10:D14)</f>
        <v>0</v>
      </c>
      <c r="E9" s="17">
        <f t="shared" si="1"/>
        <v>4884974</v>
      </c>
      <c r="F9" s="18">
        <f t="shared" si="1"/>
        <v>4884974</v>
      </c>
      <c r="G9" s="18">
        <f t="shared" si="1"/>
        <v>1899929</v>
      </c>
      <c r="H9" s="18">
        <f t="shared" si="1"/>
        <v>1746643</v>
      </c>
      <c r="I9" s="18">
        <f t="shared" si="1"/>
        <v>0</v>
      </c>
      <c r="J9" s="18">
        <f t="shared" si="1"/>
        <v>3646572</v>
      </c>
      <c r="K9" s="18">
        <f t="shared" si="1"/>
        <v>1899929</v>
      </c>
      <c r="L9" s="18">
        <f t="shared" si="1"/>
        <v>1899929</v>
      </c>
      <c r="M9" s="18">
        <f t="shared" si="1"/>
        <v>1899929</v>
      </c>
      <c r="N9" s="18">
        <f t="shared" si="1"/>
        <v>5699787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9346359</v>
      </c>
      <c r="X9" s="18">
        <f t="shared" si="1"/>
        <v>1778829</v>
      </c>
      <c r="Y9" s="18">
        <f t="shared" si="1"/>
        <v>7567530</v>
      </c>
      <c r="Z9" s="4">
        <f>+IF(X9&lt;&gt;0,+(Y9/X9)*100,0)</f>
        <v>425.4220051505794</v>
      </c>
      <c r="AA9" s="30">
        <f>SUM(AA10:AA14)</f>
        <v>4884974</v>
      </c>
    </row>
    <row r="10" spans="1:27" ht="12.75">
      <c r="A10" s="5" t="s">
        <v>36</v>
      </c>
      <c r="B10" s="3"/>
      <c r="C10" s="19">
        <v>13414007</v>
      </c>
      <c r="D10" s="19"/>
      <c r="E10" s="20">
        <v>4884974</v>
      </c>
      <c r="F10" s="21">
        <v>4884974</v>
      </c>
      <c r="G10" s="21">
        <v>1641990</v>
      </c>
      <c r="H10" s="21">
        <v>1746643</v>
      </c>
      <c r="I10" s="21"/>
      <c r="J10" s="21">
        <v>3388633</v>
      </c>
      <c r="K10" s="21">
        <v>1641990</v>
      </c>
      <c r="L10" s="21">
        <v>1641990</v>
      </c>
      <c r="M10" s="21">
        <v>1641990</v>
      </c>
      <c r="N10" s="21">
        <v>4925970</v>
      </c>
      <c r="O10" s="21"/>
      <c r="P10" s="21"/>
      <c r="Q10" s="21"/>
      <c r="R10" s="21"/>
      <c r="S10" s="21"/>
      <c r="T10" s="21"/>
      <c r="U10" s="21"/>
      <c r="V10" s="21"/>
      <c r="W10" s="21">
        <v>8314603</v>
      </c>
      <c r="X10" s="21">
        <v>1778829</v>
      </c>
      <c r="Y10" s="21">
        <v>6535774</v>
      </c>
      <c r="Z10" s="6">
        <v>367.42</v>
      </c>
      <c r="AA10" s="28">
        <v>4884974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>
        <v>257939</v>
      </c>
      <c r="H12" s="21"/>
      <c r="I12" s="21"/>
      <c r="J12" s="21">
        <v>257939</v>
      </c>
      <c r="K12" s="21">
        <v>257939</v>
      </c>
      <c r="L12" s="21">
        <v>257939</v>
      </c>
      <c r="M12" s="21">
        <v>257939</v>
      </c>
      <c r="N12" s="21">
        <v>773817</v>
      </c>
      <c r="O12" s="21"/>
      <c r="P12" s="21"/>
      <c r="Q12" s="21"/>
      <c r="R12" s="21"/>
      <c r="S12" s="21"/>
      <c r="T12" s="21"/>
      <c r="U12" s="21"/>
      <c r="V12" s="21"/>
      <c r="W12" s="21">
        <v>1031756</v>
      </c>
      <c r="X12" s="21"/>
      <c r="Y12" s="21">
        <v>1031756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17694370</v>
      </c>
      <c r="D15" s="16">
        <f>SUM(D16:D18)</f>
        <v>0</v>
      </c>
      <c r="E15" s="17">
        <f t="shared" si="2"/>
        <v>25450026</v>
      </c>
      <c r="F15" s="18">
        <f t="shared" si="2"/>
        <v>25450026</v>
      </c>
      <c r="G15" s="18">
        <f t="shared" si="2"/>
        <v>1995459</v>
      </c>
      <c r="H15" s="18">
        <f t="shared" si="2"/>
        <v>3335909</v>
      </c>
      <c r="I15" s="18">
        <f t="shared" si="2"/>
        <v>0</v>
      </c>
      <c r="J15" s="18">
        <f t="shared" si="2"/>
        <v>5331368</v>
      </c>
      <c r="K15" s="18">
        <f t="shared" si="2"/>
        <v>1995459</v>
      </c>
      <c r="L15" s="18">
        <f t="shared" si="2"/>
        <v>1995459</v>
      </c>
      <c r="M15" s="18">
        <f t="shared" si="2"/>
        <v>1995459</v>
      </c>
      <c r="N15" s="18">
        <f t="shared" si="2"/>
        <v>5986377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11317745</v>
      </c>
      <c r="X15" s="18">
        <f t="shared" si="2"/>
        <v>18242583</v>
      </c>
      <c r="Y15" s="18">
        <f t="shared" si="2"/>
        <v>-6924838</v>
      </c>
      <c r="Z15" s="4">
        <f>+IF(X15&lt;&gt;0,+(Y15/X15)*100,0)</f>
        <v>-37.95974506461064</v>
      </c>
      <c r="AA15" s="30">
        <f>SUM(AA16:AA18)</f>
        <v>25450026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17694370</v>
      </c>
      <c r="D17" s="19"/>
      <c r="E17" s="20">
        <v>25450026</v>
      </c>
      <c r="F17" s="21">
        <v>25450026</v>
      </c>
      <c r="G17" s="21">
        <v>1995459</v>
      </c>
      <c r="H17" s="21">
        <v>3335909</v>
      </c>
      <c r="I17" s="21"/>
      <c r="J17" s="21">
        <v>5331368</v>
      </c>
      <c r="K17" s="21">
        <v>1995459</v>
      </c>
      <c r="L17" s="21">
        <v>1995459</v>
      </c>
      <c r="M17" s="21">
        <v>1995459</v>
      </c>
      <c r="N17" s="21">
        <v>5986377</v>
      </c>
      <c r="O17" s="21"/>
      <c r="P17" s="21"/>
      <c r="Q17" s="21"/>
      <c r="R17" s="21"/>
      <c r="S17" s="21"/>
      <c r="T17" s="21"/>
      <c r="U17" s="21"/>
      <c r="V17" s="21"/>
      <c r="W17" s="21">
        <v>11317745</v>
      </c>
      <c r="X17" s="21">
        <v>18242583</v>
      </c>
      <c r="Y17" s="21">
        <v>-6924838</v>
      </c>
      <c r="Z17" s="6">
        <v>-37.96</v>
      </c>
      <c r="AA17" s="28">
        <v>25450026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18000000</v>
      </c>
      <c r="F19" s="18">
        <f t="shared" si="3"/>
        <v>18000000</v>
      </c>
      <c r="G19" s="18">
        <f t="shared" si="3"/>
        <v>4999999</v>
      </c>
      <c r="H19" s="18">
        <f t="shared" si="3"/>
        <v>0</v>
      </c>
      <c r="I19" s="18">
        <f t="shared" si="3"/>
        <v>0</v>
      </c>
      <c r="J19" s="18">
        <f t="shared" si="3"/>
        <v>4999999</v>
      </c>
      <c r="K19" s="18">
        <f t="shared" si="3"/>
        <v>4999999</v>
      </c>
      <c r="L19" s="18">
        <f t="shared" si="3"/>
        <v>4999999</v>
      </c>
      <c r="M19" s="18">
        <f t="shared" si="3"/>
        <v>4999999</v>
      </c>
      <c r="N19" s="18">
        <f t="shared" si="3"/>
        <v>14999997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19999996</v>
      </c>
      <c r="X19" s="18">
        <f t="shared" si="3"/>
        <v>11000000</v>
      </c>
      <c r="Y19" s="18">
        <f t="shared" si="3"/>
        <v>8999996</v>
      </c>
      <c r="Z19" s="4">
        <f>+IF(X19&lt;&gt;0,+(Y19/X19)*100,0)</f>
        <v>81.81814545454546</v>
      </c>
      <c r="AA19" s="30">
        <f>SUM(AA20:AA23)</f>
        <v>18000000</v>
      </c>
    </row>
    <row r="20" spans="1:27" ht="12.75">
      <c r="A20" s="5" t="s">
        <v>46</v>
      </c>
      <c r="B20" s="3"/>
      <c r="C20" s="19"/>
      <c r="D20" s="19"/>
      <c r="E20" s="20">
        <v>18000000</v>
      </c>
      <c r="F20" s="21">
        <v>18000000</v>
      </c>
      <c r="G20" s="21">
        <v>4999999</v>
      </c>
      <c r="H20" s="21"/>
      <c r="I20" s="21"/>
      <c r="J20" s="21">
        <v>4999999</v>
      </c>
      <c r="K20" s="21">
        <v>4999999</v>
      </c>
      <c r="L20" s="21">
        <v>4999999</v>
      </c>
      <c r="M20" s="21">
        <v>4999999</v>
      </c>
      <c r="N20" s="21">
        <v>14999997</v>
      </c>
      <c r="O20" s="21"/>
      <c r="P20" s="21"/>
      <c r="Q20" s="21"/>
      <c r="R20" s="21"/>
      <c r="S20" s="21"/>
      <c r="T20" s="21"/>
      <c r="U20" s="21"/>
      <c r="V20" s="21"/>
      <c r="W20" s="21">
        <v>19999996</v>
      </c>
      <c r="X20" s="21">
        <v>11000000</v>
      </c>
      <c r="Y20" s="21">
        <v>8999996</v>
      </c>
      <c r="Z20" s="6">
        <v>81.82</v>
      </c>
      <c r="AA20" s="28">
        <v>18000000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37615314</v>
      </c>
      <c r="D25" s="50">
        <f>+D5+D9+D15+D19+D24</f>
        <v>0</v>
      </c>
      <c r="E25" s="51">
        <f t="shared" si="4"/>
        <v>48335000</v>
      </c>
      <c r="F25" s="52">
        <f t="shared" si="4"/>
        <v>48335000</v>
      </c>
      <c r="G25" s="52">
        <f t="shared" si="4"/>
        <v>8895387</v>
      </c>
      <c r="H25" s="52">
        <f t="shared" si="4"/>
        <v>5082552</v>
      </c>
      <c r="I25" s="52">
        <f t="shared" si="4"/>
        <v>0</v>
      </c>
      <c r="J25" s="52">
        <f t="shared" si="4"/>
        <v>13977939</v>
      </c>
      <c r="K25" s="52">
        <f t="shared" si="4"/>
        <v>8895387</v>
      </c>
      <c r="L25" s="52">
        <f t="shared" si="4"/>
        <v>8895387</v>
      </c>
      <c r="M25" s="52">
        <f t="shared" si="4"/>
        <v>8895387</v>
      </c>
      <c r="N25" s="52">
        <f t="shared" si="4"/>
        <v>26686161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40664100</v>
      </c>
      <c r="X25" s="52">
        <f t="shared" si="4"/>
        <v>31021412</v>
      </c>
      <c r="Y25" s="52">
        <f t="shared" si="4"/>
        <v>9642688</v>
      </c>
      <c r="Z25" s="53">
        <f>+IF(X25&lt;&gt;0,+(Y25/X25)*100,0)</f>
        <v>31.083975158835454</v>
      </c>
      <c r="AA25" s="54">
        <f>+AA5+AA9+AA15+AA19+AA24</f>
        <v>48335000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37615314</v>
      </c>
      <c r="D28" s="19"/>
      <c r="E28" s="20">
        <v>48335000</v>
      </c>
      <c r="F28" s="21">
        <v>48335000</v>
      </c>
      <c r="G28" s="21">
        <v>8895387</v>
      </c>
      <c r="H28" s="21">
        <v>5082552</v>
      </c>
      <c r="I28" s="21"/>
      <c r="J28" s="21">
        <v>13977939</v>
      </c>
      <c r="K28" s="21">
        <v>8895387</v>
      </c>
      <c r="L28" s="21">
        <v>8895387</v>
      </c>
      <c r="M28" s="21">
        <v>8895387</v>
      </c>
      <c r="N28" s="21">
        <v>26686161</v>
      </c>
      <c r="O28" s="21"/>
      <c r="P28" s="21"/>
      <c r="Q28" s="21"/>
      <c r="R28" s="21"/>
      <c r="S28" s="21"/>
      <c r="T28" s="21"/>
      <c r="U28" s="21"/>
      <c r="V28" s="21"/>
      <c r="W28" s="21">
        <v>40664100</v>
      </c>
      <c r="X28" s="21"/>
      <c r="Y28" s="21">
        <v>40664100</v>
      </c>
      <c r="Z28" s="6"/>
      <c r="AA28" s="19">
        <v>48335000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37615314</v>
      </c>
      <c r="D32" s="25">
        <f>SUM(D28:D31)</f>
        <v>0</v>
      </c>
      <c r="E32" s="26">
        <f t="shared" si="5"/>
        <v>48335000</v>
      </c>
      <c r="F32" s="27">
        <f t="shared" si="5"/>
        <v>48335000</v>
      </c>
      <c r="G32" s="27">
        <f t="shared" si="5"/>
        <v>8895387</v>
      </c>
      <c r="H32" s="27">
        <f t="shared" si="5"/>
        <v>5082552</v>
      </c>
      <c r="I32" s="27">
        <f t="shared" si="5"/>
        <v>0</v>
      </c>
      <c r="J32" s="27">
        <f t="shared" si="5"/>
        <v>13977939</v>
      </c>
      <c r="K32" s="27">
        <f t="shared" si="5"/>
        <v>8895387</v>
      </c>
      <c r="L32" s="27">
        <f t="shared" si="5"/>
        <v>8895387</v>
      </c>
      <c r="M32" s="27">
        <f t="shared" si="5"/>
        <v>8895387</v>
      </c>
      <c r="N32" s="27">
        <f t="shared" si="5"/>
        <v>26686161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40664100</v>
      </c>
      <c r="X32" s="27">
        <f t="shared" si="5"/>
        <v>0</v>
      </c>
      <c r="Y32" s="27">
        <f t="shared" si="5"/>
        <v>40664100</v>
      </c>
      <c r="Z32" s="13">
        <f>+IF(X32&lt;&gt;0,+(Y32/X32)*100,0)</f>
        <v>0</v>
      </c>
      <c r="AA32" s="31">
        <f>SUM(AA28:AA31)</f>
        <v>48335000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37615314</v>
      </c>
      <c r="D36" s="61">
        <f>SUM(D32:D35)</f>
        <v>0</v>
      </c>
      <c r="E36" s="62">
        <f t="shared" si="6"/>
        <v>48335000</v>
      </c>
      <c r="F36" s="63">
        <f t="shared" si="6"/>
        <v>48335000</v>
      </c>
      <c r="G36" s="63">
        <f t="shared" si="6"/>
        <v>8895387</v>
      </c>
      <c r="H36" s="63">
        <f t="shared" si="6"/>
        <v>5082552</v>
      </c>
      <c r="I36" s="63">
        <f t="shared" si="6"/>
        <v>0</v>
      </c>
      <c r="J36" s="63">
        <f t="shared" si="6"/>
        <v>13977939</v>
      </c>
      <c r="K36" s="63">
        <f t="shared" si="6"/>
        <v>8895387</v>
      </c>
      <c r="L36" s="63">
        <f t="shared" si="6"/>
        <v>8895387</v>
      </c>
      <c r="M36" s="63">
        <f t="shared" si="6"/>
        <v>8895387</v>
      </c>
      <c r="N36" s="63">
        <f t="shared" si="6"/>
        <v>26686161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40664100</v>
      </c>
      <c r="X36" s="63">
        <f t="shared" si="6"/>
        <v>0</v>
      </c>
      <c r="Y36" s="63">
        <f t="shared" si="6"/>
        <v>40664100</v>
      </c>
      <c r="Z36" s="64">
        <f>+IF(X36&lt;&gt;0,+(Y36/X36)*100,0)</f>
        <v>0</v>
      </c>
      <c r="AA36" s="65">
        <f>SUM(AA32:AA35)</f>
        <v>48335000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4393913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36996408</v>
      </c>
      <c r="I5" s="18">
        <f t="shared" si="0"/>
        <v>25377694</v>
      </c>
      <c r="J5" s="18">
        <f t="shared" si="0"/>
        <v>62374102</v>
      </c>
      <c r="K5" s="18">
        <f t="shared" si="0"/>
        <v>23889663</v>
      </c>
      <c r="L5" s="18">
        <f t="shared" si="0"/>
        <v>0</v>
      </c>
      <c r="M5" s="18">
        <f t="shared" si="0"/>
        <v>42746955</v>
      </c>
      <c r="N5" s="18">
        <f t="shared" si="0"/>
        <v>66636618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129010720</v>
      </c>
      <c r="X5" s="18">
        <f t="shared" si="0"/>
        <v>0</v>
      </c>
      <c r="Y5" s="18">
        <f t="shared" si="0"/>
        <v>129010720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845288</v>
      </c>
      <c r="D7" s="22"/>
      <c r="E7" s="23"/>
      <c r="F7" s="24"/>
      <c r="G7" s="24"/>
      <c r="H7" s="24"/>
      <c r="I7" s="24"/>
      <c r="J7" s="24"/>
      <c r="K7" s="24">
        <v>91187</v>
      </c>
      <c r="L7" s="24"/>
      <c r="M7" s="24">
        <v>84637</v>
      </c>
      <c r="N7" s="24">
        <v>175824</v>
      </c>
      <c r="O7" s="24"/>
      <c r="P7" s="24"/>
      <c r="Q7" s="24"/>
      <c r="R7" s="24"/>
      <c r="S7" s="24"/>
      <c r="T7" s="24"/>
      <c r="U7" s="24"/>
      <c r="V7" s="24"/>
      <c r="W7" s="24">
        <v>175824</v>
      </c>
      <c r="X7" s="24"/>
      <c r="Y7" s="24">
        <v>175824</v>
      </c>
      <c r="Z7" s="7"/>
      <c r="AA7" s="29"/>
    </row>
    <row r="8" spans="1:27" ht="12.75">
      <c r="A8" s="5" t="s">
        <v>34</v>
      </c>
      <c r="B8" s="3"/>
      <c r="C8" s="19">
        <v>3548625</v>
      </c>
      <c r="D8" s="19"/>
      <c r="E8" s="20"/>
      <c r="F8" s="21"/>
      <c r="G8" s="21"/>
      <c r="H8" s="21">
        <v>36996408</v>
      </c>
      <c r="I8" s="21">
        <v>25377694</v>
      </c>
      <c r="J8" s="21">
        <v>62374102</v>
      </c>
      <c r="K8" s="21">
        <v>23798476</v>
      </c>
      <c r="L8" s="21"/>
      <c r="M8" s="21">
        <v>42662318</v>
      </c>
      <c r="N8" s="21">
        <v>66460794</v>
      </c>
      <c r="O8" s="21"/>
      <c r="P8" s="21"/>
      <c r="Q8" s="21"/>
      <c r="R8" s="21"/>
      <c r="S8" s="21"/>
      <c r="T8" s="21"/>
      <c r="U8" s="21"/>
      <c r="V8" s="21"/>
      <c r="W8" s="21">
        <v>128834896</v>
      </c>
      <c r="X8" s="21"/>
      <c r="Y8" s="21">
        <v>128834896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171818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171818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2063330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204056706</v>
      </c>
      <c r="Y15" s="18">
        <f t="shared" si="2"/>
        <v>-204056706</v>
      </c>
      <c r="Z15" s="4">
        <f>+IF(X15&lt;&gt;0,+(Y15/X15)*100,0)</f>
        <v>-100</v>
      </c>
      <c r="AA15" s="30">
        <f>SUM(AA16:AA18)</f>
        <v>0</v>
      </c>
    </row>
    <row r="16" spans="1:27" ht="12.75">
      <c r="A16" s="5" t="s">
        <v>42</v>
      </c>
      <c r="B16" s="3"/>
      <c r="C16" s="19">
        <v>2063330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204056706</v>
      </c>
      <c r="Y16" s="21">
        <v>-204056706</v>
      </c>
      <c r="Z16" s="6">
        <v>-100</v>
      </c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379485460</v>
      </c>
      <c r="D19" s="16">
        <f>SUM(D20:D23)</f>
        <v>0</v>
      </c>
      <c r="E19" s="17">
        <f t="shared" si="3"/>
        <v>408113417</v>
      </c>
      <c r="F19" s="18">
        <f t="shared" si="3"/>
        <v>408113417</v>
      </c>
      <c r="G19" s="18">
        <f t="shared" si="3"/>
        <v>268117</v>
      </c>
      <c r="H19" s="18">
        <f t="shared" si="3"/>
        <v>0</v>
      </c>
      <c r="I19" s="18">
        <f t="shared" si="3"/>
        <v>0</v>
      </c>
      <c r="J19" s="18">
        <f t="shared" si="3"/>
        <v>268117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268117</v>
      </c>
      <c r="X19" s="18">
        <f t="shared" si="3"/>
        <v>204056706</v>
      </c>
      <c r="Y19" s="18">
        <f t="shared" si="3"/>
        <v>-203788589</v>
      </c>
      <c r="Z19" s="4">
        <f>+IF(X19&lt;&gt;0,+(Y19/X19)*100,0)</f>
        <v>-99.86860662153391</v>
      </c>
      <c r="AA19" s="30">
        <f>SUM(AA20:AA23)</f>
        <v>408113417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379485460</v>
      </c>
      <c r="D21" s="19"/>
      <c r="E21" s="20">
        <v>408113417</v>
      </c>
      <c r="F21" s="21">
        <v>408113417</v>
      </c>
      <c r="G21" s="21">
        <v>268117</v>
      </c>
      <c r="H21" s="21"/>
      <c r="I21" s="21"/>
      <c r="J21" s="21">
        <v>268117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268117</v>
      </c>
      <c r="X21" s="21">
        <v>204056706</v>
      </c>
      <c r="Y21" s="21">
        <v>-203788589</v>
      </c>
      <c r="Z21" s="6">
        <v>-99.87</v>
      </c>
      <c r="AA21" s="28">
        <v>408113417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386114521</v>
      </c>
      <c r="D25" s="50">
        <f>+D5+D9+D15+D19+D24</f>
        <v>0</v>
      </c>
      <c r="E25" s="51">
        <f t="shared" si="4"/>
        <v>408113417</v>
      </c>
      <c r="F25" s="52">
        <f t="shared" si="4"/>
        <v>408113417</v>
      </c>
      <c r="G25" s="52">
        <f t="shared" si="4"/>
        <v>268117</v>
      </c>
      <c r="H25" s="52">
        <f t="shared" si="4"/>
        <v>36996408</v>
      </c>
      <c r="I25" s="52">
        <f t="shared" si="4"/>
        <v>25377694</v>
      </c>
      <c r="J25" s="52">
        <f t="shared" si="4"/>
        <v>62642219</v>
      </c>
      <c r="K25" s="52">
        <f t="shared" si="4"/>
        <v>23889663</v>
      </c>
      <c r="L25" s="52">
        <f t="shared" si="4"/>
        <v>0</v>
      </c>
      <c r="M25" s="52">
        <f t="shared" si="4"/>
        <v>42746955</v>
      </c>
      <c r="N25" s="52">
        <f t="shared" si="4"/>
        <v>66636618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129278837</v>
      </c>
      <c r="X25" s="52">
        <f t="shared" si="4"/>
        <v>408113412</v>
      </c>
      <c r="Y25" s="52">
        <f t="shared" si="4"/>
        <v>-278834575</v>
      </c>
      <c r="Z25" s="53">
        <f>+IF(X25&lt;&gt;0,+(Y25/X25)*100,0)</f>
        <v>-68.32281586472341</v>
      </c>
      <c r="AA25" s="54">
        <f>+AA5+AA9+AA15+AA19+AA24</f>
        <v>408113417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380984017</v>
      </c>
      <c r="D28" s="19"/>
      <c r="E28" s="20">
        <v>408113417</v>
      </c>
      <c r="F28" s="21">
        <v>408113417</v>
      </c>
      <c r="G28" s="21">
        <v>268117</v>
      </c>
      <c r="H28" s="21">
        <v>36996408</v>
      </c>
      <c r="I28" s="21">
        <v>25377694</v>
      </c>
      <c r="J28" s="21">
        <v>62642219</v>
      </c>
      <c r="K28" s="21">
        <v>23889663</v>
      </c>
      <c r="L28" s="21"/>
      <c r="M28" s="21">
        <v>42662318</v>
      </c>
      <c r="N28" s="21">
        <v>66551981</v>
      </c>
      <c r="O28" s="21"/>
      <c r="P28" s="21"/>
      <c r="Q28" s="21"/>
      <c r="R28" s="21"/>
      <c r="S28" s="21"/>
      <c r="T28" s="21"/>
      <c r="U28" s="21"/>
      <c r="V28" s="21"/>
      <c r="W28" s="21">
        <v>129194200</v>
      </c>
      <c r="X28" s="21">
        <v>204056706</v>
      </c>
      <c r="Y28" s="21">
        <v>-74862506</v>
      </c>
      <c r="Z28" s="6">
        <v>-36.69</v>
      </c>
      <c r="AA28" s="19">
        <v>408113417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380984017</v>
      </c>
      <c r="D32" s="25">
        <f>SUM(D28:D31)</f>
        <v>0</v>
      </c>
      <c r="E32" s="26">
        <f t="shared" si="5"/>
        <v>408113417</v>
      </c>
      <c r="F32" s="27">
        <f t="shared" si="5"/>
        <v>408113417</v>
      </c>
      <c r="G32" s="27">
        <f t="shared" si="5"/>
        <v>268117</v>
      </c>
      <c r="H32" s="27">
        <f t="shared" si="5"/>
        <v>36996408</v>
      </c>
      <c r="I32" s="27">
        <f t="shared" si="5"/>
        <v>25377694</v>
      </c>
      <c r="J32" s="27">
        <f t="shared" si="5"/>
        <v>62642219</v>
      </c>
      <c r="K32" s="27">
        <f t="shared" si="5"/>
        <v>23889663</v>
      </c>
      <c r="L32" s="27">
        <f t="shared" si="5"/>
        <v>0</v>
      </c>
      <c r="M32" s="27">
        <f t="shared" si="5"/>
        <v>42662318</v>
      </c>
      <c r="N32" s="27">
        <f t="shared" si="5"/>
        <v>66551981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129194200</v>
      </c>
      <c r="X32" s="27">
        <f t="shared" si="5"/>
        <v>204056706</v>
      </c>
      <c r="Y32" s="27">
        <f t="shared" si="5"/>
        <v>-74862506</v>
      </c>
      <c r="Z32" s="13">
        <f>+IF(X32&lt;&gt;0,+(Y32/X32)*100,0)</f>
        <v>-36.687108925496425</v>
      </c>
      <c r="AA32" s="31">
        <f>SUM(AA28:AA31)</f>
        <v>408113417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5130504</v>
      </c>
      <c r="D35" s="19"/>
      <c r="E35" s="20"/>
      <c r="F35" s="21"/>
      <c r="G35" s="21"/>
      <c r="H35" s="21"/>
      <c r="I35" s="21"/>
      <c r="J35" s="21"/>
      <c r="K35" s="21"/>
      <c r="L35" s="21"/>
      <c r="M35" s="21">
        <v>84637</v>
      </c>
      <c r="N35" s="21">
        <v>84637</v>
      </c>
      <c r="O35" s="21"/>
      <c r="P35" s="21"/>
      <c r="Q35" s="21"/>
      <c r="R35" s="21"/>
      <c r="S35" s="21"/>
      <c r="T35" s="21"/>
      <c r="U35" s="21"/>
      <c r="V35" s="21"/>
      <c r="W35" s="21">
        <v>84637</v>
      </c>
      <c r="X35" s="21"/>
      <c r="Y35" s="21">
        <v>84637</v>
      </c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386114521</v>
      </c>
      <c r="D36" s="61">
        <f>SUM(D32:D35)</f>
        <v>0</v>
      </c>
      <c r="E36" s="62">
        <f t="shared" si="6"/>
        <v>408113417</v>
      </c>
      <c r="F36" s="63">
        <f t="shared" si="6"/>
        <v>408113417</v>
      </c>
      <c r="G36" s="63">
        <f t="shared" si="6"/>
        <v>268117</v>
      </c>
      <c r="H36" s="63">
        <f t="shared" si="6"/>
        <v>36996408</v>
      </c>
      <c r="I36" s="63">
        <f t="shared" si="6"/>
        <v>25377694</v>
      </c>
      <c r="J36" s="63">
        <f t="shared" si="6"/>
        <v>62642219</v>
      </c>
      <c r="K36" s="63">
        <f t="shared" si="6"/>
        <v>23889663</v>
      </c>
      <c r="L36" s="63">
        <f t="shared" si="6"/>
        <v>0</v>
      </c>
      <c r="M36" s="63">
        <f t="shared" si="6"/>
        <v>42746955</v>
      </c>
      <c r="N36" s="63">
        <f t="shared" si="6"/>
        <v>66636618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129278837</v>
      </c>
      <c r="X36" s="63">
        <f t="shared" si="6"/>
        <v>204056706</v>
      </c>
      <c r="Y36" s="63">
        <f t="shared" si="6"/>
        <v>-74777869</v>
      </c>
      <c r="Z36" s="64">
        <f>+IF(X36&lt;&gt;0,+(Y36/X36)*100,0)</f>
        <v>-36.64563172944681</v>
      </c>
      <c r="AA36" s="65">
        <f>SUM(AA32:AA35)</f>
        <v>408113417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384226</v>
      </c>
      <c r="D5" s="16">
        <f>SUM(D6:D8)</f>
        <v>0</v>
      </c>
      <c r="E5" s="17">
        <f t="shared" si="0"/>
        <v>350000</v>
      </c>
      <c r="F5" s="18">
        <f t="shared" si="0"/>
        <v>350000</v>
      </c>
      <c r="G5" s="18">
        <f t="shared" si="0"/>
        <v>1160</v>
      </c>
      <c r="H5" s="18">
        <f t="shared" si="0"/>
        <v>0</v>
      </c>
      <c r="I5" s="18">
        <f t="shared" si="0"/>
        <v>0</v>
      </c>
      <c r="J5" s="18">
        <f t="shared" si="0"/>
        <v>1160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1160</v>
      </c>
      <c r="X5" s="18">
        <f t="shared" si="0"/>
        <v>233334</v>
      </c>
      <c r="Y5" s="18">
        <f t="shared" si="0"/>
        <v>-232174</v>
      </c>
      <c r="Z5" s="4">
        <f>+IF(X5&lt;&gt;0,+(Y5/X5)*100,0)</f>
        <v>-99.50285856326124</v>
      </c>
      <c r="AA5" s="16">
        <f>SUM(AA6:AA8)</f>
        <v>350000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350000</v>
      </c>
      <c r="F7" s="24">
        <v>350000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233334</v>
      </c>
      <c r="Y7" s="24">
        <v>-233334</v>
      </c>
      <c r="Z7" s="7">
        <v>-100</v>
      </c>
      <c r="AA7" s="29">
        <v>350000</v>
      </c>
    </row>
    <row r="8" spans="1:27" ht="12.75">
      <c r="A8" s="5" t="s">
        <v>34</v>
      </c>
      <c r="B8" s="3"/>
      <c r="C8" s="19">
        <v>384226</v>
      </c>
      <c r="D8" s="19"/>
      <c r="E8" s="20"/>
      <c r="F8" s="21"/>
      <c r="G8" s="21">
        <v>1160</v>
      </c>
      <c r="H8" s="21"/>
      <c r="I8" s="21"/>
      <c r="J8" s="21">
        <v>1160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1160</v>
      </c>
      <c r="X8" s="21"/>
      <c r="Y8" s="21">
        <v>1160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27045520</v>
      </c>
      <c r="D9" s="16">
        <f>SUM(D10:D14)</f>
        <v>0</v>
      </c>
      <c r="E9" s="17">
        <f t="shared" si="1"/>
        <v>13279117</v>
      </c>
      <c r="F9" s="18">
        <f t="shared" si="1"/>
        <v>13279117</v>
      </c>
      <c r="G9" s="18">
        <f t="shared" si="1"/>
        <v>4159050</v>
      </c>
      <c r="H9" s="18">
        <f t="shared" si="1"/>
        <v>0</v>
      </c>
      <c r="I9" s="18">
        <f t="shared" si="1"/>
        <v>1006872</v>
      </c>
      <c r="J9" s="18">
        <f t="shared" si="1"/>
        <v>5165922</v>
      </c>
      <c r="K9" s="18">
        <f t="shared" si="1"/>
        <v>793753</v>
      </c>
      <c r="L9" s="18">
        <f t="shared" si="1"/>
        <v>545165</v>
      </c>
      <c r="M9" s="18">
        <f t="shared" si="1"/>
        <v>216948</v>
      </c>
      <c r="N9" s="18">
        <f t="shared" si="1"/>
        <v>1555866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6721788</v>
      </c>
      <c r="X9" s="18">
        <f t="shared" si="1"/>
        <v>6979556</v>
      </c>
      <c r="Y9" s="18">
        <f t="shared" si="1"/>
        <v>-257768</v>
      </c>
      <c r="Z9" s="4">
        <f>+IF(X9&lt;&gt;0,+(Y9/X9)*100,0)</f>
        <v>-3.6931862141374032</v>
      </c>
      <c r="AA9" s="30">
        <f>SUM(AA10:AA14)</f>
        <v>13279117</v>
      </c>
    </row>
    <row r="10" spans="1:27" ht="12.75">
      <c r="A10" s="5" t="s">
        <v>36</v>
      </c>
      <c r="B10" s="3"/>
      <c r="C10" s="19">
        <v>21965246</v>
      </c>
      <c r="D10" s="19"/>
      <c r="E10" s="20">
        <v>13079117</v>
      </c>
      <c r="F10" s="21">
        <v>13079117</v>
      </c>
      <c r="G10" s="21">
        <v>4105207</v>
      </c>
      <c r="H10" s="21"/>
      <c r="I10" s="21">
        <v>1006872</v>
      </c>
      <c r="J10" s="21">
        <v>5112079</v>
      </c>
      <c r="K10" s="21">
        <v>793753</v>
      </c>
      <c r="L10" s="21">
        <v>545165</v>
      </c>
      <c r="M10" s="21">
        <v>216948</v>
      </c>
      <c r="N10" s="21">
        <v>1555866</v>
      </c>
      <c r="O10" s="21"/>
      <c r="P10" s="21"/>
      <c r="Q10" s="21"/>
      <c r="R10" s="21"/>
      <c r="S10" s="21"/>
      <c r="T10" s="21"/>
      <c r="U10" s="21"/>
      <c r="V10" s="21"/>
      <c r="W10" s="21">
        <v>6667945</v>
      </c>
      <c r="X10" s="21">
        <v>6779556</v>
      </c>
      <c r="Y10" s="21">
        <v>-111611</v>
      </c>
      <c r="Z10" s="6">
        <v>-1.65</v>
      </c>
      <c r="AA10" s="28">
        <v>13079117</v>
      </c>
    </row>
    <row r="11" spans="1:27" ht="12.75">
      <c r="A11" s="5" t="s">
        <v>37</v>
      </c>
      <c r="B11" s="3"/>
      <c r="C11" s="19">
        <v>4883124</v>
      </c>
      <c r="D11" s="19"/>
      <c r="E11" s="20"/>
      <c r="F11" s="21"/>
      <c r="G11" s="21">
        <v>53843</v>
      </c>
      <c r="H11" s="21"/>
      <c r="I11" s="21"/>
      <c r="J11" s="21">
        <v>53843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53843</v>
      </c>
      <c r="X11" s="21"/>
      <c r="Y11" s="21">
        <v>53843</v>
      </c>
      <c r="Z11" s="6"/>
      <c r="AA11" s="28"/>
    </row>
    <row r="12" spans="1:27" ht="12.75">
      <c r="A12" s="5" t="s">
        <v>38</v>
      </c>
      <c r="B12" s="3"/>
      <c r="C12" s="19">
        <v>197150</v>
      </c>
      <c r="D12" s="19"/>
      <c r="E12" s="20">
        <v>200000</v>
      </c>
      <c r="F12" s="21">
        <v>200000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200000</v>
      </c>
      <c r="Y12" s="21">
        <v>-200000</v>
      </c>
      <c r="Z12" s="6">
        <v>-100</v>
      </c>
      <c r="AA12" s="28">
        <v>200000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11150194</v>
      </c>
      <c r="D15" s="16">
        <f>SUM(D16:D18)</f>
        <v>0</v>
      </c>
      <c r="E15" s="17">
        <f t="shared" si="2"/>
        <v>21400000</v>
      </c>
      <c r="F15" s="18">
        <f t="shared" si="2"/>
        <v>21400000</v>
      </c>
      <c r="G15" s="18">
        <f t="shared" si="2"/>
        <v>0</v>
      </c>
      <c r="H15" s="18">
        <f t="shared" si="2"/>
        <v>704866</v>
      </c>
      <c r="I15" s="18">
        <f t="shared" si="2"/>
        <v>1932307</v>
      </c>
      <c r="J15" s="18">
        <f t="shared" si="2"/>
        <v>2637173</v>
      </c>
      <c r="K15" s="18">
        <f t="shared" si="2"/>
        <v>2007188</v>
      </c>
      <c r="L15" s="18">
        <f t="shared" si="2"/>
        <v>2189219</v>
      </c>
      <c r="M15" s="18">
        <f t="shared" si="2"/>
        <v>2098882</v>
      </c>
      <c r="N15" s="18">
        <f t="shared" si="2"/>
        <v>6295289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8932462</v>
      </c>
      <c r="X15" s="18">
        <f t="shared" si="2"/>
        <v>11050000</v>
      </c>
      <c r="Y15" s="18">
        <f t="shared" si="2"/>
        <v>-2117538</v>
      </c>
      <c r="Z15" s="4">
        <f>+IF(X15&lt;&gt;0,+(Y15/X15)*100,0)</f>
        <v>-19.163239819004524</v>
      </c>
      <c r="AA15" s="30">
        <f>SUM(AA16:AA18)</f>
        <v>21400000</v>
      </c>
    </row>
    <row r="16" spans="1:27" ht="12.75">
      <c r="A16" s="5" t="s">
        <v>42</v>
      </c>
      <c r="B16" s="3"/>
      <c r="C16" s="19">
        <v>11150194</v>
      </c>
      <c r="D16" s="19"/>
      <c r="E16" s="20">
        <v>700000</v>
      </c>
      <c r="F16" s="21">
        <v>700000</v>
      </c>
      <c r="G16" s="21"/>
      <c r="H16" s="21">
        <v>704866</v>
      </c>
      <c r="I16" s="21">
        <v>1932307</v>
      </c>
      <c r="J16" s="21">
        <v>2637173</v>
      </c>
      <c r="K16" s="21">
        <v>2007188</v>
      </c>
      <c r="L16" s="21">
        <v>2189219</v>
      </c>
      <c r="M16" s="21">
        <v>2098882</v>
      </c>
      <c r="N16" s="21">
        <v>6295289</v>
      </c>
      <c r="O16" s="21"/>
      <c r="P16" s="21"/>
      <c r="Q16" s="21"/>
      <c r="R16" s="21"/>
      <c r="S16" s="21"/>
      <c r="T16" s="21"/>
      <c r="U16" s="21"/>
      <c r="V16" s="21"/>
      <c r="W16" s="21">
        <v>8932462</v>
      </c>
      <c r="X16" s="21">
        <v>700000</v>
      </c>
      <c r="Y16" s="21">
        <v>8232462</v>
      </c>
      <c r="Z16" s="6">
        <v>1176.07</v>
      </c>
      <c r="AA16" s="28">
        <v>700000</v>
      </c>
    </row>
    <row r="17" spans="1:27" ht="12.75">
      <c r="A17" s="5" t="s">
        <v>43</v>
      </c>
      <c r="B17" s="3"/>
      <c r="C17" s="19"/>
      <c r="D17" s="19"/>
      <c r="E17" s="20">
        <v>20700000</v>
      </c>
      <c r="F17" s="21">
        <v>20700000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10350000</v>
      </c>
      <c r="Y17" s="21">
        <v>-10350000</v>
      </c>
      <c r="Z17" s="6">
        <v>-100</v>
      </c>
      <c r="AA17" s="28">
        <v>20700000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21802766</v>
      </c>
      <c r="D19" s="16">
        <f>SUM(D20:D23)</f>
        <v>0</v>
      </c>
      <c r="E19" s="17">
        <f t="shared" si="3"/>
        <v>18300000</v>
      </c>
      <c r="F19" s="18">
        <f t="shared" si="3"/>
        <v>18300000</v>
      </c>
      <c r="G19" s="18">
        <f t="shared" si="3"/>
        <v>2701136</v>
      </c>
      <c r="H19" s="18">
        <f t="shared" si="3"/>
        <v>1087929</v>
      </c>
      <c r="I19" s="18">
        <f t="shared" si="3"/>
        <v>0</v>
      </c>
      <c r="J19" s="18">
        <f t="shared" si="3"/>
        <v>3789065</v>
      </c>
      <c r="K19" s="18">
        <f t="shared" si="3"/>
        <v>6830947</v>
      </c>
      <c r="L19" s="18">
        <f t="shared" si="3"/>
        <v>2602943</v>
      </c>
      <c r="M19" s="18">
        <f t="shared" si="3"/>
        <v>0</v>
      </c>
      <c r="N19" s="18">
        <f t="shared" si="3"/>
        <v>9433890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13222955</v>
      </c>
      <c r="X19" s="18">
        <f t="shared" si="3"/>
        <v>9300000</v>
      </c>
      <c r="Y19" s="18">
        <f t="shared" si="3"/>
        <v>3922955</v>
      </c>
      <c r="Z19" s="4">
        <f>+IF(X19&lt;&gt;0,+(Y19/X19)*100,0)</f>
        <v>42.182311827956994</v>
      </c>
      <c r="AA19" s="30">
        <f>SUM(AA20:AA23)</f>
        <v>18300000</v>
      </c>
    </row>
    <row r="20" spans="1:27" ht="12.75">
      <c r="A20" s="5" t="s">
        <v>46</v>
      </c>
      <c r="B20" s="3"/>
      <c r="C20" s="19">
        <v>21802766</v>
      </c>
      <c r="D20" s="19"/>
      <c r="E20" s="20">
        <v>18000000</v>
      </c>
      <c r="F20" s="21">
        <v>18000000</v>
      </c>
      <c r="G20" s="21">
        <v>2701136</v>
      </c>
      <c r="H20" s="21">
        <v>1087929</v>
      </c>
      <c r="I20" s="21"/>
      <c r="J20" s="21">
        <v>3789065</v>
      </c>
      <c r="K20" s="21">
        <v>6830947</v>
      </c>
      <c r="L20" s="21">
        <v>2602943</v>
      </c>
      <c r="M20" s="21"/>
      <c r="N20" s="21">
        <v>9433890</v>
      </c>
      <c r="O20" s="21"/>
      <c r="P20" s="21"/>
      <c r="Q20" s="21"/>
      <c r="R20" s="21"/>
      <c r="S20" s="21"/>
      <c r="T20" s="21"/>
      <c r="U20" s="21"/>
      <c r="V20" s="21"/>
      <c r="W20" s="21">
        <v>13222955</v>
      </c>
      <c r="X20" s="21">
        <v>9000000</v>
      </c>
      <c r="Y20" s="21">
        <v>4222955</v>
      </c>
      <c r="Z20" s="6">
        <v>46.92</v>
      </c>
      <c r="AA20" s="28">
        <v>18000000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300000</v>
      </c>
      <c r="F23" s="21">
        <v>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300000</v>
      </c>
      <c r="Y23" s="21">
        <v>-300000</v>
      </c>
      <c r="Z23" s="6">
        <v>-100</v>
      </c>
      <c r="AA23" s="28">
        <v>300000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60382706</v>
      </c>
      <c r="D25" s="50">
        <f>+D5+D9+D15+D19+D24</f>
        <v>0</v>
      </c>
      <c r="E25" s="51">
        <f t="shared" si="4"/>
        <v>53329117</v>
      </c>
      <c r="F25" s="52">
        <f t="shared" si="4"/>
        <v>53329117</v>
      </c>
      <c r="G25" s="52">
        <f t="shared" si="4"/>
        <v>6861346</v>
      </c>
      <c r="H25" s="52">
        <f t="shared" si="4"/>
        <v>1792795</v>
      </c>
      <c r="I25" s="52">
        <f t="shared" si="4"/>
        <v>2939179</v>
      </c>
      <c r="J25" s="52">
        <f t="shared" si="4"/>
        <v>11593320</v>
      </c>
      <c r="K25" s="52">
        <f t="shared" si="4"/>
        <v>9631888</v>
      </c>
      <c r="L25" s="52">
        <f t="shared" si="4"/>
        <v>5337327</v>
      </c>
      <c r="M25" s="52">
        <f t="shared" si="4"/>
        <v>2315830</v>
      </c>
      <c r="N25" s="52">
        <f t="shared" si="4"/>
        <v>17285045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28878365</v>
      </c>
      <c r="X25" s="52">
        <f t="shared" si="4"/>
        <v>27562890</v>
      </c>
      <c r="Y25" s="52">
        <f t="shared" si="4"/>
        <v>1315475</v>
      </c>
      <c r="Z25" s="53">
        <f>+IF(X25&lt;&gt;0,+(Y25/X25)*100,0)</f>
        <v>4.7726308815947815</v>
      </c>
      <c r="AA25" s="54">
        <f>+AA5+AA9+AA15+AA19+AA24</f>
        <v>53329117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54698501</v>
      </c>
      <c r="D28" s="19"/>
      <c r="E28" s="20">
        <v>52265000</v>
      </c>
      <c r="F28" s="21">
        <v>52265000</v>
      </c>
      <c r="G28" s="21">
        <v>6861346</v>
      </c>
      <c r="H28" s="21">
        <v>1792795</v>
      </c>
      <c r="I28" s="21">
        <v>2939179</v>
      </c>
      <c r="J28" s="21">
        <v>11593320</v>
      </c>
      <c r="K28" s="21">
        <v>9631888</v>
      </c>
      <c r="L28" s="21">
        <v>5337327</v>
      </c>
      <c r="M28" s="21">
        <v>2315830</v>
      </c>
      <c r="N28" s="21">
        <v>17285045</v>
      </c>
      <c r="O28" s="21"/>
      <c r="P28" s="21"/>
      <c r="Q28" s="21"/>
      <c r="R28" s="21"/>
      <c r="S28" s="21"/>
      <c r="T28" s="21"/>
      <c r="U28" s="21"/>
      <c r="V28" s="21"/>
      <c r="W28" s="21">
        <v>28878365</v>
      </c>
      <c r="X28" s="21">
        <v>25649556</v>
      </c>
      <c r="Y28" s="21">
        <v>3228809</v>
      </c>
      <c r="Z28" s="6">
        <v>12.59</v>
      </c>
      <c r="AA28" s="19">
        <v>52265000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480000</v>
      </c>
      <c r="Y29" s="21">
        <v>-480000</v>
      </c>
      <c r="Z29" s="6">
        <v>-100</v>
      </c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54698501</v>
      </c>
      <c r="D32" s="25">
        <f>SUM(D28:D31)</f>
        <v>0</v>
      </c>
      <c r="E32" s="26">
        <f t="shared" si="5"/>
        <v>52265000</v>
      </c>
      <c r="F32" s="27">
        <f t="shared" si="5"/>
        <v>52265000</v>
      </c>
      <c r="G32" s="27">
        <f t="shared" si="5"/>
        <v>6861346</v>
      </c>
      <c r="H32" s="27">
        <f t="shared" si="5"/>
        <v>1792795</v>
      </c>
      <c r="I32" s="27">
        <f t="shared" si="5"/>
        <v>2939179</v>
      </c>
      <c r="J32" s="27">
        <f t="shared" si="5"/>
        <v>11593320</v>
      </c>
      <c r="K32" s="27">
        <f t="shared" si="5"/>
        <v>9631888</v>
      </c>
      <c r="L32" s="27">
        <f t="shared" si="5"/>
        <v>5337327</v>
      </c>
      <c r="M32" s="27">
        <f t="shared" si="5"/>
        <v>2315830</v>
      </c>
      <c r="N32" s="27">
        <f t="shared" si="5"/>
        <v>17285045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28878365</v>
      </c>
      <c r="X32" s="27">
        <f t="shared" si="5"/>
        <v>26129556</v>
      </c>
      <c r="Y32" s="27">
        <f t="shared" si="5"/>
        <v>2748809</v>
      </c>
      <c r="Z32" s="13">
        <f>+IF(X32&lt;&gt;0,+(Y32/X32)*100,0)</f>
        <v>10.519922343877562</v>
      </c>
      <c r="AA32" s="31">
        <f>SUM(AA28:AA31)</f>
        <v>52265000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5684205</v>
      </c>
      <c r="D35" s="19"/>
      <c r="E35" s="20">
        <v>1064117</v>
      </c>
      <c r="F35" s="21">
        <v>1064117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1433334</v>
      </c>
      <c r="Y35" s="21">
        <v>-1433334</v>
      </c>
      <c r="Z35" s="6">
        <v>-100</v>
      </c>
      <c r="AA35" s="28">
        <v>1064117</v>
      </c>
    </row>
    <row r="36" spans="1:27" ht="12.75">
      <c r="A36" s="60" t="s">
        <v>64</v>
      </c>
      <c r="B36" s="10"/>
      <c r="C36" s="61">
        <f aca="true" t="shared" si="6" ref="C36:Y36">SUM(C32:C35)</f>
        <v>60382706</v>
      </c>
      <c r="D36" s="61">
        <f>SUM(D32:D35)</f>
        <v>0</v>
      </c>
      <c r="E36" s="62">
        <f t="shared" si="6"/>
        <v>53329117</v>
      </c>
      <c r="F36" s="63">
        <f t="shared" si="6"/>
        <v>53329117</v>
      </c>
      <c r="G36" s="63">
        <f t="shared" si="6"/>
        <v>6861346</v>
      </c>
      <c r="H36" s="63">
        <f t="shared" si="6"/>
        <v>1792795</v>
      </c>
      <c r="I36" s="63">
        <f t="shared" si="6"/>
        <v>2939179</v>
      </c>
      <c r="J36" s="63">
        <f t="shared" si="6"/>
        <v>11593320</v>
      </c>
      <c r="K36" s="63">
        <f t="shared" si="6"/>
        <v>9631888</v>
      </c>
      <c r="L36" s="63">
        <f t="shared" si="6"/>
        <v>5337327</v>
      </c>
      <c r="M36" s="63">
        <f t="shared" si="6"/>
        <v>2315830</v>
      </c>
      <c r="N36" s="63">
        <f t="shared" si="6"/>
        <v>17285045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28878365</v>
      </c>
      <c r="X36" s="63">
        <f t="shared" si="6"/>
        <v>27562890</v>
      </c>
      <c r="Y36" s="63">
        <f t="shared" si="6"/>
        <v>1315475</v>
      </c>
      <c r="Z36" s="64">
        <f>+IF(X36&lt;&gt;0,+(Y36/X36)*100,0)</f>
        <v>4.7726308815947815</v>
      </c>
      <c r="AA36" s="65">
        <f>SUM(AA32:AA35)</f>
        <v>53329117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4319096</v>
      </c>
      <c r="D5" s="16">
        <f>SUM(D6:D8)</f>
        <v>0</v>
      </c>
      <c r="E5" s="17">
        <f t="shared" si="0"/>
        <v>11619018</v>
      </c>
      <c r="F5" s="18">
        <f t="shared" si="0"/>
        <v>11619018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3630</v>
      </c>
      <c r="N5" s="18">
        <f t="shared" si="0"/>
        <v>3630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3630</v>
      </c>
      <c r="X5" s="18">
        <f t="shared" si="0"/>
        <v>4774998</v>
      </c>
      <c r="Y5" s="18">
        <f t="shared" si="0"/>
        <v>-4771368</v>
      </c>
      <c r="Z5" s="4">
        <f>+IF(X5&lt;&gt;0,+(Y5/X5)*100,0)</f>
        <v>-99.92397902575037</v>
      </c>
      <c r="AA5" s="16">
        <f>SUM(AA6:AA8)</f>
        <v>11619018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11619018</v>
      </c>
      <c r="F7" s="24">
        <v>11619018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4774998</v>
      </c>
      <c r="Y7" s="24">
        <v>-4774998</v>
      </c>
      <c r="Z7" s="7">
        <v>-100</v>
      </c>
      <c r="AA7" s="29">
        <v>11619018</v>
      </c>
    </row>
    <row r="8" spans="1:27" ht="12.75">
      <c r="A8" s="5" t="s">
        <v>34</v>
      </c>
      <c r="B8" s="3"/>
      <c r="C8" s="19">
        <v>4319096</v>
      </c>
      <c r="D8" s="19"/>
      <c r="E8" s="20"/>
      <c r="F8" s="21"/>
      <c r="G8" s="21"/>
      <c r="H8" s="21"/>
      <c r="I8" s="21"/>
      <c r="J8" s="21"/>
      <c r="K8" s="21"/>
      <c r="L8" s="21"/>
      <c r="M8" s="21">
        <v>3630</v>
      </c>
      <c r="N8" s="21">
        <v>3630</v>
      </c>
      <c r="O8" s="21"/>
      <c r="P8" s="21"/>
      <c r="Q8" s="21"/>
      <c r="R8" s="21"/>
      <c r="S8" s="21"/>
      <c r="T8" s="21"/>
      <c r="U8" s="21"/>
      <c r="V8" s="21"/>
      <c r="W8" s="21">
        <v>3630</v>
      </c>
      <c r="X8" s="21"/>
      <c r="Y8" s="21">
        <v>3630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53989626</v>
      </c>
      <c r="D15" s="16">
        <f>SUM(D16:D18)</f>
        <v>0</v>
      </c>
      <c r="E15" s="17">
        <f t="shared" si="2"/>
        <v>36687000</v>
      </c>
      <c r="F15" s="18">
        <f t="shared" si="2"/>
        <v>36687000</v>
      </c>
      <c r="G15" s="18">
        <f t="shared" si="2"/>
        <v>11523205</v>
      </c>
      <c r="H15" s="18">
        <f t="shared" si="2"/>
        <v>1816043</v>
      </c>
      <c r="I15" s="18">
        <f t="shared" si="2"/>
        <v>852308</v>
      </c>
      <c r="J15" s="18">
        <f t="shared" si="2"/>
        <v>14191556</v>
      </c>
      <c r="K15" s="18">
        <f t="shared" si="2"/>
        <v>85000</v>
      </c>
      <c r="L15" s="18">
        <f t="shared" si="2"/>
        <v>150000</v>
      </c>
      <c r="M15" s="18">
        <f t="shared" si="2"/>
        <v>1776312</v>
      </c>
      <c r="N15" s="18">
        <f t="shared" si="2"/>
        <v>2011312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16202868</v>
      </c>
      <c r="X15" s="18">
        <f t="shared" si="2"/>
        <v>25843500</v>
      </c>
      <c r="Y15" s="18">
        <f t="shared" si="2"/>
        <v>-9640632</v>
      </c>
      <c r="Z15" s="4">
        <f>+IF(X15&lt;&gt;0,+(Y15/X15)*100,0)</f>
        <v>-37.303894596320156</v>
      </c>
      <c r="AA15" s="30">
        <f>SUM(AA16:AA18)</f>
        <v>36687000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>
        <v>852308</v>
      </c>
      <c r="J16" s="21">
        <v>852308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852308</v>
      </c>
      <c r="X16" s="21"/>
      <c r="Y16" s="21">
        <v>852308</v>
      </c>
      <c r="Z16" s="6"/>
      <c r="AA16" s="28"/>
    </row>
    <row r="17" spans="1:27" ht="12.75">
      <c r="A17" s="5" t="s">
        <v>43</v>
      </c>
      <c r="B17" s="3"/>
      <c r="C17" s="19">
        <v>53989626</v>
      </c>
      <c r="D17" s="19"/>
      <c r="E17" s="20">
        <v>36687000</v>
      </c>
      <c r="F17" s="21">
        <v>36687000</v>
      </c>
      <c r="G17" s="21">
        <v>11523205</v>
      </c>
      <c r="H17" s="21">
        <v>1816043</v>
      </c>
      <c r="I17" s="21"/>
      <c r="J17" s="21">
        <v>13339248</v>
      </c>
      <c r="K17" s="21">
        <v>85000</v>
      </c>
      <c r="L17" s="21">
        <v>150000</v>
      </c>
      <c r="M17" s="21">
        <v>1776312</v>
      </c>
      <c r="N17" s="21">
        <v>2011312</v>
      </c>
      <c r="O17" s="21"/>
      <c r="P17" s="21"/>
      <c r="Q17" s="21"/>
      <c r="R17" s="21"/>
      <c r="S17" s="21"/>
      <c r="T17" s="21"/>
      <c r="U17" s="21"/>
      <c r="V17" s="21"/>
      <c r="W17" s="21">
        <v>15350560</v>
      </c>
      <c r="X17" s="21">
        <v>25843500</v>
      </c>
      <c r="Y17" s="21">
        <v>-10492940</v>
      </c>
      <c r="Z17" s="6">
        <v>-40.6</v>
      </c>
      <c r="AA17" s="28">
        <v>36687000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58308722</v>
      </c>
      <c r="D25" s="50">
        <f>+D5+D9+D15+D19+D24</f>
        <v>0</v>
      </c>
      <c r="E25" s="51">
        <f t="shared" si="4"/>
        <v>48306018</v>
      </c>
      <c r="F25" s="52">
        <f t="shared" si="4"/>
        <v>48306018</v>
      </c>
      <c r="G25" s="52">
        <f t="shared" si="4"/>
        <v>11523205</v>
      </c>
      <c r="H25" s="52">
        <f t="shared" si="4"/>
        <v>1816043</v>
      </c>
      <c r="I25" s="52">
        <f t="shared" si="4"/>
        <v>852308</v>
      </c>
      <c r="J25" s="52">
        <f t="shared" si="4"/>
        <v>14191556</v>
      </c>
      <c r="K25" s="52">
        <f t="shared" si="4"/>
        <v>85000</v>
      </c>
      <c r="L25" s="52">
        <f t="shared" si="4"/>
        <v>150000</v>
      </c>
      <c r="M25" s="52">
        <f t="shared" si="4"/>
        <v>1779942</v>
      </c>
      <c r="N25" s="52">
        <f t="shared" si="4"/>
        <v>2014942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16206498</v>
      </c>
      <c r="X25" s="52">
        <f t="shared" si="4"/>
        <v>30618498</v>
      </c>
      <c r="Y25" s="52">
        <f t="shared" si="4"/>
        <v>-14412000</v>
      </c>
      <c r="Z25" s="53">
        <f>+IF(X25&lt;&gt;0,+(Y25/X25)*100,0)</f>
        <v>-47.069585189972415</v>
      </c>
      <c r="AA25" s="54">
        <f>+AA5+AA9+AA15+AA19+AA24</f>
        <v>48306018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38003000</v>
      </c>
      <c r="D28" s="19"/>
      <c r="E28" s="20">
        <v>36687000</v>
      </c>
      <c r="F28" s="21">
        <v>36687000</v>
      </c>
      <c r="G28" s="21">
        <v>11523205</v>
      </c>
      <c r="H28" s="21">
        <v>1816043</v>
      </c>
      <c r="I28" s="21">
        <v>852308</v>
      </c>
      <c r="J28" s="21">
        <v>14191556</v>
      </c>
      <c r="K28" s="21">
        <v>85000</v>
      </c>
      <c r="L28" s="21">
        <v>150000</v>
      </c>
      <c r="M28" s="21">
        <v>1776312</v>
      </c>
      <c r="N28" s="21">
        <v>2011312</v>
      </c>
      <c r="O28" s="21"/>
      <c r="P28" s="21"/>
      <c r="Q28" s="21"/>
      <c r="R28" s="21"/>
      <c r="S28" s="21"/>
      <c r="T28" s="21"/>
      <c r="U28" s="21"/>
      <c r="V28" s="21"/>
      <c r="W28" s="21">
        <v>16202868</v>
      </c>
      <c r="X28" s="21">
        <v>25843500</v>
      </c>
      <c r="Y28" s="21">
        <v>-9640632</v>
      </c>
      <c r="Z28" s="6">
        <v>-37.3</v>
      </c>
      <c r="AA28" s="19">
        <v>36687000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38003000</v>
      </c>
      <c r="D32" s="25">
        <f>SUM(D28:D31)</f>
        <v>0</v>
      </c>
      <c r="E32" s="26">
        <f t="shared" si="5"/>
        <v>36687000</v>
      </c>
      <c r="F32" s="27">
        <f t="shared" si="5"/>
        <v>36687000</v>
      </c>
      <c r="G32" s="27">
        <f t="shared" si="5"/>
        <v>11523205</v>
      </c>
      <c r="H32" s="27">
        <f t="shared" si="5"/>
        <v>1816043</v>
      </c>
      <c r="I32" s="27">
        <f t="shared" si="5"/>
        <v>852308</v>
      </c>
      <c r="J32" s="27">
        <f t="shared" si="5"/>
        <v>14191556</v>
      </c>
      <c r="K32" s="27">
        <f t="shared" si="5"/>
        <v>85000</v>
      </c>
      <c r="L32" s="27">
        <f t="shared" si="5"/>
        <v>150000</v>
      </c>
      <c r="M32" s="27">
        <f t="shared" si="5"/>
        <v>1776312</v>
      </c>
      <c r="N32" s="27">
        <f t="shared" si="5"/>
        <v>2011312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16202868</v>
      </c>
      <c r="X32" s="27">
        <f t="shared" si="5"/>
        <v>25843500</v>
      </c>
      <c r="Y32" s="27">
        <f t="shared" si="5"/>
        <v>-9640632</v>
      </c>
      <c r="Z32" s="13">
        <f>+IF(X32&lt;&gt;0,+(Y32/X32)*100,0)</f>
        <v>-37.303894596320156</v>
      </c>
      <c r="AA32" s="31">
        <f>SUM(AA28:AA31)</f>
        <v>36687000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20305722</v>
      </c>
      <c r="D35" s="19"/>
      <c r="E35" s="20">
        <v>11619018</v>
      </c>
      <c r="F35" s="21">
        <v>11619018</v>
      </c>
      <c r="G35" s="21"/>
      <c r="H35" s="21"/>
      <c r="I35" s="21"/>
      <c r="J35" s="21"/>
      <c r="K35" s="21"/>
      <c r="L35" s="21"/>
      <c r="M35" s="21">
        <v>3630</v>
      </c>
      <c r="N35" s="21">
        <v>3630</v>
      </c>
      <c r="O35" s="21"/>
      <c r="P35" s="21"/>
      <c r="Q35" s="21"/>
      <c r="R35" s="21"/>
      <c r="S35" s="21"/>
      <c r="T35" s="21"/>
      <c r="U35" s="21"/>
      <c r="V35" s="21"/>
      <c r="W35" s="21">
        <v>3630</v>
      </c>
      <c r="X35" s="21">
        <v>4774998</v>
      </c>
      <c r="Y35" s="21">
        <v>-4771368</v>
      </c>
      <c r="Z35" s="6">
        <v>-99.92</v>
      </c>
      <c r="AA35" s="28">
        <v>11619018</v>
      </c>
    </row>
    <row r="36" spans="1:27" ht="12.75">
      <c r="A36" s="60" t="s">
        <v>64</v>
      </c>
      <c r="B36" s="10"/>
      <c r="C36" s="61">
        <f aca="true" t="shared" si="6" ref="C36:Y36">SUM(C32:C35)</f>
        <v>58308722</v>
      </c>
      <c r="D36" s="61">
        <f>SUM(D32:D35)</f>
        <v>0</v>
      </c>
      <c r="E36" s="62">
        <f t="shared" si="6"/>
        <v>48306018</v>
      </c>
      <c r="F36" s="63">
        <f t="shared" si="6"/>
        <v>48306018</v>
      </c>
      <c r="G36" s="63">
        <f t="shared" si="6"/>
        <v>11523205</v>
      </c>
      <c r="H36" s="63">
        <f t="shared" si="6"/>
        <v>1816043</v>
      </c>
      <c r="I36" s="63">
        <f t="shared" si="6"/>
        <v>852308</v>
      </c>
      <c r="J36" s="63">
        <f t="shared" si="6"/>
        <v>14191556</v>
      </c>
      <c r="K36" s="63">
        <f t="shared" si="6"/>
        <v>85000</v>
      </c>
      <c r="L36" s="63">
        <f t="shared" si="6"/>
        <v>150000</v>
      </c>
      <c r="M36" s="63">
        <f t="shared" si="6"/>
        <v>1779942</v>
      </c>
      <c r="N36" s="63">
        <f t="shared" si="6"/>
        <v>2014942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16206498</v>
      </c>
      <c r="X36" s="63">
        <f t="shared" si="6"/>
        <v>30618498</v>
      </c>
      <c r="Y36" s="63">
        <f t="shared" si="6"/>
        <v>-14412000</v>
      </c>
      <c r="Z36" s="64">
        <f>+IF(X36&lt;&gt;0,+(Y36/X36)*100,0)</f>
        <v>-47.069585189972415</v>
      </c>
      <c r="AA36" s="65">
        <f>SUM(AA32:AA35)</f>
        <v>48306018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717216</v>
      </c>
      <c r="D5" s="16">
        <f>SUM(D6:D8)</f>
        <v>0</v>
      </c>
      <c r="E5" s="17">
        <f t="shared" si="0"/>
        <v>2100000</v>
      </c>
      <c r="F5" s="18">
        <f t="shared" si="0"/>
        <v>2100000</v>
      </c>
      <c r="G5" s="18">
        <f t="shared" si="0"/>
        <v>445572</v>
      </c>
      <c r="H5" s="18">
        <f t="shared" si="0"/>
        <v>349078</v>
      </c>
      <c r="I5" s="18">
        <f t="shared" si="0"/>
        <v>0</v>
      </c>
      <c r="J5" s="18">
        <f t="shared" si="0"/>
        <v>794650</v>
      </c>
      <c r="K5" s="18">
        <f t="shared" si="0"/>
        <v>47468</v>
      </c>
      <c r="L5" s="18">
        <f t="shared" si="0"/>
        <v>0</v>
      </c>
      <c r="M5" s="18">
        <f t="shared" si="0"/>
        <v>0</v>
      </c>
      <c r="N5" s="18">
        <f t="shared" si="0"/>
        <v>47468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842118</v>
      </c>
      <c r="X5" s="18">
        <f t="shared" si="0"/>
        <v>1850000</v>
      </c>
      <c r="Y5" s="18">
        <f t="shared" si="0"/>
        <v>-1007882</v>
      </c>
      <c r="Z5" s="4">
        <f>+IF(X5&lt;&gt;0,+(Y5/X5)*100,0)</f>
        <v>-54.480108108108105</v>
      </c>
      <c r="AA5" s="16">
        <f>SUM(AA6:AA8)</f>
        <v>2100000</v>
      </c>
    </row>
    <row r="6" spans="1:27" ht="12.75">
      <c r="A6" s="5" t="s">
        <v>32</v>
      </c>
      <c r="B6" s="3"/>
      <c r="C6" s="19"/>
      <c r="D6" s="19"/>
      <c r="E6" s="20">
        <v>950000</v>
      </c>
      <c r="F6" s="21">
        <v>950000</v>
      </c>
      <c r="G6" s="21">
        <v>430070</v>
      </c>
      <c r="H6" s="21"/>
      <c r="I6" s="21"/>
      <c r="J6" s="21">
        <v>430070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430070</v>
      </c>
      <c r="X6" s="21">
        <v>950000</v>
      </c>
      <c r="Y6" s="21">
        <v>-519930</v>
      </c>
      <c r="Z6" s="6">
        <v>-54.73</v>
      </c>
      <c r="AA6" s="28">
        <v>950000</v>
      </c>
    </row>
    <row r="7" spans="1:27" ht="12.75">
      <c r="A7" s="5" t="s">
        <v>33</v>
      </c>
      <c r="B7" s="3"/>
      <c r="C7" s="22"/>
      <c r="D7" s="22"/>
      <c r="E7" s="23">
        <v>1150000</v>
      </c>
      <c r="F7" s="24">
        <v>1150000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900000</v>
      </c>
      <c r="Y7" s="24">
        <v>-900000</v>
      </c>
      <c r="Z7" s="7">
        <v>-100</v>
      </c>
      <c r="AA7" s="29">
        <v>1150000</v>
      </c>
    </row>
    <row r="8" spans="1:27" ht="12.75">
      <c r="A8" s="5" t="s">
        <v>34</v>
      </c>
      <c r="B8" s="3"/>
      <c r="C8" s="19">
        <v>717216</v>
      </c>
      <c r="D8" s="19"/>
      <c r="E8" s="20"/>
      <c r="F8" s="21"/>
      <c r="G8" s="21">
        <v>15502</v>
      </c>
      <c r="H8" s="21">
        <v>349078</v>
      </c>
      <c r="I8" s="21"/>
      <c r="J8" s="21">
        <v>364580</v>
      </c>
      <c r="K8" s="21">
        <v>47468</v>
      </c>
      <c r="L8" s="21"/>
      <c r="M8" s="21"/>
      <c r="N8" s="21">
        <v>47468</v>
      </c>
      <c r="O8" s="21"/>
      <c r="P8" s="21"/>
      <c r="Q8" s="21"/>
      <c r="R8" s="21"/>
      <c r="S8" s="21"/>
      <c r="T8" s="21"/>
      <c r="U8" s="21"/>
      <c r="V8" s="21"/>
      <c r="W8" s="21">
        <v>412048</v>
      </c>
      <c r="X8" s="21"/>
      <c r="Y8" s="21">
        <v>412048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247880</v>
      </c>
      <c r="D9" s="16">
        <f>SUM(D10:D14)</f>
        <v>0</v>
      </c>
      <c r="E9" s="17">
        <f t="shared" si="1"/>
        <v>1200000</v>
      </c>
      <c r="F9" s="18">
        <f t="shared" si="1"/>
        <v>1200000</v>
      </c>
      <c r="G9" s="18">
        <f t="shared" si="1"/>
        <v>0</v>
      </c>
      <c r="H9" s="18">
        <f t="shared" si="1"/>
        <v>29900</v>
      </c>
      <c r="I9" s="18">
        <f t="shared" si="1"/>
        <v>29633</v>
      </c>
      <c r="J9" s="18">
        <f t="shared" si="1"/>
        <v>59533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59533</v>
      </c>
      <c r="X9" s="18">
        <f t="shared" si="1"/>
        <v>1200000</v>
      </c>
      <c r="Y9" s="18">
        <f t="shared" si="1"/>
        <v>-1140467</v>
      </c>
      <c r="Z9" s="4">
        <f>+IF(X9&lt;&gt;0,+(Y9/X9)*100,0)</f>
        <v>-95.03891666666667</v>
      </c>
      <c r="AA9" s="30">
        <f>SUM(AA10:AA14)</f>
        <v>1200000</v>
      </c>
    </row>
    <row r="10" spans="1:27" ht="12.75">
      <c r="A10" s="5" t="s">
        <v>36</v>
      </c>
      <c r="B10" s="3"/>
      <c r="C10" s="19">
        <v>247880</v>
      </c>
      <c r="D10" s="19"/>
      <c r="E10" s="20">
        <v>400000</v>
      </c>
      <c r="F10" s="21">
        <v>400000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400000</v>
      </c>
      <c r="Y10" s="21">
        <v>-400000</v>
      </c>
      <c r="Z10" s="6">
        <v>-100</v>
      </c>
      <c r="AA10" s="28">
        <v>400000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800000</v>
      </c>
      <c r="F12" s="21">
        <v>800000</v>
      </c>
      <c r="G12" s="21"/>
      <c r="H12" s="21">
        <v>29900</v>
      </c>
      <c r="I12" s="21">
        <v>29633</v>
      </c>
      <c r="J12" s="21">
        <v>59533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59533</v>
      </c>
      <c r="X12" s="21">
        <v>800000</v>
      </c>
      <c r="Y12" s="21">
        <v>-740467</v>
      </c>
      <c r="Z12" s="6">
        <v>-92.56</v>
      </c>
      <c r="AA12" s="28">
        <v>800000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39481600</v>
      </c>
      <c r="D15" s="16">
        <f>SUM(D16:D18)</f>
        <v>0</v>
      </c>
      <c r="E15" s="17">
        <f t="shared" si="2"/>
        <v>30842522</v>
      </c>
      <c r="F15" s="18">
        <f t="shared" si="2"/>
        <v>30842522</v>
      </c>
      <c r="G15" s="18">
        <f t="shared" si="2"/>
        <v>780186</v>
      </c>
      <c r="H15" s="18">
        <f t="shared" si="2"/>
        <v>3112357</v>
      </c>
      <c r="I15" s="18">
        <f t="shared" si="2"/>
        <v>4486984</v>
      </c>
      <c r="J15" s="18">
        <f t="shared" si="2"/>
        <v>8379527</v>
      </c>
      <c r="K15" s="18">
        <f t="shared" si="2"/>
        <v>3884804</v>
      </c>
      <c r="L15" s="18">
        <f t="shared" si="2"/>
        <v>0</v>
      </c>
      <c r="M15" s="18">
        <f t="shared" si="2"/>
        <v>14979804</v>
      </c>
      <c r="N15" s="18">
        <f t="shared" si="2"/>
        <v>18864608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27244135</v>
      </c>
      <c r="X15" s="18">
        <f t="shared" si="2"/>
        <v>15421350</v>
      </c>
      <c r="Y15" s="18">
        <f t="shared" si="2"/>
        <v>11822785</v>
      </c>
      <c r="Z15" s="4">
        <f>+IF(X15&lt;&gt;0,+(Y15/X15)*100,0)</f>
        <v>76.6650455375178</v>
      </c>
      <c r="AA15" s="30">
        <f>SUM(AA16:AA18)</f>
        <v>30842522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39481600</v>
      </c>
      <c r="D17" s="19"/>
      <c r="E17" s="20">
        <v>30842522</v>
      </c>
      <c r="F17" s="21">
        <v>30842522</v>
      </c>
      <c r="G17" s="21">
        <v>780186</v>
      </c>
      <c r="H17" s="21">
        <v>3112357</v>
      </c>
      <c r="I17" s="21">
        <v>4486984</v>
      </c>
      <c r="J17" s="21">
        <v>8379527</v>
      </c>
      <c r="K17" s="21">
        <v>3884804</v>
      </c>
      <c r="L17" s="21"/>
      <c r="M17" s="21">
        <v>14979804</v>
      </c>
      <c r="N17" s="21">
        <v>18864608</v>
      </c>
      <c r="O17" s="21"/>
      <c r="P17" s="21"/>
      <c r="Q17" s="21"/>
      <c r="R17" s="21"/>
      <c r="S17" s="21"/>
      <c r="T17" s="21"/>
      <c r="U17" s="21"/>
      <c r="V17" s="21"/>
      <c r="W17" s="21">
        <v>27244135</v>
      </c>
      <c r="X17" s="21">
        <v>15421350</v>
      </c>
      <c r="Y17" s="21">
        <v>11822785</v>
      </c>
      <c r="Z17" s="6">
        <v>76.67</v>
      </c>
      <c r="AA17" s="28">
        <v>30842522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800000</v>
      </c>
      <c r="F19" s="18">
        <f t="shared" si="3"/>
        <v>800000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800000</v>
      </c>
      <c r="Y19" s="18">
        <f t="shared" si="3"/>
        <v>-800000</v>
      </c>
      <c r="Z19" s="4">
        <f>+IF(X19&lt;&gt;0,+(Y19/X19)*100,0)</f>
        <v>-100</v>
      </c>
      <c r="AA19" s="30">
        <f>SUM(AA20:AA23)</f>
        <v>800000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800000</v>
      </c>
      <c r="F23" s="21">
        <v>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800000</v>
      </c>
      <c r="Y23" s="21">
        <v>-800000</v>
      </c>
      <c r="Z23" s="6">
        <v>-100</v>
      </c>
      <c r="AA23" s="28">
        <v>800000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40446696</v>
      </c>
      <c r="D25" s="50">
        <f>+D5+D9+D15+D19+D24</f>
        <v>0</v>
      </c>
      <c r="E25" s="51">
        <f t="shared" si="4"/>
        <v>34942522</v>
      </c>
      <c r="F25" s="52">
        <f t="shared" si="4"/>
        <v>34942522</v>
      </c>
      <c r="G25" s="52">
        <f t="shared" si="4"/>
        <v>1225758</v>
      </c>
      <c r="H25" s="52">
        <f t="shared" si="4"/>
        <v>3491335</v>
      </c>
      <c r="I25" s="52">
        <f t="shared" si="4"/>
        <v>4516617</v>
      </c>
      <c r="J25" s="52">
        <f t="shared" si="4"/>
        <v>9233710</v>
      </c>
      <c r="K25" s="52">
        <f t="shared" si="4"/>
        <v>3932272</v>
      </c>
      <c r="L25" s="52">
        <f t="shared" si="4"/>
        <v>0</v>
      </c>
      <c r="M25" s="52">
        <f t="shared" si="4"/>
        <v>14979804</v>
      </c>
      <c r="N25" s="52">
        <f t="shared" si="4"/>
        <v>18912076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28145786</v>
      </c>
      <c r="X25" s="52">
        <f t="shared" si="4"/>
        <v>19271350</v>
      </c>
      <c r="Y25" s="52">
        <f t="shared" si="4"/>
        <v>8874436</v>
      </c>
      <c r="Z25" s="53">
        <f>+IF(X25&lt;&gt;0,+(Y25/X25)*100,0)</f>
        <v>46.04989271638987</v>
      </c>
      <c r="AA25" s="54">
        <f>+AA5+AA9+AA15+AA19+AA24</f>
        <v>34942522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32253000</v>
      </c>
      <c r="D28" s="19"/>
      <c r="E28" s="20">
        <v>29608000</v>
      </c>
      <c r="F28" s="21">
        <v>29608000</v>
      </c>
      <c r="G28" s="21">
        <v>780186</v>
      </c>
      <c r="H28" s="21">
        <v>3112357</v>
      </c>
      <c r="I28" s="21">
        <v>4486984</v>
      </c>
      <c r="J28" s="21">
        <v>8379527</v>
      </c>
      <c r="K28" s="21">
        <v>3884804</v>
      </c>
      <c r="L28" s="21"/>
      <c r="M28" s="21">
        <v>14979804</v>
      </c>
      <c r="N28" s="21">
        <v>18864608</v>
      </c>
      <c r="O28" s="21"/>
      <c r="P28" s="21"/>
      <c r="Q28" s="21"/>
      <c r="R28" s="21"/>
      <c r="S28" s="21"/>
      <c r="T28" s="21"/>
      <c r="U28" s="21"/>
      <c r="V28" s="21"/>
      <c r="W28" s="21">
        <v>27244135</v>
      </c>
      <c r="X28" s="21">
        <v>19738466</v>
      </c>
      <c r="Y28" s="21">
        <v>7505669</v>
      </c>
      <c r="Z28" s="6">
        <v>38.03</v>
      </c>
      <c r="AA28" s="19">
        <v>29608000</v>
      </c>
    </row>
    <row r="29" spans="1:27" ht="12.75">
      <c r="A29" s="56" t="s">
        <v>55</v>
      </c>
      <c r="B29" s="3"/>
      <c r="C29" s="19">
        <v>7401999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39654999</v>
      </c>
      <c r="D32" s="25">
        <f>SUM(D28:D31)</f>
        <v>0</v>
      </c>
      <c r="E32" s="26">
        <f t="shared" si="5"/>
        <v>29608000</v>
      </c>
      <c r="F32" s="27">
        <f t="shared" si="5"/>
        <v>29608000</v>
      </c>
      <c r="G32" s="27">
        <f t="shared" si="5"/>
        <v>780186</v>
      </c>
      <c r="H32" s="27">
        <f t="shared" si="5"/>
        <v>3112357</v>
      </c>
      <c r="I32" s="27">
        <f t="shared" si="5"/>
        <v>4486984</v>
      </c>
      <c r="J32" s="27">
        <f t="shared" si="5"/>
        <v>8379527</v>
      </c>
      <c r="K32" s="27">
        <f t="shared" si="5"/>
        <v>3884804</v>
      </c>
      <c r="L32" s="27">
        <f t="shared" si="5"/>
        <v>0</v>
      </c>
      <c r="M32" s="27">
        <f t="shared" si="5"/>
        <v>14979804</v>
      </c>
      <c r="N32" s="27">
        <f t="shared" si="5"/>
        <v>18864608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27244135</v>
      </c>
      <c r="X32" s="27">
        <f t="shared" si="5"/>
        <v>19738466</v>
      </c>
      <c r="Y32" s="27">
        <f t="shared" si="5"/>
        <v>7505669</v>
      </c>
      <c r="Z32" s="13">
        <f>+IF(X32&lt;&gt;0,+(Y32/X32)*100,0)</f>
        <v>38.025594288836835</v>
      </c>
      <c r="AA32" s="31">
        <f>SUM(AA28:AA31)</f>
        <v>29608000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791697</v>
      </c>
      <c r="D35" s="19"/>
      <c r="E35" s="20">
        <v>5334522</v>
      </c>
      <c r="F35" s="21">
        <v>5334522</v>
      </c>
      <c r="G35" s="21">
        <v>445572</v>
      </c>
      <c r="H35" s="21">
        <v>378978</v>
      </c>
      <c r="I35" s="21">
        <v>29633</v>
      </c>
      <c r="J35" s="21">
        <v>854183</v>
      </c>
      <c r="K35" s="21">
        <v>47468</v>
      </c>
      <c r="L35" s="21"/>
      <c r="M35" s="21"/>
      <c r="N35" s="21">
        <v>47468</v>
      </c>
      <c r="O35" s="21"/>
      <c r="P35" s="21"/>
      <c r="Q35" s="21"/>
      <c r="R35" s="21"/>
      <c r="S35" s="21"/>
      <c r="T35" s="21"/>
      <c r="U35" s="21"/>
      <c r="V35" s="21"/>
      <c r="W35" s="21">
        <v>901651</v>
      </c>
      <c r="X35" s="21">
        <v>2667498</v>
      </c>
      <c r="Y35" s="21">
        <v>-1765847</v>
      </c>
      <c r="Z35" s="6">
        <v>-66.2</v>
      </c>
      <c r="AA35" s="28">
        <v>5334522</v>
      </c>
    </row>
    <row r="36" spans="1:27" ht="12.75">
      <c r="A36" s="60" t="s">
        <v>64</v>
      </c>
      <c r="B36" s="10"/>
      <c r="C36" s="61">
        <f aca="true" t="shared" si="6" ref="C36:Y36">SUM(C32:C35)</f>
        <v>40446696</v>
      </c>
      <c r="D36" s="61">
        <f>SUM(D32:D35)</f>
        <v>0</v>
      </c>
      <c r="E36" s="62">
        <f t="shared" si="6"/>
        <v>34942522</v>
      </c>
      <c r="F36" s="63">
        <f t="shared" si="6"/>
        <v>34942522</v>
      </c>
      <c r="G36" s="63">
        <f t="shared" si="6"/>
        <v>1225758</v>
      </c>
      <c r="H36" s="63">
        <f t="shared" si="6"/>
        <v>3491335</v>
      </c>
      <c r="I36" s="63">
        <f t="shared" si="6"/>
        <v>4516617</v>
      </c>
      <c r="J36" s="63">
        <f t="shared" si="6"/>
        <v>9233710</v>
      </c>
      <c r="K36" s="63">
        <f t="shared" si="6"/>
        <v>3932272</v>
      </c>
      <c r="L36" s="63">
        <f t="shared" si="6"/>
        <v>0</v>
      </c>
      <c r="M36" s="63">
        <f t="shared" si="6"/>
        <v>14979804</v>
      </c>
      <c r="N36" s="63">
        <f t="shared" si="6"/>
        <v>18912076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28145786</v>
      </c>
      <c r="X36" s="63">
        <f t="shared" si="6"/>
        <v>22405964</v>
      </c>
      <c r="Y36" s="63">
        <f t="shared" si="6"/>
        <v>5739822</v>
      </c>
      <c r="Z36" s="64">
        <f>+IF(X36&lt;&gt;0,+(Y36/X36)*100,0)</f>
        <v>25.6173847284589</v>
      </c>
      <c r="AA36" s="65">
        <f>SUM(AA32:AA35)</f>
        <v>34942522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650000</v>
      </c>
      <c r="F5" s="18">
        <f t="shared" si="0"/>
        <v>650000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589143</v>
      </c>
      <c r="L5" s="18">
        <f t="shared" si="0"/>
        <v>156335</v>
      </c>
      <c r="M5" s="18">
        <f t="shared" si="0"/>
        <v>29500</v>
      </c>
      <c r="N5" s="18">
        <f t="shared" si="0"/>
        <v>774978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774978</v>
      </c>
      <c r="X5" s="18">
        <f t="shared" si="0"/>
        <v>324996</v>
      </c>
      <c r="Y5" s="18">
        <f t="shared" si="0"/>
        <v>449982</v>
      </c>
      <c r="Z5" s="4">
        <f>+IF(X5&lt;&gt;0,+(Y5/X5)*100,0)</f>
        <v>138.45770409481963</v>
      </c>
      <c r="AA5" s="16">
        <f>SUM(AA6:AA8)</f>
        <v>650000</v>
      </c>
    </row>
    <row r="6" spans="1:27" ht="12.75">
      <c r="A6" s="5" t="s">
        <v>32</v>
      </c>
      <c r="B6" s="3"/>
      <c r="C6" s="19"/>
      <c r="D6" s="19"/>
      <c r="E6" s="20">
        <v>100000</v>
      </c>
      <c r="F6" s="21">
        <v>100000</v>
      </c>
      <c r="G6" s="21"/>
      <c r="H6" s="21"/>
      <c r="I6" s="21"/>
      <c r="J6" s="21"/>
      <c r="K6" s="21">
        <v>589143</v>
      </c>
      <c r="L6" s="21"/>
      <c r="M6" s="21"/>
      <c r="N6" s="21">
        <v>589143</v>
      </c>
      <c r="O6" s="21"/>
      <c r="P6" s="21"/>
      <c r="Q6" s="21"/>
      <c r="R6" s="21"/>
      <c r="S6" s="21"/>
      <c r="T6" s="21"/>
      <c r="U6" s="21"/>
      <c r="V6" s="21"/>
      <c r="W6" s="21">
        <v>589143</v>
      </c>
      <c r="X6" s="21">
        <v>49998</v>
      </c>
      <c r="Y6" s="21">
        <v>539145</v>
      </c>
      <c r="Z6" s="6">
        <v>1078.33</v>
      </c>
      <c r="AA6" s="28">
        <v>100000</v>
      </c>
    </row>
    <row r="7" spans="1:27" ht="12.75">
      <c r="A7" s="5" t="s">
        <v>33</v>
      </c>
      <c r="B7" s="3"/>
      <c r="C7" s="22"/>
      <c r="D7" s="22"/>
      <c r="E7" s="23">
        <v>550000</v>
      </c>
      <c r="F7" s="24">
        <v>550000</v>
      </c>
      <c r="G7" s="24"/>
      <c r="H7" s="24"/>
      <c r="I7" s="24"/>
      <c r="J7" s="24"/>
      <c r="K7" s="24"/>
      <c r="L7" s="24">
        <v>156335</v>
      </c>
      <c r="M7" s="24">
        <v>29500</v>
      </c>
      <c r="N7" s="24">
        <v>185835</v>
      </c>
      <c r="O7" s="24"/>
      <c r="P7" s="24"/>
      <c r="Q7" s="24"/>
      <c r="R7" s="24"/>
      <c r="S7" s="24"/>
      <c r="T7" s="24"/>
      <c r="U7" s="24"/>
      <c r="V7" s="24"/>
      <c r="W7" s="24">
        <v>185835</v>
      </c>
      <c r="X7" s="24">
        <v>274998</v>
      </c>
      <c r="Y7" s="24">
        <v>-89163</v>
      </c>
      <c r="Z7" s="7">
        <v>-32.42</v>
      </c>
      <c r="AA7" s="29">
        <v>550000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14233886</v>
      </c>
      <c r="D9" s="16">
        <f>SUM(D10:D14)</f>
        <v>0</v>
      </c>
      <c r="E9" s="17">
        <f t="shared" si="1"/>
        <v>15150000</v>
      </c>
      <c r="F9" s="18">
        <f t="shared" si="1"/>
        <v>15150000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7575000</v>
      </c>
      <c r="Y9" s="18">
        <f t="shared" si="1"/>
        <v>-7575000</v>
      </c>
      <c r="Z9" s="4">
        <f>+IF(X9&lt;&gt;0,+(Y9/X9)*100,0)</f>
        <v>-100</v>
      </c>
      <c r="AA9" s="30">
        <f>SUM(AA10:AA14)</f>
        <v>15150000</v>
      </c>
    </row>
    <row r="10" spans="1:27" ht="12.75">
      <c r="A10" s="5" t="s">
        <v>36</v>
      </c>
      <c r="B10" s="3"/>
      <c r="C10" s="19">
        <v>10146634</v>
      </c>
      <c r="D10" s="19"/>
      <c r="E10" s="20">
        <v>7614000</v>
      </c>
      <c r="F10" s="21">
        <v>7614000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3807000</v>
      </c>
      <c r="Y10" s="21">
        <v>-3807000</v>
      </c>
      <c r="Z10" s="6">
        <v>-100</v>
      </c>
      <c r="AA10" s="28">
        <v>7614000</v>
      </c>
    </row>
    <row r="11" spans="1:27" ht="12.75">
      <c r="A11" s="5" t="s">
        <v>37</v>
      </c>
      <c r="B11" s="3"/>
      <c r="C11" s="19">
        <v>4087252</v>
      </c>
      <c r="D11" s="19"/>
      <c r="E11" s="20">
        <v>6236000</v>
      </c>
      <c r="F11" s="21">
        <v>6236000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3118002</v>
      </c>
      <c r="Y11" s="21">
        <v>-3118002</v>
      </c>
      <c r="Z11" s="6">
        <v>-100</v>
      </c>
      <c r="AA11" s="28">
        <v>6236000</v>
      </c>
    </row>
    <row r="12" spans="1:27" ht="12.75">
      <c r="A12" s="5" t="s">
        <v>38</v>
      </c>
      <c r="B12" s="3"/>
      <c r="C12" s="19"/>
      <c r="D12" s="19"/>
      <c r="E12" s="20">
        <v>1300000</v>
      </c>
      <c r="F12" s="21">
        <v>1300000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649998</v>
      </c>
      <c r="Y12" s="21">
        <v>-649998</v>
      </c>
      <c r="Z12" s="6">
        <v>-100</v>
      </c>
      <c r="AA12" s="28">
        <v>1300000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7430114</v>
      </c>
      <c r="D15" s="16">
        <f>SUM(D16:D18)</f>
        <v>0</v>
      </c>
      <c r="E15" s="17">
        <f t="shared" si="2"/>
        <v>7600000</v>
      </c>
      <c r="F15" s="18">
        <f t="shared" si="2"/>
        <v>7600000</v>
      </c>
      <c r="G15" s="18">
        <f t="shared" si="2"/>
        <v>1551035</v>
      </c>
      <c r="H15" s="18">
        <f t="shared" si="2"/>
        <v>1417668</v>
      </c>
      <c r="I15" s="18">
        <f t="shared" si="2"/>
        <v>467736</v>
      </c>
      <c r="J15" s="18">
        <f t="shared" si="2"/>
        <v>3436439</v>
      </c>
      <c r="K15" s="18">
        <f t="shared" si="2"/>
        <v>274424</v>
      </c>
      <c r="L15" s="18">
        <f t="shared" si="2"/>
        <v>6019041</v>
      </c>
      <c r="M15" s="18">
        <f t="shared" si="2"/>
        <v>1322021</v>
      </c>
      <c r="N15" s="18">
        <f t="shared" si="2"/>
        <v>7615486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11051925</v>
      </c>
      <c r="X15" s="18">
        <f t="shared" si="2"/>
        <v>3800004</v>
      </c>
      <c r="Y15" s="18">
        <f t="shared" si="2"/>
        <v>7251921</v>
      </c>
      <c r="Z15" s="4">
        <f>+IF(X15&lt;&gt;0,+(Y15/X15)*100,0)</f>
        <v>190.8398254317627</v>
      </c>
      <c r="AA15" s="30">
        <f>SUM(AA16:AA18)</f>
        <v>7600000</v>
      </c>
    </row>
    <row r="16" spans="1:27" ht="12.75">
      <c r="A16" s="5" t="s">
        <v>42</v>
      </c>
      <c r="B16" s="3"/>
      <c r="C16" s="19">
        <v>7430114</v>
      </c>
      <c r="D16" s="19"/>
      <c r="E16" s="20">
        <v>2600000</v>
      </c>
      <c r="F16" s="21">
        <v>2600000</v>
      </c>
      <c r="G16" s="21">
        <v>1551035</v>
      </c>
      <c r="H16" s="21">
        <v>1417668</v>
      </c>
      <c r="I16" s="21">
        <v>467736</v>
      </c>
      <c r="J16" s="21">
        <v>3436439</v>
      </c>
      <c r="K16" s="21">
        <v>274424</v>
      </c>
      <c r="L16" s="21">
        <v>6019041</v>
      </c>
      <c r="M16" s="21">
        <v>1322021</v>
      </c>
      <c r="N16" s="21">
        <v>7615486</v>
      </c>
      <c r="O16" s="21"/>
      <c r="P16" s="21"/>
      <c r="Q16" s="21"/>
      <c r="R16" s="21"/>
      <c r="S16" s="21"/>
      <c r="T16" s="21"/>
      <c r="U16" s="21"/>
      <c r="V16" s="21"/>
      <c r="W16" s="21">
        <v>11051925</v>
      </c>
      <c r="X16" s="21">
        <v>1300002</v>
      </c>
      <c r="Y16" s="21">
        <v>9751923</v>
      </c>
      <c r="Z16" s="6">
        <v>750.15</v>
      </c>
      <c r="AA16" s="28">
        <v>2600000</v>
      </c>
    </row>
    <row r="17" spans="1:27" ht="12.75">
      <c r="A17" s="5" t="s">
        <v>43</v>
      </c>
      <c r="B17" s="3"/>
      <c r="C17" s="19"/>
      <c r="D17" s="19"/>
      <c r="E17" s="20">
        <v>5000000</v>
      </c>
      <c r="F17" s="21">
        <v>5000000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2500002</v>
      </c>
      <c r="Y17" s="21">
        <v>-2500002</v>
      </c>
      <c r="Z17" s="6">
        <v>-100</v>
      </c>
      <c r="AA17" s="28">
        <v>5000000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21664000</v>
      </c>
      <c r="D25" s="50">
        <f>+D5+D9+D15+D19+D24</f>
        <v>0</v>
      </c>
      <c r="E25" s="51">
        <f t="shared" si="4"/>
        <v>23400000</v>
      </c>
      <c r="F25" s="52">
        <f t="shared" si="4"/>
        <v>23400000</v>
      </c>
      <c r="G25" s="52">
        <f t="shared" si="4"/>
        <v>1551035</v>
      </c>
      <c r="H25" s="52">
        <f t="shared" si="4"/>
        <v>1417668</v>
      </c>
      <c r="I25" s="52">
        <f t="shared" si="4"/>
        <v>467736</v>
      </c>
      <c r="J25" s="52">
        <f t="shared" si="4"/>
        <v>3436439</v>
      </c>
      <c r="K25" s="52">
        <f t="shared" si="4"/>
        <v>863567</v>
      </c>
      <c r="L25" s="52">
        <f t="shared" si="4"/>
        <v>6175376</v>
      </c>
      <c r="M25" s="52">
        <f t="shared" si="4"/>
        <v>1351521</v>
      </c>
      <c r="N25" s="52">
        <f t="shared" si="4"/>
        <v>8390464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11826903</v>
      </c>
      <c r="X25" s="52">
        <f t="shared" si="4"/>
        <v>11700000</v>
      </c>
      <c r="Y25" s="52">
        <f t="shared" si="4"/>
        <v>126903</v>
      </c>
      <c r="Z25" s="53">
        <f>+IF(X25&lt;&gt;0,+(Y25/X25)*100,0)</f>
        <v>1.0846410256410257</v>
      </c>
      <c r="AA25" s="54">
        <f>+AA5+AA9+AA15+AA19+AA24</f>
        <v>23400000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21664000</v>
      </c>
      <c r="D28" s="19"/>
      <c r="E28" s="20">
        <v>21000000</v>
      </c>
      <c r="F28" s="21">
        <v>21000000</v>
      </c>
      <c r="G28" s="21">
        <v>1551035</v>
      </c>
      <c r="H28" s="21">
        <v>1417668</v>
      </c>
      <c r="I28" s="21">
        <v>467736</v>
      </c>
      <c r="J28" s="21">
        <v>3436439</v>
      </c>
      <c r="K28" s="21">
        <v>274424</v>
      </c>
      <c r="L28" s="21">
        <v>6019041</v>
      </c>
      <c r="M28" s="21">
        <v>1322021</v>
      </c>
      <c r="N28" s="21">
        <v>7615486</v>
      </c>
      <c r="O28" s="21"/>
      <c r="P28" s="21"/>
      <c r="Q28" s="21"/>
      <c r="R28" s="21"/>
      <c r="S28" s="21"/>
      <c r="T28" s="21"/>
      <c r="U28" s="21"/>
      <c r="V28" s="21"/>
      <c r="W28" s="21">
        <v>11051925</v>
      </c>
      <c r="X28" s="21">
        <v>10500000</v>
      </c>
      <c r="Y28" s="21">
        <v>551925</v>
      </c>
      <c r="Z28" s="6">
        <v>5.26</v>
      </c>
      <c r="AA28" s="19">
        <v>21000000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21664000</v>
      </c>
      <c r="D32" s="25">
        <f>SUM(D28:D31)</f>
        <v>0</v>
      </c>
      <c r="E32" s="26">
        <f t="shared" si="5"/>
        <v>21000000</v>
      </c>
      <c r="F32" s="27">
        <f t="shared" si="5"/>
        <v>21000000</v>
      </c>
      <c r="G32" s="27">
        <f t="shared" si="5"/>
        <v>1551035</v>
      </c>
      <c r="H32" s="27">
        <f t="shared" si="5"/>
        <v>1417668</v>
      </c>
      <c r="I32" s="27">
        <f t="shared" si="5"/>
        <v>467736</v>
      </c>
      <c r="J32" s="27">
        <f t="shared" si="5"/>
        <v>3436439</v>
      </c>
      <c r="K32" s="27">
        <f t="shared" si="5"/>
        <v>274424</v>
      </c>
      <c r="L32" s="27">
        <f t="shared" si="5"/>
        <v>6019041</v>
      </c>
      <c r="M32" s="27">
        <f t="shared" si="5"/>
        <v>1322021</v>
      </c>
      <c r="N32" s="27">
        <f t="shared" si="5"/>
        <v>7615486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11051925</v>
      </c>
      <c r="X32" s="27">
        <f t="shared" si="5"/>
        <v>10500000</v>
      </c>
      <c r="Y32" s="27">
        <f t="shared" si="5"/>
        <v>551925</v>
      </c>
      <c r="Z32" s="13">
        <f>+IF(X32&lt;&gt;0,+(Y32/X32)*100,0)</f>
        <v>5.256428571428572</v>
      </c>
      <c r="AA32" s="31">
        <f>SUM(AA28:AA31)</f>
        <v>21000000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2400000</v>
      </c>
      <c r="F35" s="21">
        <v>2400000</v>
      </c>
      <c r="G35" s="21"/>
      <c r="H35" s="21"/>
      <c r="I35" s="21"/>
      <c r="J35" s="21"/>
      <c r="K35" s="21">
        <v>589144</v>
      </c>
      <c r="L35" s="21">
        <v>156335</v>
      </c>
      <c r="M35" s="21">
        <v>29500</v>
      </c>
      <c r="N35" s="21">
        <v>774979</v>
      </c>
      <c r="O35" s="21"/>
      <c r="P35" s="21"/>
      <c r="Q35" s="21"/>
      <c r="R35" s="21"/>
      <c r="S35" s="21"/>
      <c r="T35" s="21"/>
      <c r="U35" s="21"/>
      <c r="V35" s="21"/>
      <c r="W35" s="21">
        <v>774979</v>
      </c>
      <c r="X35" s="21">
        <v>1200000</v>
      </c>
      <c r="Y35" s="21">
        <v>-425021</v>
      </c>
      <c r="Z35" s="6">
        <v>-35.42</v>
      </c>
      <c r="AA35" s="28">
        <v>2400000</v>
      </c>
    </row>
    <row r="36" spans="1:27" ht="12.75">
      <c r="A36" s="60" t="s">
        <v>64</v>
      </c>
      <c r="B36" s="10"/>
      <c r="C36" s="61">
        <f aca="true" t="shared" si="6" ref="C36:Y36">SUM(C32:C35)</f>
        <v>21664000</v>
      </c>
      <c r="D36" s="61">
        <f>SUM(D32:D35)</f>
        <v>0</v>
      </c>
      <c r="E36" s="62">
        <f t="shared" si="6"/>
        <v>23400000</v>
      </c>
      <c r="F36" s="63">
        <f t="shared" si="6"/>
        <v>23400000</v>
      </c>
      <c r="G36" s="63">
        <f t="shared" si="6"/>
        <v>1551035</v>
      </c>
      <c r="H36" s="63">
        <f t="shared" si="6"/>
        <v>1417668</v>
      </c>
      <c r="I36" s="63">
        <f t="shared" si="6"/>
        <v>467736</v>
      </c>
      <c r="J36" s="63">
        <f t="shared" si="6"/>
        <v>3436439</v>
      </c>
      <c r="K36" s="63">
        <f t="shared" si="6"/>
        <v>863568</v>
      </c>
      <c r="L36" s="63">
        <f t="shared" si="6"/>
        <v>6175376</v>
      </c>
      <c r="M36" s="63">
        <f t="shared" si="6"/>
        <v>1351521</v>
      </c>
      <c r="N36" s="63">
        <f t="shared" si="6"/>
        <v>8390465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11826904</v>
      </c>
      <c r="X36" s="63">
        <f t="shared" si="6"/>
        <v>11700000</v>
      </c>
      <c r="Y36" s="63">
        <f t="shared" si="6"/>
        <v>126904</v>
      </c>
      <c r="Z36" s="64">
        <f>+IF(X36&lt;&gt;0,+(Y36/X36)*100,0)</f>
        <v>1.0846495726495726</v>
      </c>
      <c r="AA36" s="65">
        <f>SUM(AA32:AA35)</f>
        <v>23400000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1084540</v>
      </c>
      <c r="D5" s="16">
        <f>SUM(D6:D8)</f>
        <v>0</v>
      </c>
      <c r="E5" s="17">
        <f t="shared" si="0"/>
        <v>11200000</v>
      </c>
      <c r="F5" s="18">
        <f t="shared" si="0"/>
        <v>11200000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11200000</v>
      </c>
      <c r="Y5" s="18">
        <f t="shared" si="0"/>
        <v>-11200000</v>
      </c>
      <c r="Z5" s="4">
        <f>+IF(X5&lt;&gt;0,+(Y5/X5)*100,0)</f>
        <v>-100</v>
      </c>
      <c r="AA5" s="16">
        <f>SUM(AA6:AA8)</f>
        <v>11200000</v>
      </c>
    </row>
    <row r="6" spans="1:27" ht="12.75">
      <c r="A6" s="5" t="s">
        <v>32</v>
      </c>
      <c r="B6" s="3"/>
      <c r="C6" s="19"/>
      <c r="D6" s="19"/>
      <c r="E6" s="20">
        <v>3500000</v>
      </c>
      <c r="F6" s="21">
        <v>3500000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3500000</v>
      </c>
      <c r="Y6" s="21">
        <v>-3500000</v>
      </c>
      <c r="Z6" s="6">
        <v>-100</v>
      </c>
      <c r="AA6" s="28">
        <v>3500000</v>
      </c>
    </row>
    <row r="7" spans="1:27" ht="12.75">
      <c r="A7" s="5" t="s">
        <v>33</v>
      </c>
      <c r="B7" s="3"/>
      <c r="C7" s="22"/>
      <c r="D7" s="22"/>
      <c r="E7" s="23">
        <v>7700000</v>
      </c>
      <c r="F7" s="24">
        <v>7700000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7700000</v>
      </c>
      <c r="Y7" s="24">
        <v>-7700000</v>
      </c>
      <c r="Z7" s="7">
        <v>-100</v>
      </c>
      <c r="AA7" s="29">
        <v>7700000</v>
      </c>
    </row>
    <row r="8" spans="1:27" ht="12.75">
      <c r="A8" s="5" t="s">
        <v>34</v>
      </c>
      <c r="B8" s="3"/>
      <c r="C8" s="19">
        <v>1084540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180836590</v>
      </c>
      <c r="D19" s="16">
        <f>SUM(D20:D23)</f>
        <v>0</v>
      </c>
      <c r="E19" s="17">
        <f t="shared" si="3"/>
        <v>254859100</v>
      </c>
      <c r="F19" s="18">
        <f t="shared" si="3"/>
        <v>254859100</v>
      </c>
      <c r="G19" s="18">
        <f t="shared" si="3"/>
        <v>0</v>
      </c>
      <c r="H19" s="18">
        <f t="shared" si="3"/>
        <v>0</v>
      </c>
      <c r="I19" s="18">
        <f t="shared" si="3"/>
        <v>4738919</v>
      </c>
      <c r="J19" s="18">
        <f t="shared" si="3"/>
        <v>4738919</v>
      </c>
      <c r="K19" s="18">
        <f t="shared" si="3"/>
        <v>69631858</v>
      </c>
      <c r="L19" s="18">
        <f t="shared" si="3"/>
        <v>1027626</v>
      </c>
      <c r="M19" s="18">
        <f t="shared" si="3"/>
        <v>1027626</v>
      </c>
      <c r="N19" s="18">
        <f t="shared" si="3"/>
        <v>71687110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76426029</v>
      </c>
      <c r="X19" s="18">
        <f t="shared" si="3"/>
        <v>127429554</v>
      </c>
      <c r="Y19" s="18">
        <f t="shared" si="3"/>
        <v>-51003525</v>
      </c>
      <c r="Z19" s="4">
        <f>+IF(X19&lt;&gt;0,+(Y19/X19)*100,0)</f>
        <v>-40.02487915793851</v>
      </c>
      <c r="AA19" s="30">
        <f>SUM(AA20:AA23)</f>
        <v>254859100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154272800</v>
      </c>
      <c r="D21" s="19"/>
      <c r="E21" s="20">
        <v>167709236</v>
      </c>
      <c r="F21" s="21">
        <v>167709236</v>
      </c>
      <c r="G21" s="21"/>
      <c r="H21" s="21"/>
      <c r="I21" s="21">
        <v>3052201</v>
      </c>
      <c r="J21" s="21">
        <v>3052201</v>
      </c>
      <c r="K21" s="21">
        <v>66052990</v>
      </c>
      <c r="L21" s="21">
        <v>1027626</v>
      </c>
      <c r="M21" s="21">
        <v>1027626</v>
      </c>
      <c r="N21" s="21">
        <v>68108242</v>
      </c>
      <c r="O21" s="21"/>
      <c r="P21" s="21"/>
      <c r="Q21" s="21"/>
      <c r="R21" s="21"/>
      <c r="S21" s="21"/>
      <c r="T21" s="21"/>
      <c r="U21" s="21"/>
      <c r="V21" s="21"/>
      <c r="W21" s="21">
        <v>71160443</v>
      </c>
      <c r="X21" s="21">
        <v>83854620</v>
      </c>
      <c r="Y21" s="21">
        <v>-12694177</v>
      </c>
      <c r="Z21" s="6">
        <v>-15.14</v>
      </c>
      <c r="AA21" s="28">
        <v>167709236</v>
      </c>
    </row>
    <row r="22" spans="1:27" ht="12.75">
      <c r="A22" s="5" t="s">
        <v>48</v>
      </c>
      <c r="B22" s="3"/>
      <c r="C22" s="22">
        <v>26563790</v>
      </c>
      <c r="D22" s="22"/>
      <c r="E22" s="23">
        <v>87149864</v>
      </c>
      <c r="F22" s="24">
        <v>87149864</v>
      </c>
      <c r="G22" s="24"/>
      <c r="H22" s="24"/>
      <c r="I22" s="24">
        <v>1686718</v>
      </c>
      <c r="J22" s="24">
        <v>1686718</v>
      </c>
      <c r="K22" s="24">
        <v>3578868</v>
      </c>
      <c r="L22" s="24"/>
      <c r="M22" s="24"/>
      <c r="N22" s="24">
        <v>3578868</v>
      </c>
      <c r="O22" s="24"/>
      <c r="P22" s="24"/>
      <c r="Q22" s="24"/>
      <c r="R22" s="24"/>
      <c r="S22" s="24"/>
      <c r="T22" s="24"/>
      <c r="U22" s="24"/>
      <c r="V22" s="24"/>
      <c r="W22" s="24">
        <v>5265586</v>
      </c>
      <c r="X22" s="24">
        <v>43574934</v>
      </c>
      <c r="Y22" s="24">
        <v>-38309348</v>
      </c>
      <c r="Z22" s="7">
        <v>-87.92</v>
      </c>
      <c r="AA22" s="29">
        <v>87149864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181921130</v>
      </c>
      <c r="D25" s="50">
        <f>+D5+D9+D15+D19+D24</f>
        <v>0</v>
      </c>
      <c r="E25" s="51">
        <f t="shared" si="4"/>
        <v>266059100</v>
      </c>
      <c r="F25" s="52">
        <f t="shared" si="4"/>
        <v>266059100</v>
      </c>
      <c r="G25" s="52">
        <f t="shared" si="4"/>
        <v>0</v>
      </c>
      <c r="H25" s="52">
        <f t="shared" si="4"/>
        <v>0</v>
      </c>
      <c r="I25" s="52">
        <f t="shared" si="4"/>
        <v>4738919</v>
      </c>
      <c r="J25" s="52">
        <f t="shared" si="4"/>
        <v>4738919</v>
      </c>
      <c r="K25" s="52">
        <f t="shared" si="4"/>
        <v>69631858</v>
      </c>
      <c r="L25" s="52">
        <f t="shared" si="4"/>
        <v>1027626</v>
      </c>
      <c r="M25" s="52">
        <f t="shared" si="4"/>
        <v>1027626</v>
      </c>
      <c r="N25" s="52">
        <f t="shared" si="4"/>
        <v>71687110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76426029</v>
      </c>
      <c r="X25" s="52">
        <f t="shared" si="4"/>
        <v>138629554</v>
      </c>
      <c r="Y25" s="52">
        <f t="shared" si="4"/>
        <v>-62203525</v>
      </c>
      <c r="Z25" s="53">
        <f>+IF(X25&lt;&gt;0,+(Y25/X25)*100,0)</f>
        <v>-44.87032036473262</v>
      </c>
      <c r="AA25" s="54">
        <f>+AA5+AA9+AA15+AA19+AA24</f>
        <v>266059100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180836590</v>
      </c>
      <c r="D28" s="19"/>
      <c r="E28" s="20">
        <v>254859100</v>
      </c>
      <c r="F28" s="21">
        <v>254859100</v>
      </c>
      <c r="G28" s="21"/>
      <c r="H28" s="21"/>
      <c r="I28" s="21">
        <v>4738919</v>
      </c>
      <c r="J28" s="21">
        <v>4738919</v>
      </c>
      <c r="K28" s="21">
        <v>69631858</v>
      </c>
      <c r="L28" s="21">
        <v>1027626</v>
      </c>
      <c r="M28" s="21">
        <v>1027626</v>
      </c>
      <c r="N28" s="21">
        <v>71687110</v>
      </c>
      <c r="O28" s="21"/>
      <c r="P28" s="21"/>
      <c r="Q28" s="21"/>
      <c r="R28" s="21"/>
      <c r="S28" s="21"/>
      <c r="T28" s="21"/>
      <c r="U28" s="21"/>
      <c r="V28" s="21"/>
      <c r="W28" s="21">
        <v>76426029</v>
      </c>
      <c r="X28" s="21">
        <v>169906066</v>
      </c>
      <c r="Y28" s="21">
        <v>-93480037</v>
      </c>
      <c r="Z28" s="6">
        <v>-55.02</v>
      </c>
      <c r="AA28" s="19">
        <v>254859100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180836590</v>
      </c>
      <c r="D32" s="25">
        <f>SUM(D28:D31)</f>
        <v>0</v>
      </c>
      <c r="E32" s="26">
        <f t="shared" si="5"/>
        <v>254859100</v>
      </c>
      <c r="F32" s="27">
        <f t="shared" si="5"/>
        <v>254859100</v>
      </c>
      <c r="G32" s="27">
        <f t="shared" si="5"/>
        <v>0</v>
      </c>
      <c r="H32" s="27">
        <f t="shared" si="5"/>
        <v>0</v>
      </c>
      <c r="I32" s="27">
        <f t="shared" si="5"/>
        <v>4738919</v>
      </c>
      <c r="J32" s="27">
        <f t="shared" si="5"/>
        <v>4738919</v>
      </c>
      <c r="K32" s="27">
        <f t="shared" si="5"/>
        <v>69631858</v>
      </c>
      <c r="L32" s="27">
        <f t="shared" si="5"/>
        <v>1027626</v>
      </c>
      <c r="M32" s="27">
        <f t="shared" si="5"/>
        <v>1027626</v>
      </c>
      <c r="N32" s="27">
        <f t="shared" si="5"/>
        <v>71687110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76426029</v>
      </c>
      <c r="X32" s="27">
        <f t="shared" si="5"/>
        <v>169906066</v>
      </c>
      <c r="Y32" s="27">
        <f t="shared" si="5"/>
        <v>-93480037</v>
      </c>
      <c r="Z32" s="13">
        <f>+IF(X32&lt;&gt;0,+(Y32/X32)*100,0)</f>
        <v>-55.018657779999444</v>
      </c>
      <c r="AA32" s="31">
        <f>SUM(AA28:AA31)</f>
        <v>254859100</v>
      </c>
    </row>
    <row r="33" spans="1:27" ht="12.75">
      <c r="A33" s="59" t="s">
        <v>59</v>
      </c>
      <c r="B33" s="3" t="s">
        <v>60</v>
      </c>
      <c r="C33" s="19">
        <v>1084541</v>
      </c>
      <c r="D33" s="19"/>
      <c r="E33" s="20">
        <v>11200000</v>
      </c>
      <c r="F33" s="21">
        <v>11200000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11200000</v>
      </c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11200000</v>
      </c>
      <c r="Y35" s="21">
        <v>-11200000</v>
      </c>
      <c r="Z35" s="6">
        <v>-100</v>
      </c>
      <c r="AA35" s="28"/>
    </row>
    <row r="36" spans="1:27" ht="12.75">
      <c r="A36" s="60" t="s">
        <v>64</v>
      </c>
      <c r="B36" s="10"/>
      <c r="C36" s="61">
        <f aca="true" t="shared" si="6" ref="C36:Y36">SUM(C32:C35)</f>
        <v>181921131</v>
      </c>
      <c r="D36" s="61">
        <f>SUM(D32:D35)</f>
        <v>0</v>
      </c>
      <c r="E36" s="62">
        <f t="shared" si="6"/>
        <v>266059100</v>
      </c>
      <c r="F36" s="63">
        <f t="shared" si="6"/>
        <v>266059100</v>
      </c>
      <c r="G36" s="63">
        <f t="shared" si="6"/>
        <v>0</v>
      </c>
      <c r="H36" s="63">
        <f t="shared" si="6"/>
        <v>0</v>
      </c>
      <c r="I36" s="63">
        <f t="shared" si="6"/>
        <v>4738919</v>
      </c>
      <c r="J36" s="63">
        <f t="shared" si="6"/>
        <v>4738919</v>
      </c>
      <c r="K36" s="63">
        <f t="shared" si="6"/>
        <v>69631858</v>
      </c>
      <c r="L36" s="63">
        <f t="shared" si="6"/>
        <v>1027626</v>
      </c>
      <c r="M36" s="63">
        <f t="shared" si="6"/>
        <v>1027626</v>
      </c>
      <c r="N36" s="63">
        <f t="shared" si="6"/>
        <v>71687110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76426029</v>
      </c>
      <c r="X36" s="63">
        <f t="shared" si="6"/>
        <v>181106066</v>
      </c>
      <c r="Y36" s="63">
        <f t="shared" si="6"/>
        <v>-104680037</v>
      </c>
      <c r="Z36" s="64">
        <f>+IF(X36&lt;&gt;0,+(Y36/X36)*100,0)</f>
        <v>-57.800403549155554</v>
      </c>
      <c r="AA36" s="65">
        <f>SUM(AA32:AA35)</f>
        <v>266059100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4176798</v>
      </c>
      <c r="D5" s="16">
        <f>SUM(D6:D8)</f>
        <v>0</v>
      </c>
      <c r="E5" s="17">
        <f t="shared" si="0"/>
        <v>4620000</v>
      </c>
      <c r="F5" s="18">
        <f t="shared" si="0"/>
        <v>4620000</v>
      </c>
      <c r="G5" s="18">
        <f t="shared" si="0"/>
        <v>0</v>
      </c>
      <c r="H5" s="18">
        <f t="shared" si="0"/>
        <v>80220</v>
      </c>
      <c r="I5" s="18">
        <f t="shared" si="0"/>
        <v>17817</v>
      </c>
      <c r="J5" s="18">
        <f t="shared" si="0"/>
        <v>98037</v>
      </c>
      <c r="K5" s="18">
        <f t="shared" si="0"/>
        <v>16086</v>
      </c>
      <c r="L5" s="18">
        <f t="shared" si="0"/>
        <v>161800</v>
      </c>
      <c r="M5" s="18">
        <f t="shared" si="0"/>
        <v>115080</v>
      </c>
      <c r="N5" s="18">
        <f t="shared" si="0"/>
        <v>292966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391003</v>
      </c>
      <c r="X5" s="18">
        <f t="shared" si="0"/>
        <v>11981220</v>
      </c>
      <c r="Y5" s="18">
        <f t="shared" si="0"/>
        <v>-11590217</v>
      </c>
      <c r="Z5" s="4">
        <f>+IF(X5&lt;&gt;0,+(Y5/X5)*100,0)</f>
        <v>-96.73653434291333</v>
      </c>
      <c r="AA5" s="16">
        <f>SUM(AA6:AA8)</f>
        <v>4620000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11981220</v>
      </c>
      <c r="Y7" s="24">
        <v>-11981220</v>
      </c>
      <c r="Z7" s="7">
        <v>-100</v>
      </c>
      <c r="AA7" s="29"/>
    </row>
    <row r="8" spans="1:27" ht="12.75">
      <c r="A8" s="5" t="s">
        <v>34</v>
      </c>
      <c r="B8" s="3"/>
      <c r="C8" s="19">
        <v>4176798</v>
      </c>
      <c r="D8" s="19"/>
      <c r="E8" s="20">
        <v>4620000</v>
      </c>
      <c r="F8" s="21">
        <v>4620000</v>
      </c>
      <c r="G8" s="21"/>
      <c r="H8" s="21">
        <v>80220</v>
      </c>
      <c r="I8" s="21">
        <v>17817</v>
      </c>
      <c r="J8" s="21">
        <v>98037</v>
      </c>
      <c r="K8" s="21">
        <v>16086</v>
      </c>
      <c r="L8" s="21">
        <v>161800</v>
      </c>
      <c r="M8" s="21">
        <v>115080</v>
      </c>
      <c r="N8" s="21">
        <v>292966</v>
      </c>
      <c r="O8" s="21"/>
      <c r="P8" s="21"/>
      <c r="Q8" s="21"/>
      <c r="R8" s="21"/>
      <c r="S8" s="21"/>
      <c r="T8" s="21"/>
      <c r="U8" s="21"/>
      <c r="V8" s="21"/>
      <c r="W8" s="21">
        <v>391003</v>
      </c>
      <c r="X8" s="21"/>
      <c r="Y8" s="21">
        <v>391003</v>
      </c>
      <c r="Z8" s="6"/>
      <c r="AA8" s="28">
        <v>4620000</v>
      </c>
    </row>
    <row r="9" spans="1:27" ht="12.75">
      <c r="A9" s="2" t="s">
        <v>35</v>
      </c>
      <c r="B9" s="3"/>
      <c r="C9" s="16">
        <f aca="true" t="shared" si="1" ref="C9:Y9">SUM(C10:C14)</f>
        <v>16071614</v>
      </c>
      <c r="D9" s="16">
        <f>SUM(D10:D14)</f>
        <v>0</v>
      </c>
      <c r="E9" s="17">
        <f t="shared" si="1"/>
        <v>3150000</v>
      </c>
      <c r="F9" s="18">
        <f t="shared" si="1"/>
        <v>3150000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28350</v>
      </c>
      <c r="N9" s="18">
        <f t="shared" si="1"/>
        <v>28350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28350</v>
      </c>
      <c r="X9" s="18">
        <f t="shared" si="1"/>
        <v>43148851</v>
      </c>
      <c r="Y9" s="18">
        <f t="shared" si="1"/>
        <v>-43120501</v>
      </c>
      <c r="Z9" s="4">
        <f>+IF(X9&lt;&gt;0,+(Y9/X9)*100,0)</f>
        <v>-99.93429720758961</v>
      </c>
      <c r="AA9" s="30">
        <f>SUM(AA10:AA14)</f>
        <v>3150000</v>
      </c>
    </row>
    <row r="10" spans="1:27" ht="12.75">
      <c r="A10" s="5" t="s">
        <v>36</v>
      </c>
      <c r="B10" s="3"/>
      <c r="C10" s="19">
        <v>16071614</v>
      </c>
      <c r="D10" s="19"/>
      <c r="E10" s="20">
        <v>3150000</v>
      </c>
      <c r="F10" s="21">
        <v>3150000</v>
      </c>
      <c r="G10" s="21"/>
      <c r="H10" s="21"/>
      <c r="I10" s="21"/>
      <c r="J10" s="21"/>
      <c r="K10" s="21"/>
      <c r="L10" s="21"/>
      <c r="M10" s="21">
        <v>28350</v>
      </c>
      <c r="N10" s="21">
        <v>28350</v>
      </c>
      <c r="O10" s="21"/>
      <c r="P10" s="21"/>
      <c r="Q10" s="21"/>
      <c r="R10" s="21"/>
      <c r="S10" s="21"/>
      <c r="T10" s="21"/>
      <c r="U10" s="21"/>
      <c r="V10" s="21"/>
      <c r="W10" s="21">
        <v>28350</v>
      </c>
      <c r="X10" s="21">
        <v>41789791</v>
      </c>
      <c r="Y10" s="21">
        <v>-41761441</v>
      </c>
      <c r="Z10" s="6">
        <v>-99.93</v>
      </c>
      <c r="AA10" s="28">
        <v>3150000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1359060</v>
      </c>
      <c r="Y11" s="21">
        <v>-1359060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31484939</v>
      </c>
      <c r="D15" s="16">
        <f>SUM(D16:D18)</f>
        <v>0</v>
      </c>
      <c r="E15" s="17">
        <f t="shared" si="2"/>
        <v>63622000</v>
      </c>
      <c r="F15" s="18">
        <f t="shared" si="2"/>
        <v>63622000</v>
      </c>
      <c r="G15" s="18">
        <f t="shared" si="2"/>
        <v>0</v>
      </c>
      <c r="H15" s="18">
        <f t="shared" si="2"/>
        <v>5734478</v>
      </c>
      <c r="I15" s="18">
        <f t="shared" si="2"/>
        <v>1026228</v>
      </c>
      <c r="J15" s="18">
        <f t="shared" si="2"/>
        <v>6760706</v>
      </c>
      <c r="K15" s="18">
        <f t="shared" si="2"/>
        <v>704559</v>
      </c>
      <c r="L15" s="18">
        <f t="shared" si="2"/>
        <v>5101265</v>
      </c>
      <c r="M15" s="18">
        <f t="shared" si="2"/>
        <v>1021775</v>
      </c>
      <c r="N15" s="18">
        <f t="shared" si="2"/>
        <v>6827599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13588305</v>
      </c>
      <c r="X15" s="18">
        <f t="shared" si="2"/>
        <v>13813608</v>
      </c>
      <c r="Y15" s="18">
        <f t="shared" si="2"/>
        <v>-225303</v>
      </c>
      <c r="Z15" s="4">
        <f>+IF(X15&lt;&gt;0,+(Y15/X15)*100,0)</f>
        <v>-1.6310221051589129</v>
      </c>
      <c r="AA15" s="30">
        <f>SUM(AA16:AA18)</f>
        <v>63622000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10002</v>
      </c>
      <c r="Y16" s="21">
        <v>-10002</v>
      </c>
      <c r="Z16" s="6">
        <v>-100</v>
      </c>
      <c r="AA16" s="28"/>
    </row>
    <row r="17" spans="1:27" ht="12.75">
      <c r="A17" s="5" t="s">
        <v>43</v>
      </c>
      <c r="B17" s="3"/>
      <c r="C17" s="19">
        <v>31484939</v>
      </c>
      <c r="D17" s="19"/>
      <c r="E17" s="20">
        <v>63622000</v>
      </c>
      <c r="F17" s="21">
        <v>63622000</v>
      </c>
      <c r="G17" s="21"/>
      <c r="H17" s="21">
        <v>5734478</v>
      </c>
      <c r="I17" s="21">
        <v>1026228</v>
      </c>
      <c r="J17" s="21">
        <v>6760706</v>
      </c>
      <c r="K17" s="21">
        <v>704559</v>
      </c>
      <c r="L17" s="21">
        <v>5101265</v>
      </c>
      <c r="M17" s="21">
        <v>1021775</v>
      </c>
      <c r="N17" s="21">
        <v>6827599</v>
      </c>
      <c r="O17" s="21"/>
      <c r="P17" s="21"/>
      <c r="Q17" s="21"/>
      <c r="R17" s="21"/>
      <c r="S17" s="21"/>
      <c r="T17" s="21"/>
      <c r="U17" s="21"/>
      <c r="V17" s="21"/>
      <c r="W17" s="21">
        <v>13588305</v>
      </c>
      <c r="X17" s="21">
        <v>13803606</v>
      </c>
      <c r="Y17" s="21">
        <v>-215301</v>
      </c>
      <c r="Z17" s="6">
        <v>-1.56</v>
      </c>
      <c r="AA17" s="28">
        <v>63622000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51733351</v>
      </c>
      <c r="D25" s="50">
        <f>+D5+D9+D15+D19+D24</f>
        <v>0</v>
      </c>
      <c r="E25" s="51">
        <f t="shared" si="4"/>
        <v>71392000</v>
      </c>
      <c r="F25" s="52">
        <f t="shared" si="4"/>
        <v>71392000</v>
      </c>
      <c r="G25" s="52">
        <f t="shared" si="4"/>
        <v>0</v>
      </c>
      <c r="H25" s="52">
        <f t="shared" si="4"/>
        <v>5814698</v>
      </c>
      <c r="I25" s="52">
        <f t="shared" si="4"/>
        <v>1044045</v>
      </c>
      <c r="J25" s="52">
        <f t="shared" si="4"/>
        <v>6858743</v>
      </c>
      <c r="K25" s="52">
        <f t="shared" si="4"/>
        <v>720645</v>
      </c>
      <c r="L25" s="52">
        <f t="shared" si="4"/>
        <v>5263065</v>
      </c>
      <c r="M25" s="52">
        <f t="shared" si="4"/>
        <v>1165205</v>
      </c>
      <c r="N25" s="52">
        <f t="shared" si="4"/>
        <v>7148915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14007658</v>
      </c>
      <c r="X25" s="52">
        <f t="shared" si="4"/>
        <v>68943679</v>
      </c>
      <c r="Y25" s="52">
        <f t="shared" si="4"/>
        <v>-54936021</v>
      </c>
      <c r="Z25" s="53">
        <f>+IF(X25&lt;&gt;0,+(Y25/X25)*100,0)</f>
        <v>-79.68246226024579</v>
      </c>
      <c r="AA25" s="54">
        <f>+AA5+AA9+AA15+AA19+AA24</f>
        <v>71392000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44130000</v>
      </c>
      <c r="D28" s="19"/>
      <c r="E28" s="20">
        <v>31770000</v>
      </c>
      <c r="F28" s="21">
        <v>31770000</v>
      </c>
      <c r="G28" s="21"/>
      <c r="H28" s="21">
        <v>5814698</v>
      </c>
      <c r="I28" s="21">
        <v>1044045</v>
      </c>
      <c r="J28" s="21">
        <v>6858743</v>
      </c>
      <c r="K28" s="21">
        <v>720645</v>
      </c>
      <c r="L28" s="21">
        <v>5263065</v>
      </c>
      <c r="M28" s="21">
        <v>1136855</v>
      </c>
      <c r="N28" s="21">
        <v>7120565</v>
      </c>
      <c r="O28" s="21"/>
      <c r="P28" s="21"/>
      <c r="Q28" s="21"/>
      <c r="R28" s="21"/>
      <c r="S28" s="21"/>
      <c r="T28" s="21"/>
      <c r="U28" s="21"/>
      <c r="V28" s="21"/>
      <c r="W28" s="21">
        <v>13979308</v>
      </c>
      <c r="X28" s="21">
        <v>15885000</v>
      </c>
      <c r="Y28" s="21">
        <v>-1905692</v>
      </c>
      <c r="Z28" s="6">
        <v>-12</v>
      </c>
      <c r="AA28" s="19">
        <v>31770000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44130000</v>
      </c>
      <c r="D32" s="25">
        <f>SUM(D28:D31)</f>
        <v>0</v>
      </c>
      <c r="E32" s="26">
        <f t="shared" si="5"/>
        <v>31770000</v>
      </c>
      <c r="F32" s="27">
        <f t="shared" si="5"/>
        <v>31770000</v>
      </c>
      <c r="G32" s="27">
        <f t="shared" si="5"/>
        <v>0</v>
      </c>
      <c r="H32" s="27">
        <f t="shared" si="5"/>
        <v>5814698</v>
      </c>
      <c r="I32" s="27">
        <f t="shared" si="5"/>
        <v>1044045</v>
      </c>
      <c r="J32" s="27">
        <f t="shared" si="5"/>
        <v>6858743</v>
      </c>
      <c r="K32" s="27">
        <f t="shared" si="5"/>
        <v>720645</v>
      </c>
      <c r="L32" s="27">
        <f t="shared" si="5"/>
        <v>5263065</v>
      </c>
      <c r="M32" s="27">
        <f t="shared" si="5"/>
        <v>1136855</v>
      </c>
      <c r="N32" s="27">
        <f t="shared" si="5"/>
        <v>7120565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13979308</v>
      </c>
      <c r="X32" s="27">
        <f t="shared" si="5"/>
        <v>15885000</v>
      </c>
      <c r="Y32" s="27">
        <f t="shared" si="5"/>
        <v>-1905692</v>
      </c>
      <c r="Z32" s="13">
        <f>+IF(X32&lt;&gt;0,+(Y32/X32)*100,0)</f>
        <v>-11.99680201447907</v>
      </c>
      <c r="AA32" s="31">
        <f>SUM(AA28:AA31)</f>
        <v>31770000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>
        <v>28350</v>
      </c>
      <c r="N33" s="21">
        <v>28350</v>
      </c>
      <c r="O33" s="21"/>
      <c r="P33" s="21"/>
      <c r="Q33" s="21"/>
      <c r="R33" s="21"/>
      <c r="S33" s="21"/>
      <c r="T33" s="21"/>
      <c r="U33" s="21"/>
      <c r="V33" s="21"/>
      <c r="W33" s="21">
        <v>28350</v>
      </c>
      <c r="X33" s="21"/>
      <c r="Y33" s="21">
        <v>28350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7603351</v>
      </c>
      <c r="D35" s="19"/>
      <c r="E35" s="20">
        <v>39622000</v>
      </c>
      <c r="F35" s="21">
        <v>39622000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19810998</v>
      </c>
      <c r="Y35" s="21">
        <v>-19810998</v>
      </c>
      <c r="Z35" s="6">
        <v>-100</v>
      </c>
      <c r="AA35" s="28">
        <v>39622000</v>
      </c>
    </row>
    <row r="36" spans="1:27" ht="12.75">
      <c r="A36" s="60" t="s">
        <v>64</v>
      </c>
      <c r="B36" s="10"/>
      <c r="C36" s="61">
        <f aca="true" t="shared" si="6" ref="C36:Y36">SUM(C32:C35)</f>
        <v>51733351</v>
      </c>
      <c r="D36" s="61">
        <f>SUM(D32:D35)</f>
        <v>0</v>
      </c>
      <c r="E36" s="62">
        <f t="shared" si="6"/>
        <v>71392000</v>
      </c>
      <c r="F36" s="63">
        <f t="shared" si="6"/>
        <v>71392000</v>
      </c>
      <c r="G36" s="63">
        <f t="shared" si="6"/>
        <v>0</v>
      </c>
      <c r="H36" s="63">
        <f t="shared" si="6"/>
        <v>5814698</v>
      </c>
      <c r="I36" s="63">
        <f t="shared" si="6"/>
        <v>1044045</v>
      </c>
      <c r="J36" s="63">
        <f t="shared" si="6"/>
        <v>6858743</v>
      </c>
      <c r="K36" s="63">
        <f t="shared" si="6"/>
        <v>720645</v>
      </c>
      <c r="L36" s="63">
        <f t="shared" si="6"/>
        <v>5263065</v>
      </c>
      <c r="M36" s="63">
        <f t="shared" si="6"/>
        <v>1165205</v>
      </c>
      <c r="N36" s="63">
        <f t="shared" si="6"/>
        <v>7148915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14007658</v>
      </c>
      <c r="X36" s="63">
        <f t="shared" si="6"/>
        <v>35695998</v>
      </c>
      <c r="Y36" s="63">
        <f t="shared" si="6"/>
        <v>-21688340</v>
      </c>
      <c r="Z36" s="64">
        <f>+IF(X36&lt;&gt;0,+(Y36/X36)*100,0)</f>
        <v>-60.75846373590675</v>
      </c>
      <c r="AA36" s="65">
        <f>SUM(AA32:AA35)</f>
        <v>71392000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31677680</v>
      </c>
      <c r="D5" s="16">
        <f>SUM(D6:D8)</f>
        <v>0</v>
      </c>
      <c r="E5" s="17">
        <f t="shared" si="0"/>
        <v>3259000</v>
      </c>
      <c r="F5" s="18">
        <f t="shared" si="0"/>
        <v>3259000</v>
      </c>
      <c r="G5" s="18">
        <f t="shared" si="0"/>
        <v>0</v>
      </c>
      <c r="H5" s="18">
        <f t="shared" si="0"/>
        <v>0</v>
      </c>
      <c r="I5" s="18">
        <f t="shared" si="0"/>
        <v>52950</v>
      </c>
      <c r="J5" s="18">
        <f t="shared" si="0"/>
        <v>52950</v>
      </c>
      <c r="K5" s="18">
        <f t="shared" si="0"/>
        <v>25975</v>
      </c>
      <c r="L5" s="18">
        <f t="shared" si="0"/>
        <v>94061</v>
      </c>
      <c r="M5" s="18">
        <f t="shared" si="0"/>
        <v>47943</v>
      </c>
      <c r="N5" s="18">
        <f t="shared" si="0"/>
        <v>167979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220929</v>
      </c>
      <c r="X5" s="18">
        <f t="shared" si="0"/>
        <v>1629498</v>
      </c>
      <c r="Y5" s="18">
        <f t="shared" si="0"/>
        <v>-1408569</v>
      </c>
      <c r="Z5" s="4">
        <f>+IF(X5&lt;&gt;0,+(Y5/X5)*100,0)</f>
        <v>-86.4418980569476</v>
      </c>
      <c r="AA5" s="16">
        <f>SUM(AA6:AA8)</f>
        <v>3259000</v>
      </c>
    </row>
    <row r="6" spans="1:27" ht="12.75">
      <c r="A6" s="5" t="s">
        <v>32</v>
      </c>
      <c r="B6" s="3"/>
      <c r="C6" s="19"/>
      <c r="D6" s="19"/>
      <c r="E6" s="20">
        <v>450000</v>
      </c>
      <c r="F6" s="21">
        <v>450000</v>
      </c>
      <c r="G6" s="21"/>
      <c r="H6" s="21"/>
      <c r="I6" s="21"/>
      <c r="J6" s="21"/>
      <c r="K6" s="21">
        <v>25975</v>
      </c>
      <c r="L6" s="21"/>
      <c r="M6" s="21"/>
      <c r="N6" s="21">
        <v>25975</v>
      </c>
      <c r="O6" s="21"/>
      <c r="P6" s="21"/>
      <c r="Q6" s="21"/>
      <c r="R6" s="21"/>
      <c r="S6" s="21"/>
      <c r="T6" s="21"/>
      <c r="U6" s="21"/>
      <c r="V6" s="21"/>
      <c r="W6" s="21">
        <v>25975</v>
      </c>
      <c r="X6" s="21">
        <v>225000</v>
      </c>
      <c r="Y6" s="21">
        <v>-199025</v>
      </c>
      <c r="Z6" s="6">
        <v>-88.46</v>
      </c>
      <c r="AA6" s="28">
        <v>450000</v>
      </c>
    </row>
    <row r="7" spans="1:27" ht="12.75">
      <c r="A7" s="5" t="s">
        <v>33</v>
      </c>
      <c r="B7" s="3"/>
      <c r="C7" s="22">
        <v>31677680</v>
      </c>
      <c r="D7" s="22"/>
      <c r="E7" s="23">
        <v>989000</v>
      </c>
      <c r="F7" s="24">
        <v>989000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1404498</v>
      </c>
      <c r="Y7" s="24">
        <v>-1404498</v>
      </c>
      <c r="Z7" s="7">
        <v>-100</v>
      </c>
      <c r="AA7" s="29">
        <v>989000</v>
      </c>
    </row>
    <row r="8" spans="1:27" ht="12.75">
      <c r="A8" s="5" t="s">
        <v>34</v>
      </c>
      <c r="B8" s="3"/>
      <c r="C8" s="19"/>
      <c r="D8" s="19"/>
      <c r="E8" s="20">
        <v>1820000</v>
      </c>
      <c r="F8" s="21">
        <v>1820000</v>
      </c>
      <c r="G8" s="21"/>
      <c r="H8" s="21"/>
      <c r="I8" s="21">
        <v>52950</v>
      </c>
      <c r="J8" s="21">
        <v>52950</v>
      </c>
      <c r="K8" s="21"/>
      <c r="L8" s="21">
        <v>94061</v>
      </c>
      <c r="M8" s="21">
        <v>47943</v>
      </c>
      <c r="N8" s="21">
        <v>142004</v>
      </c>
      <c r="O8" s="21"/>
      <c r="P8" s="21"/>
      <c r="Q8" s="21"/>
      <c r="R8" s="21"/>
      <c r="S8" s="21"/>
      <c r="T8" s="21"/>
      <c r="U8" s="21"/>
      <c r="V8" s="21"/>
      <c r="W8" s="21">
        <v>194954</v>
      </c>
      <c r="X8" s="21"/>
      <c r="Y8" s="21">
        <v>194954</v>
      </c>
      <c r="Z8" s="6"/>
      <c r="AA8" s="28">
        <v>1820000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8104916</v>
      </c>
      <c r="F9" s="18">
        <f t="shared" si="1"/>
        <v>8104916</v>
      </c>
      <c r="G9" s="18">
        <f t="shared" si="1"/>
        <v>326678</v>
      </c>
      <c r="H9" s="18">
        <f t="shared" si="1"/>
        <v>258579</v>
      </c>
      <c r="I9" s="18">
        <f t="shared" si="1"/>
        <v>1107892</v>
      </c>
      <c r="J9" s="18">
        <f t="shared" si="1"/>
        <v>1693149</v>
      </c>
      <c r="K9" s="18">
        <f t="shared" si="1"/>
        <v>712533</v>
      </c>
      <c r="L9" s="18">
        <f t="shared" si="1"/>
        <v>479702</v>
      </c>
      <c r="M9" s="18">
        <f t="shared" si="1"/>
        <v>171680</v>
      </c>
      <c r="N9" s="18">
        <f t="shared" si="1"/>
        <v>1363915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3057064</v>
      </c>
      <c r="X9" s="18">
        <f t="shared" si="1"/>
        <v>4052502</v>
      </c>
      <c r="Y9" s="18">
        <f t="shared" si="1"/>
        <v>-995438</v>
      </c>
      <c r="Z9" s="4">
        <f>+IF(X9&lt;&gt;0,+(Y9/X9)*100,0)</f>
        <v>-24.563541239461447</v>
      </c>
      <c r="AA9" s="30">
        <f>SUM(AA10:AA14)</f>
        <v>8104916</v>
      </c>
    </row>
    <row r="10" spans="1:27" ht="12.75">
      <c r="A10" s="5" t="s">
        <v>36</v>
      </c>
      <c r="B10" s="3"/>
      <c r="C10" s="19"/>
      <c r="D10" s="19"/>
      <c r="E10" s="20">
        <v>8104916</v>
      </c>
      <c r="F10" s="21">
        <v>8104916</v>
      </c>
      <c r="G10" s="21">
        <v>326678</v>
      </c>
      <c r="H10" s="21">
        <v>258579</v>
      </c>
      <c r="I10" s="21">
        <v>1107892</v>
      </c>
      <c r="J10" s="21">
        <v>1693149</v>
      </c>
      <c r="K10" s="21">
        <v>712533</v>
      </c>
      <c r="L10" s="21">
        <v>479702</v>
      </c>
      <c r="M10" s="21">
        <v>171680</v>
      </c>
      <c r="N10" s="21">
        <v>1363915</v>
      </c>
      <c r="O10" s="21"/>
      <c r="P10" s="21"/>
      <c r="Q10" s="21"/>
      <c r="R10" s="21"/>
      <c r="S10" s="21"/>
      <c r="T10" s="21"/>
      <c r="U10" s="21"/>
      <c r="V10" s="21"/>
      <c r="W10" s="21">
        <v>3057064</v>
      </c>
      <c r="X10" s="21">
        <v>1389000</v>
      </c>
      <c r="Y10" s="21">
        <v>1668064</v>
      </c>
      <c r="Z10" s="6">
        <v>120.09</v>
      </c>
      <c r="AA10" s="28">
        <v>8104916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2663502</v>
      </c>
      <c r="Y11" s="21">
        <v>-2663502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17370035</v>
      </c>
      <c r="F15" s="18">
        <f t="shared" si="2"/>
        <v>17370035</v>
      </c>
      <c r="G15" s="18">
        <f t="shared" si="2"/>
        <v>0</v>
      </c>
      <c r="H15" s="18">
        <f t="shared" si="2"/>
        <v>0</v>
      </c>
      <c r="I15" s="18">
        <f t="shared" si="2"/>
        <v>2614494</v>
      </c>
      <c r="J15" s="18">
        <f t="shared" si="2"/>
        <v>2614494</v>
      </c>
      <c r="K15" s="18">
        <f t="shared" si="2"/>
        <v>1053741</v>
      </c>
      <c r="L15" s="18">
        <f t="shared" si="2"/>
        <v>1032301</v>
      </c>
      <c r="M15" s="18">
        <f t="shared" si="2"/>
        <v>2213923</v>
      </c>
      <c r="N15" s="18">
        <f t="shared" si="2"/>
        <v>4299965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6914459</v>
      </c>
      <c r="X15" s="18">
        <f t="shared" si="2"/>
        <v>8685000</v>
      </c>
      <c r="Y15" s="18">
        <f t="shared" si="2"/>
        <v>-1770541</v>
      </c>
      <c r="Z15" s="4">
        <f>+IF(X15&lt;&gt;0,+(Y15/X15)*100,0)</f>
        <v>-20.386194588370753</v>
      </c>
      <c r="AA15" s="30">
        <f>SUM(AA16:AA18)</f>
        <v>17370035</v>
      </c>
    </row>
    <row r="16" spans="1:27" ht="12.75">
      <c r="A16" s="5" t="s">
        <v>42</v>
      </c>
      <c r="B16" s="3"/>
      <c r="C16" s="19"/>
      <c r="D16" s="19"/>
      <c r="E16" s="20">
        <v>200000</v>
      </c>
      <c r="F16" s="21">
        <v>200000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100002</v>
      </c>
      <c r="Y16" s="21">
        <v>-100002</v>
      </c>
      <c r="Z16" s="6">
        <v>-100</v>
      </c>
      <c r="AA16" s="28">
        <v>200000</v>
      </c>
    </row>
    <row r="17" spans="1:27" ht="12.75">
      <c r="A17" s="5" t="s">
        <v>43</v>
      </c>
      <c r="B17" s="3"/>
      <c r="C17" s="19"/>
      <c r="D17" s="19"/>
      <c r="E17" s="20">
        <v>17170035</v>
      </c>
      <c r="F17" s="21">
        <v>17170035</v>
      </c>
      <c r="G17" s="21"/>
      <c r="H17" s="21"/>
      <c r="I17" s="21">
        <v>2614494</v>
      </c>
      <c r="J17" s="21">
        <v>2614494</v>
      </c>
      <c r="K17" s="21">
        <v>1053741</v>
      </c>
      <c r="L17" s="21">
        <v>1032301</v>
      </c>
      <c r="M17" s="21">
        <v>2213923</v>
      </c>
      <c r="N17" s="21">
        <v>4299965</v>
      </c>
      <c r="O17" s="21"/>
      <c r="P17" s="21"/>
      <c r="Q17" s="21"/>
      <c r="R17" s="21"/>
      <c r="S17" s="21"/>
      <c r="T17" s="21"/>
      <c r="U17" s="21"/>
      <c r="V17" s="21"/>
      <c r="W17" s="21">
        <v>6914459</v>
      </c>
      <c r="X17" s="21">
        <v>8584998</v>
      </c>
      <c r="Y17" s="21">
        <v>-1670539</v>
      </c>
      <c r="Z17" s="6">
        <v>-19.46</v>
      </c>
      <c r="AA17" s="28">
        <v>17170035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31677680</v>
      </c>
      <c r="D25" s="50">
        <f>+D5+D9+D15+D19+D24</f>
        <v>0</v>
      </c>
      <c r="E25" s="51">
        <f t="shared" si="4"/>
        <v>28733951</v>
      </c>
      <c r="F25" s="52">
        <f t="shared" si="4"/>
        <v>28733951</v>
      </c>
      <c r="G25" s="52">
        <f t="shared" si="4"/>
        <v>326678</v>
      </c>
      <c r="H25" s="52">
        <f t="shared" si="4"/>
        <v>258579</v>
      </c>
      <c r="I25" s="52">
        <f t="shared" si="4"/>
        <v>3775336</v>
      </c>
      <c r="J25" s="52">
        <f t="shared" si="4"/>
        <v>4360593</v>
      </c>
      <c r="K25" s="52">
        <f t="shared" si="4"/>
        <v>1792249</v>
      </c>
      <c r="L25" s="52">
        <f t="shared" si="4"/>
        <v>1606064</v>
      </c>
      <c r="M25" s="52">
        <f t="shared" si="4"/>
        <v>2433546</v>
      </c>
      <c r="N25" s="52">
        <f t="shared" si="4"/>
        <v>5831859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10192452</v>
      </c>
      <c r="X25" s="52">
        <f t="shared" si="4"/>
        <v>14367000</v>
      </c>
      <c r="Y25" s="52">
        <f t="shared" si="4"/>
        <v>-4174548</v>
      </c>
      <c r="Z25" s="53">
        <f>+IF(X25&lt;&gt;0,+(Y25/X25)*100,0)</f>
        <v>-29.056504489454998</v>
      </c>
      <c r="AA25" s="54">
        <f>+AA5+AA9+AA15+AA19+AA24</f>
        <v>28733951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27812129</v>
      </c>
      <c r="D28" s="19"/>
      <c r="E28" s="20">
        <v>24472951</v>
      </c>
      <c r="F28" s="21">
        <v>24472951</v>
      </c>
      <c r="G28" s="21">
        <v>326678</v>
      </c>
      <c r="H28" s="21">
        <v>258579</v>
      </c>
      <c r="I28" s="21">
        <v>3722386</v>
      </c>
      <c r="J28" s="21">
        <v>4307643</v>
      </c>
      <c r="K28" s="21">
        <v>1766274</v>
      </c>
      <c r="L28" s="21">
        <v>1499723</v>
      </c>
      <c r="M28" s="21">
        <v>2385603</v>
      </c>
      <c r="N28" s="21">
        <v>5651600</v>
      </c>
      <c r="O28" s="21"/>
      <c r="P28" s="21"/>
      <c r="Q28" s="21"/>
      <c r="R28" s="21"/>
      <c r="S28" s="21"/>
      <c r="T28" s="21"/>
      <c r="U28" s="21"/>
      <c r="V28" s="21"/>
      <c r="W28" s="21">
        <v>9959243</v>
      </c>
      <c r="X28" s="21">
        <v>16315334</v>
      </c>
      <c r="Y28" s="21">
        <v>-6356091</v>
      </c>
      <c r="Z28" s="6">
        <v>-38.96</v>
      </c>
      <c r="AA28" s="19">
        <v>24472951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27812129</v>
      </c>
      <c r="D32" s="25">
        <f>SUM(D28:D31)</f>
        <v>0</v>
      </c>
      <c r="E32" s="26">
        <f t="shared" si="5"/>
        <v>24472951</v>
      </c>
      <c r="F32" s="27">
        <f t="shared" si="5"/>
        <v>24472951</v>
      </c>
      <c r="G32" s="27">
        <f t="shared" si="5"/>
        <v>326678</v>
      </c>
      <c r="H32" s="27">
        <f t="shared" si="5"/>
        <v>258579</v>
      </c>
      <c r="I32" s="27">
        <f t="shared" si="5"/>
        <v>3722386</v>
      </c>
      <c r="J32" s="27">
        <f t="shared" si="5"/>
        <v>4307643</v>
      </c>
      <c r="K32" s="27">
        <f t="shared" si="5"/>
        <v>1766274</v>
      </c>
      <c r="L32" s="27">
        <f t="shared" si="5"/>
        <v>1499723</v>
      </c>
      <c r="M32" s="27">
        <f t="shared" si="5"/>
        <v>2385603</v>
      </c>
      <c r="N32" s="27">
        <f t="shared" si="5"/>
        <v>5651600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9959243</v>
      </c>
      <c r="X32" s="27">
        <f t="shared" si="5"/>
        <v>16315334</v>
      </c>
      <c r="Y32" s="27">
        <f t="shared" si="5"/>
        <v>-6356091</v>
      </c>
      <c r="Z32" s="13">
        <f>+IF(X32&lt;&gt;0,+(Y32/X32)*100,0)</f>
        <v>-38.9577743244484</v>
      </c>
      <c r="AA32" s="31">
        <f>SUM(AA28:AA31)</f>
        <v>24472951</v>
      </c>
    </row>
    <row r="33" spans="1:27" ht="12.75">
      <c r="A33" s="59" t="s">
        <v>59</v>
      </c>
      <c r="B33" s="3" t="s">
        <v>60</v>
      </c>
      <c r="C33" s="19">
        <v>1128148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2737403</v>
      </c>
      <c r="D35" s="19"/>
      <c r="E35" s="20">
        <v>4261000</v>
      </c>
      <c r="F35" s="21">
        <v>4261000</v>
      </c>
      <c r="G35" s="21"/>
      <c r="H35" s="21"/>
      <c r="I35" s="21">
        <v>52950</v>
      </c>
      <c r="J35" s="21">
        <v>52950</v>
      </c>
      <c r="K35" s="21">
        <v>25975</v>
      </c>
      <c r="L35" s="21">
        <v>106341</v>
      </c>
      <c r="M35" s="21">
        <v>47943</v>
      </c>
      <c r="N35" s="21">
        <v>180259</v>
      </c>
      <c r="O35" s="21"/>
      <c r="P35" s="21"/>
      <c r="Q35" s="21"/>
      <c r="R35" s="21"/>
      <c r="S35" s="21"/>
      <c r="T35" s="21"/>
      <c r="U35" s="21"/>
      <c r="V35" s="21"/>
      <c r="W35" s="21">
        <v>233209</v>
      </c>
      <c r="X35" s="21">
        <v>2130498</v>
      </c>
      <c r="Y35" s="21">
        <v>-1897289</v>
      </c>
      <c r="Z35" s="6">
        <v>-89.05</v>
      </c>
      <c r="AA35" s="28">
        <v>4261000</v>
      </c>
    </row>
    <row r="36" spans="1:27" ht="12.75">
      <c r="A36" s="60" t="s">
        <v>64</v>
      </c>
      <c r="B36" s="10"/>
      <c r="C36" s="61">
        <f aca="true" t="shared" si="6" ref="C36:Y36">SUM(C32:C35)</f>
        <v>31677680</v>
      </c>
      <c r="D36" s="61">
        <f>SUM(D32:D35)</f>
        <v>0</v>
      </c>
      <c r="E36" s="62">
        <f t="shared" si="6"/>
        <v>28733951</v>
      </c>
      <c r="F36" s="63">
        <f t="shared" si="6"/>
        <v>28733951</v>
      </c>
      <c r="G36" s="63">
        <f t="shared" si="6"/>
        <v>326678</v>
      </c>
      <c r="H36" s="63">
        <f t="shared" si="6"/>
        <v>258579</v>
      </c>
      <c r="I36" s="63">
        <f t="shared" si="6"/>
        <v>3775336</v>
      </c>
      <c r="J36" s="63">
        <f t="shared" si="6"/>
        <v>4360593</v>
      </c>
      <c r="K36" s="63">
        <f t="shared" si="6"/>
        <v>1792249</v>
      </c>
      <c r="L36" s="63">
        <f t="shared" si="6"/>
        <v>1606064</v>
      </c>
      <c r="M36" s="63">
        <f t="shared" si="6"/>
        <v>2433546</v>
      </c>
      <c r="N36" s="63">
        <f t="shared" si="6"/>
        <v>5831859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10192452</v>
      </c>
      <c r="X36" s="63">
        <f t="shared" si="6"/>
        <v>18445832</v>
      </c>
      <c r="Y36" s="63">
        <f t="shared" si="6"/>
        <v>-8253380</v>
      </c>
      <c r="Z36" s="64">
        <f>+IF(X36&lt;&gt;0,+(Y36/X36)*100,0)</f>
        <v>-44.74387493066184</v>
      </c>
      <c r="AA36" s="65">
        <f>SUM(AA32:AA35)</f>
        <v>28733951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128126308</v>
      </c>
      <c r="D5" s="16">
        <f>SUM(D6:D8)</f>
        <v>0</v>
      </c>
      <c r="E5" s="17">
        <f t="shared" si="0"/>
        <v>102236000</v>
      </c>
      <c r="F5" s="18">
        <f t="shared" si="0"/>
        <v>102236000</v>
      </c>
      <c r="G5" s="18">
        <f t="shared" si="0"/>
        <v>0</v>
      </c>
      <c r="H5" s="18">
        <f t="shared" si="0"/>
        <v>42682</v>
      </c>
      <c r="I5" s="18">
        <f t="shared" si="0"/>
        <v>155080</v>
      </c>
      <c r="J5" s="18">
        <f t="shared" si="0"/>
        <v>197762</v>
      </c>
      <c r="K5" s="18">
        <f t="shared" si="0"/>
        <v>5222534</v>
      </c>
      <c r="L5" s="18">
        <f t="shared" si="0"/>
        <v>417782</v>
      </c>
      <c r="M5" s="18">
        <f t="shared" si="0"/>
        <v>22812292</v>
      </c>
      <c r="N5" s="18">
        <f t="shared" si="0"/>
        <v>28452608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28650370</v>
      </c>
      <c r="X5" s="18">
        <f t="shared" si="0"/>
        <v>37957000</v>
      </c>
      <c r="Y5" s="18">
        <f t="shared" si="0"/>
        <v>-9306630</v>
      </c>
      <c r="Z5" s="4">
        <f>+IF(X5&lt;&gt;0,+(Y5/X5)*100,0)</f>
        <v>-24.518876623547698</v>
      </c>
      <c r="AA5" s="16">
        <f>SUM(AA6:AA8)</f>
        <v>102236000</v>
      </c>
    </row>
    <row r="6" spans="1:27" ht="12.75">
      <c r="A6" s="5" t="s">
        <v>32</v>
      </c>
      <c r="B6" s="3"/>
      <c r="C6" s="19">
        <v>19800</v>
      </c>
      <c r="D6" s="19"/>
      <c r="E6" s="20"/>
      <c r="F6" s="21"/>
      <c r="G6" s="21"/>
      <c r="H6" s="21"/>
      <c r="I6" s="21"/>
      <c r="J6" s="21"/>
      <c r="K6" s="21">
        <v>33132</v>
      </c>
      <c r="L6" s="21"/>
      <c r="M6" s="21">
        <v>71900</v>
      </c>
      <c r="N6" s="21">
        <v>105032</v>
      </c>
      <c r="O6" s="21"/>
      <c r="P6" s="21"/>
      <c r="Q6" s="21"/>
      <c r="R6" s="21"/>
      <c r="S6" s="21"/>
      <c r="T6" s="21"/>
      <c r="U6" s="21"/>
      <c r="V6" s="21"/>
      <c r="W6" s="21">
        <v>105032</v>
      </c>
      <c r="X6" s="21"/>
      <c r="Y6" s="21">
        <v>105032</v>
      </c>
      <c r="Z6" s="6"/>
      <c r="AA6" s="28"/>
    </row>
    <row r="7" spans="1:27" ht="12.75">
      <c r="A7" s="5" t="s">
        <v>33</v>
      </c>
      <c r="B7" s="3"/>
      <c r="C7" s="22">
        <v>578178</v>
      </c>
      <c r="D7" s="22"/>
      <c r="E7" s="23">
        <v>102236000</v>
      </c>
      <c r="F7" s="24">
        <v>102236000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37957000</v>
      </c>
      <c r="Y7" s="24">
        <v>-37957000</v>
      </c>
      <c r="Z7" s="7">
        <v>-100</v>
      </c>
      <c r="AA7" s="29">
        <v>102236000</v>
      </c>
    </row>
    <row r="8" spans="1:27" ht="12.75">
      <c r="A8" s="5" t="s">
        <v>34</v>
      </c>
      <c r="B8" s="3"/>
      <c r="C8" s="19">
        <v>127528330</v>
      </c>
      <c r="D8" s="19"/>
      <c r="E8" s="20"/>
      <c r="F8" s="21"/>
      <c r="G8" s="21"/>
      <c r="H8" s="21">
        <v>42682</v>
      </c>
      <c r="I8" s="21">
        <v>155080</v>
      </c>
      <c r="J8" s="21">
        <v>197762</v>
      </c>
      <c r="K8" s="21">
        <v>5189402</v>
      </c>
      <c r="L8" s="21">
        <v>417782</v>
      </c>
      <c r="M8" s="21">
        <v>22740392</v>
      </c>
      <c r="N8" s="21">
        <v>28347576</v>
      </c>
      <c r="O8" s="21"/>
      <c r="P8" s="21"/>
      <c r="Q8" s="21"/>
      <c r="R8" s="21"/>
      <c r="S8" s="21"/>
      <c r="T8" s="21"/>
      <c r="U8" s="21"/>
      <c r="V8" s="21"/>
      <c r="W8" s="21">
        <v>28545338</v>
      </c>
      <c r="X8" s="21"/>
      <c r="Y8" s="21">
        <v>28545338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43603870</v>
      </c>
      <c r="D9" s="16">
        <f>SUM(D10:D14)</f>
        <v>0</v>
      </c>
      <c r="E9" s="17">
        <f t="shared" si="1"/>
        <v>80980700</v>
      </c>
      <c r="F9" s="18">
        <f t="shared" si="1"/>
        <v>80980700</v>
      </c>
      <c r="G9" s="18">
        <f t="shared" si="1"/>
        <v>458786</v>
      </c>
      <c r="H9" s="18">
        <f t="shared" si="1"/>
        <v>2685135</v>
      </c>
      <c r="I9" s="18">
        <f t="shared" si="1"/>
        <v>4334590</v>
      </c>
      <c r="J9" s="18">
        <f t="shared" si="1"/>
        <v>7478511</v>
      </c>
      <c r="K9" s="18">
        <f t="shared" si="1"/>
        <v>5185851</v>
      </c>
      <c r="L9" s="18">
        <f t="shared" si="1"/>
        <v>4334608</v>
      </c>
      <c r="M9" s="18">
        <f t="shared" si="1"/>
        <v>3978358</v>
      </c>
      <c r="N9" s="18">
        <f t="shared" si="1"/>
        <v>13498817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20977328</v>
      </c>
      <c r="X9" s="18">
        <f t="shared" si="1"/>
        <v>29046000</v>
      </c>
      <c r="Y9" s="18">
        <f t="shared" si="1"/>
        <v>-8068672</v>
      </c>
      <c r="Z9" s="4">
        <f>+IF(X9&lt;&gt;0,+(Y9/X9)*100,0)</f>
        <v>-27.778943744405428</v>
      </c>
      <c r="AA9" s="30">
        <f>SUM(AA10:AA14)</f>
        <v>80980700</v>
      </c>
    </row>
    <row r="10" spans="1:27" ht="12.75">
      <c r="A10" s="5" t="s">
        <v>36</v>
      </c>
      <c r="B10" s="3"/>
      <c r="C10" s="19">
        <v>26026977</v>
      </c>
      <c r="D10" s="19"/>
      <c r="E10" s="20">
        <v>55463300</v>
      </c>
      <c r="F10" s="21">
        <v>55463300</v>
      </c>
      <c r="G10" s="21">
        <v>333918</v>
      </c>
      <c r="H10" s="21">
        <v>2651390</v>
      </c>
      <c r="I10" s="21">
        <v>3991070</v>
      </c>
      <c r="J10" s="21">
        <v>6976378</v>
      </c>
      <c r="K10" s="21">
        <v>4420088</v>
      </c>
      <c r="L10" s="21">
        <v>2900345</v>
      </c>
      <c r="M10" s="21">
        <v>3158771</v>
      </c>
      <c r="N10" s="21">
        <v>10479204</v>
      </c>
      <c r="O10" s="21"/>
      <c r="P10" s="21"/>
      <c r="Q10" s="21"/>
      <c r="R10" s="21"/>
      <c r="S10" s="21"/>
      <c r="T10" s="21"/>
      <c r="U10" s="21"/>
      <c r="V10" s="21"/>
      <c r="W10" s="21">
        <v>17455582</v>
      </c>
      <c r="X10" s="21">
        <v>21596000</v>
      </c>
      <c r="Y10" s="21">
        <v>-4140418</v>
      </c>
      <c r="Z10" s="6">
        <v>-19.17</v>
      </c>
      <c r="AA10" s="28">
        <v>55463300</v>
      </c>
    </row>
    <row r="11" spans="1:27" ht="12.75">
      <c r="A11" s="5" t="s">
        <v>37</v>
      </c>
      <c r="B11" s="3"/>
      <c r="C11" s="19">
        <v>10618263</v>
      </c>
      <c r="D11" s="19"/>
      <c r="E11" s="20">
        <v>24958400</v>
      </c>
      <c r="F11" s="21">
        <v>24958400</v>
      </c>
      <c r="G11" s="21">
        <v>124868</v>
      </c>
      <c r="H11" s="21">
        <v>20245</v>
      </c>
      <c r="I11" s="21">
        <v>293075</v>
      </c>
      <c r="J11" s="21">
        <v>438188</v>
      </c>
      <c r="K11" s="21">
        <v>765763</v>
      </c>
      <c r="L11" s="21">
        <v>1228928</v>
      </c>
      <c r="M11" s="21">
        <v>702087</v>
      </c>
      <c r="N11" s="21">
        <v>2696778</v>
      </c>
      <c r="O11" s="21"/>
      <c r="P11" s="21"/>
      <c r="Q11" s="21"/>
      <c r="R11" s="21"/>
      <c r="S11" s="21"/>
      <c r="T11" s="21"/>
      <c r="U11" s="21"/>
      <c r="V11" s="21"/>
      <c r="W11" s="21">
        <v>3134966</v>
      </c>
      <c r="X11" s="21">
        <v>7200000</v>
      </c>
      <c r="Y11" s="21">
        <v>-4065034</v>
      </c>
      <c r="Z11" s="6">
        <v>-56.46</v>
      </c>
      <c r="AA11" s="28">
        <v>24958400</v>
      </c>
    </row>
    <row r="12" spans="1:27" ht="12.75">
      <c r="A12" s="5" t="s">
        <v>38</v>
      </c>
      <c r="B12" s="3"/>
      <c r="C12" s="19">
        <v>7144305</v>
      </c>
      <c r="D12" s="19"/>
      <c r="E12" s="20">
        <v>559000</v>
      </c>
      <c r="F12" s="21">
        <v>559000</v>
      </c>
      <c r="G12" s="21"/>
      <c r="H12" s="21">
        <v>13500</v>
      </c>
      <c r="I12" s="21">
        <v>50445</v>
      </c>
      <c r="J12" s="21">
        <v>63945</v>
      </c>
      <c r="K12" s="21"/>
      <c r="L12" s="21">
        <v>205335</v>
      </c>
      <c r="M12" s="21">
        <v>117500</v>
      </c>
      <c r="N12" s="21">
        <v>322835</v>
      </c>
      <c r="O12" s="21"/>
      <c r="P12" s="21"/>
      <c r="Q12" s="21"/>
      <c r="R12" s="21"/>
      <c r="S12" s="21"/>
      <c r="T12" s="21"/>
      <c r="U12" s="21"/>
      <c r="V12" s="21"/>
      <c r="W12" s="21">
        <v>386780</v>
      </c>
      <c r="X12" s="21">
        <v>250000</v>
      </c>
      <c r="Y12" s="21">
        <v>136780</v>
      </c>
      <c r="Z12" s="6">
        <v>54.71</v>
      </c>
      <c r="AA12" s="28">
        <v>559000</v>
      </c>
    </row>
    <row r="13" spans="1:27" ht="12.75">
      <c r="A13" s="5" t="s">
        <v>39</v>
      </c>
      <c r="B13" s="3"/>
      <c r="C13" s="19">
        <v>-185675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97143179</v>
      </c>
      <c r="D15" s="16">
        <f>SUM(D16:D18)</f>
        <v>0</v>
      </c>
      <c r="E15" s="17">
        <f t="shared" si="2"/>
        <v>137875700</v>
      </c>
      <c r="F15" s="18">
        <f t="shared" si="2"/>
        <v>137875700</v>
      </c>
      <c r="G15" s="18">
        <f t="shared" si="2"/>
        <v>1162414</v>
      </c>
      <c r="H15" s="18">
        <f t="shared" si="2"/>
        <v>7337786</v>
      </c>
      <c r="I15" s="18">
        <f t="shared" si="2"/>
        <v>15502937</v>
      </c>
      <c r="J15" s="18">
        <f t="shared" si="2"/>
        <v>24003137</v>
      </c>
      <c r="K15" s="18">
        <f t="shared" si="2"/>
        <v>6551881</v>
      </c>
      <c r="L15" s="18">
        <f t="shared" si="2"/>
        <v>10437082</v>
      </c>
      <c r="M15" s="18">
        <f t="shared" si="2"/>
        <v>10508378</v>
      </c>
      <c r="N15" s="18">
        <f t="shared" si="2"/>
        <v>27497341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51500478</v>
      </c>
      <c r="X15" s="18">
        <f t="shared" si="2"/>
        <v>57411000</v>
      </c>
      <c r="Y15" s="18">
        <f t="shared" si="2"/>
        <v>-5910522</v>
      </c>
      <c r="Z15" s="4">
        <f>+IF(X15&lt;&gt;0,+(Y15/X15)*100,0)</f>
        <v>-10.29510372576684</v>
      </c>
      <c r="AA15" s="30">
        <f>SUM(AA16:AA18)</f>
        <v>137875700</v>
      </c>
    </row>
    <row r="16" spans="1:27" ht="12.75">
      <c r="A16" s="5" t="s">
        <v>42</v>
      </c>
      <c r="B16" s="3"/>
      <c r="C16" s="19">
        <v>19258716</v>
      </c>
      <c r="D16" s="19"/>
      <c r="E16" s="20">
        <v>3952500</v>
      </c>
      <c r="F16" s="21">
        <v>3952500</v>
      </c>
      <c r="G16" s="21"/>
      <c r="H16" s="21"/>
      <c r="I16" s="21"/>
      <c r="J16" s="21"/>
      <c r="K16" s="21"/>
      <c r="L16" s="21">
        <v>116038</v>
      </c>
      <c r="M16" s="21"/>
      <c r="N16" s="21">
        <v>116038</v>
      </c>
      <c r="O16" s="21"/>
      <c r="P16" s="21"/>
      <c r="Q16" s="21"/>
      <c r="R16" s="21"/>
      <c r="S16" s="21"/>
      <c r="T16" s="21"/>
      <c r="U16" s="21"/>
      <c r="V16" s="21"/>
      <c r="W16" s="21">
        <v>116038</v>
      </c>
      <c r="X16" s="21">
        <v>1752000</v>
      </c>
      <c r="Y16" s="21">
        <v>-1635962</v>
      </c>
      <c r="Z16" s="6">
        <v>-93.38</v>
      </c>
      <c r="AA16" s="28">
        <v>3952500</v>
      </c>
    </row>
    <row r="17" spans="1:27" ht="12.75">
      <c r="A17" s="5" t="s">
        <v>43</v>
      </c>
      <c r="B17" s="3"/>
      <c r="C17" s="19">
        <v>77183138</v>
      </c>
      <c r="D17" s="19"/>
      <c r="E17" s="20">
        <v>133723200</v>
      </c>
      <c r="F17" s="21">
        <v>133723200</v>
      </c>
      <c r="G17" s="21">
        <v>1162414</v>
      </c>
      <c r="H17" s="21">
        <v>7337786</v>
      </c>
      <c r="I17" s="21">
        <v>15502937</v>
      </c>
      <c r="J17" s="21">
        <v>24003137</v>
      </c>
      <c r="K17" s="21">
        <v>6551881</v>
      </c>
      <c r="L17" s="21">
        <v>10321044</v>
      </c>
      <c r="M17" s="21">
        <v>10334523</v>
      </c>
      <c r="N17" s="21">
        <v>27207448</v>
      </c>
      <c r="O17" s="21"/>
      <c r="P17" s="21"/>
      <c r="Q17" s="21"/>
      <c r="R17" s="21"/>
      <c r="S17" s="21"/>
      <c r="T17" s="21"/>
      <c r="U17" s="21"/>
      <c r="V17" s="21"/>
      <c r="W17" s="21">
        <v>51210585</v>
      </c>
      <c r="X17" s="21">
        <v>55459000</v>
      </c>
      <c r="Y17" s="21">
        <v>-4248415</v>
      </c>
      <c r="Z17" s="6">
        <v>-7.66</v>
      </c>
      <c r="AA17" s="28">
        <v>133723200</v>
      </c>
    </row>
    <row r="18" spans="1:27" ht="12.75">
      <c r="A18" s="5" t="s">
        <v>44</v>
      </c>
      <c r="B18" s="3"/>
      <c r="C18" s="19">
        <v>701325</v>
      </c>
      <c r="D18" s="19"/>
      <c r="E18" s="20">
        <v>200000</v>
      </c>
      <c r="F18" s="21">
        <v>200000</v>
      </c>
      <c r="G18" s="21"/>
      <c r="H18" s="21"/>
      <c r="I18" s="21"/>
      <c r="J18" s="21"/>
      <c r="K18" s="21"/>
      <c r="L18" s="21"/>
      <c r="M18" s="21">
        <v>173855</v>
      </c>
      <c r="N18" s="21">
        <v>173855</v>
      </c>
      <c r="O18" s="21"/>
      <c r="P18" s="21"/>
      <c r="Q18" s="21"/>
      <c r="R18" s="21"/>
      <c r="S18" s="21"/>
      <c r="T18" s="21"/>
      <c r="U18" s="21"/>
      <c r="V18" s="21"/>
      <c r="W18" s="21">
        <v>173855</v>
      </c>
      <c r="X18" s="21">
        <v>200000</v>
      </c>
      <c r="Y18" s="21">
        <v>-26145</v>
      </c>
      <c r="Z18" s="6">
        <v>-13.07</v>
      </c>
      <c r="AA18" s="28">
        <v>200000</v>
      </c>
    </row>
    <row r="19" spans="1:27" ht="12.75">
      <c r="A19" s="2" t="s">
        <v>45</v>
      </c>
      <c r="B19" s="8"/>
      <c r="C19" s="16">
        <f aca="true" t="shared" si="3" ref="C19:Y19">SUM(C20:C23)</f>
        <v>231647605</v>
      </c>
      <c r="D19" s="16">
        <f>SUM(D20:D23)</f>
        <v>0</v>
      </c>
      <c r="E19" s="17">
        <f t="shared" si="3"/>
        <v>204068400</v>
      </c>
      <c r="F19" s="18">
        <f t="shared" si="3"/>
        <v>204068400</v>
      </c>
      <c r="G19" s="18">
        <f t="shared" si="3"/>
        <v>5449610</v>
      </c>
      <c r="H19" s="18">
        <f t="shared" si="3"/>
        <v>8671047</v>
      </c>
      <c r="I19" s="18">
        <f t="shared" si="3"/>
        <v>11206044</v>
      </c>
      <c r="J19" s="18">
        <f t="shared" si="3"/>
        <v>25326701</v>
      </c>
      <c r="K19" s="18">
        <f t="shared" si="3"/>
        <v>20746509</v>
      </c>
      <c r="L19" s="18">
        <f t="shared" si="3"/>
        <v>24899676</v>
      </c>
      <c r="M19" s="18">
        <f t="shared" si="3"/>
        <v>29084499</v>
      </c>
      <c r="N19" s="18">
        <f t="shared" si="3"/>
        <v>74730684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100057385</v>
      </c>
      <c r="X19" s="18">
        <f t="shared" si="3"/>
        <v>104772200</v>
      </c>
      <c r="Y19" s="18">
        <f t="shared" si="3"/>
        <v>-4714815</v>
      </c>
      <c r="Z19" s="4">
        <f>+IF(X19&lt;&gt;0,+(Y19/X19)*100,0)</f>
        <v>-4.5000629938094265</v>
      </c>
      <c r="AA19" s="30">
        <f>SUM(AA20:AA23)</f>
        <v>204068400</v>
      </c>
    </row>
    <row r="20" spans="1:27" ht="12.75">
      <c r="A20" s="5" t="s">
        <v>46</v>
      </c>
      <c r="B20" s="3"/>
      <c r="C20" s="19">
        <v>57776461</v>
      </c>
      <c r="D20" s="19"/>
      <c r="E20" s="20">
        <v>85472000</v>
      </c>
      <c r="F20" s="21">
        <v>85472000</v>
      </c>
      <c r="G20" s="21">
        <v>499931</v>
      </c>
      <c r="H20" s="21">
        <v>1575649</v>
      </c>
      <c r="I20" s="21">
        <v>1784314</v>
      </c>
      <c r="J20" s="21">
        <v>3859894</v>
      </c>
      <c r="K20" s="21">
        <v>4852332</v>
      </c>
      <c r="L20" s="21">
        <v>10950390</v>
      </c>
      <c r="M20" s="21">
        <v>12453190</v>
      </c>
      <c r="N20" s="21">
        <v>28255912</v>
      </c>
      <c r="O20" s="21"/>
      <c r="P20" s="21"/>
      <c r="Q20" s="21"/>
      <c r="R20" s="21"/>
      <c r="S20" s="21"/>
      <c r="T20" s="21"/>
      <c r="U20" s="21"/>
      <c r="V20" s="21"/>
      <c r="W20" s="21">
        <v>32115806</v>
      </c>
      <c r="X20" s="21">
        <v>39049000</v>
      </c>
      <c r="Y20" s="21">
        <v>-6933194</v>
      </c>
      <c r="Z20" s="6">
        <v>-17.76</v>
      </c>
      <c r="AA20" s="28">
        <v>85472000</v>
      </c>
    </row>
    <row r="21" spans="1:27" ht="12.75">
      <c r="A21" s="5" t="s">
        <v>47</v>
      </c>
      <c r="B21" s="3"/>
      <c r="C21" s="19">
        <v>84872895</v>
      </c>
      <c r="D21" s="19"/>
      <c r="E21" s="20">
        <v>68773200</v>
      </c>
      <c r="F21" s="21">
        <v>68773200</v>
      </c>
      <c r="G21" s="21">
        <v>165100</v>
      </c>
      <c r="H21" s="21">
        <v>4095664</v>
      </c>
      <c r="I21" s="21">
        <v>3649487</v>
      </c>
      <c r="J21" s="21">
        <v>7910251</v>
      </c>
      <c r="K21" s="21">
        <v>6040491</v>
      </c>
      <c r="L21" s="21">
        <v>7899161</v>
      </c>
      <c r="M21" s="21">
        <v>8012073</v>
      </c>
      <c r="N21" s="21">
        <v>21951725</v>
      </c>
      <c r="O21" s="21"/>
      <c r="P21" s="21"/>
      <c r="Q21" s="21"/>
      <c r="R21" s="21"/>
      <c r="S21" s="21"/>
      <c r="T21" s="21"/>
      <c r="U21" s="21"/>
      <c r="V21" s="21"/>
      <c r="W21" s="21">
        <v>29861976</v>
      </c>
      <c r="X21" s="21">
        <v>38223200</v>
      </c>
      <c r="Y21" s="21">
        <v>-8361224</v>
      </c>
      <c r="Z21" s="6">
        <v>-21.87</v>
      </c>
      <c r="AA21" s="28">
        <v>68773200</v>
      </c>
    </row>
    <row r="22" spans="1:27" ht="12.75">
      <c r="A22" s="5" t="s">
        <v>48</v>
      </c>
      <c r="B22" s="3"/>
      <c r="C22" s="22">
        <v>87895302</v>
      </c>
      <c r="D22" s="22"/>
      <c r="E22" s="23">
        <v>48123200</v>
      </c>
      <c r="F22" s="24">
        <v>48123200</v>
      </c>
      <c r="G22" s="24">
        <v>4784579</v>
      </c>
      <c r="H22" s="24">
        <v>2999734</v>
      </c>
      <c r="I22" s="24">
        <v>5355869</v>
      </c>
      <c r="J22" s="24">
        <v>13140182</v>
      </c>
      <c r="K22" s="24">
        <v>9710167</v>
      </c>
      <c r="L22" s="24">
        <v>5838496</v>
      </c>
      <c r="M22" s="24">
        <v>8222160</v>
      </c>
      <c r="N22" s="24">
        <v>23770823</v>
      </c>
      <c r="O22" s="24"/>
      <c r="P22" s="24"/>
      <c r="Q22" s="24"/>
      <c r="R22" s="24"/>
      <c r="S22" s="24"/>
      <c r="T22" s="24"/>
      <c r="U22" s="24"/>
      <c r="V22" s="24"/>
      <c r="W22" s="24">
        <v>36911005</v>
      </c>
      <c r="X22" s="24">
        <v>27000000</v>
      </c>
      <c r="Y22" s="24">
        <v>9911005</v>
      </c>
      <c r="Z22" s="7">
        <v>36.71</v>
      </c>
      <c r="AA22" s="29">
        <v>48123200</v>
      </c>
    </row>
    <row r="23" spans="1:27" ht="12.75">
      <c r="A23" s="5" t="s">
        <v>49</v>
      </c>
      <c r="B23" s="3"/>
      <c r="C23" s="19">
        <v>1102947</v>
      </c>
      <c r="D23" s="19"/>
      <c r="E23" s="20">
        <v>1700000</v>
      </c>
      <c r="F23" s="21">
        <v>1700000</v>
      </c>
      <c r="G23" s="21"/>
      <c r="H23" s="21"/>
      <c r="I23" s="21">
        <v>416374</v>
      </c>
      <c r="J23" s="21">
        <v>416374</v>
      </c>
      <c r="K23" s="21">
        <v>143519</v>
      </c>
      <c r="L23" s="21">
        <v>211629</v>
      </c>
      <c r="M23" s="21">
        <v>397076</v>
      </c>
      <c r="N23" s="21">
        <v>752224</v>
      </c>
      <c r="O23" s="21"/>
      <c r="P23" s="21"/>
      <c r="Q23" s="21"/>
      <c r="R23" s="21"/>
      <c r="S23" s="21"/>
      <c r="T23" s="21"/>
      <c r="U23" s="21"/>
      <c r="V23" s="21"/>
      <c r="W23" s="21">
        <v>1168598</v>
      </c>
      <c r="X23" s="21">
        <v>500000</v>
      </c>
      <c r="Y23" s="21">
        <v>668598</v>
      </c>
      <c r="Z23" s="6">
        <v>133.72</v>
      </c>
      <c r="AA23" s="28">
        <v>1700000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500520962</v>
      </c>
      <c r="D25" s="50">
        <f>+D5+D9+D15+D19+D24</f>
        <v>0</v>
      </c>
      <c r="E25" s="51">
        <f t="shared" si="4"/>
        <v>525160800</v>
      </c>
      <c r="F25" s="52">
        <f t="shared" si="4"/>
        <v>525160800</v>
      </c>
      <c r="G25" s="52">
        <f t="shared" si="4"/>
        <v>7070810</v>
      </c>
      <c r="H25" s="52">
        <f t="shared" si="4"/>
        <v>18736650</v>
      </c>
      <c r="I25" s="52">
        <f t="shared" si="4"/>
        <v>31198651</v>
      </c>
      <c r="J25" s="52">
        <f t="shared" si="4"/>
        <v>57006111</v>
      </c>
      <c r="K25" s="52">
        <f t="shared" si="4"/>
        <v>37706775</v>
      </c>
      <c r="L25" s="52">
        <f t="shared" si="4"/>
        <v>40089148</v>
      </c>
      <c r="M25" s="52">
        <f t="shared" si="4"/>
        <v>66383527</v>
      </c>
      <c r="N25" s="52">
        <f t="shared" si="4"/>
        <v>144179450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201185561</v>
      </c>
      <c r="X25" s="52">
        <f t="shared" si="4"/>
        <v>229186200</v>
      </c>
      <c r="Y25" s="52">
        <f t="shared" si="4"/>
        <v>-28000639</v>
      </c>
      <c r="Z25" s="53">
        <f>+IF(X25&lt;&gt;0,+(Y25/X25)*100,0)</f>
        <v>-12.217419286152483</v>
      </c>
      <c r="AA25" s="54">
        <f>+AA5+AA9+AA15+AA19+AA24</f>
        <v>525160800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134457732</v>
      </c>
      <c r="D28" s="19"/>
      <c r="E28" s="20">
        <v>121373800</v>
      </c>
      <c r="F28" s="21">
        <v>121373800</v>
      </c>
      <c r="G28" s="21">
        <v>4784579</v>
      </c>
      <c r="H28" s="21">
        <v>7520976</v>
      </c>
      <c r="I28" s="21">
        <v>7300686</v>
      </c>
      <c r="J28" s="21">
        <v>19606241</v>
      </c>
      <c r="K28" s="21">
        <v>6656978</v>
      </c>
      <c r="L28" s="21">
        <v>11607985</v>
      </c>
      <c r="M28" s="21">
        <v>15625567</v>
      </c>
      <c r="N28" s="21">
        <v>33890530</v>
      </c>
      <c r="O28" s="21"/>
      <c r="P28" s="21"/>
      <c r="Q28" s="21"/>
      <c r="R28" s="21"/>
      <c r="S28" s="21"/>
      <c r="T28" s="21"/>
      <c r="U28" s="21"/>
      <c r="V28" s="21"/>
      <c r="W28" s="21">
        <v>53496771</v>
      </c>
      <c r="X28" s="21">
        <v>77973200</v>
      </c>
      <c r="Y28" s="21">
        <v>-24476429</v>
      </c>
      <c r="Z28" s="6">
        <v>-31.39</v>
      </c>
      <c r="AA28" s="19">
        <v>121373800</v>
      </c>
    </row>
    <row r="29" spans="1:27" ht="12.75">
      <c r="A29" s="56" t="s">
        <v>55</v>
      </c>
      <c r="B29" s="3"/>
      <c r="C29" s="19">
        <v>540923</v>
      </c>
      <c r="D29" s="19"/>
      <c r="E29" s="20">
        <v>7850000</v>
      </c>
      <c r="F29" s="21">
        <v>7850000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7850000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134998655</v>
      </c>
      <c r="D32" s="25">
        <f>SUM(D28:D31)</f>
        <v>0</v>
      </c>
      <c r="E32" s="26">
        <f t="shared" si="5"/>
        <v>129223800</v>
      </c>
      <c r="F32" s="27">
        <f t="shared" si="5"/>
        <v>129223800</v>
      </c>
      <c r="G32" s="27">
        <f t="shared" si="5"/>
        <v>4784579</v>
      </c>
      <c r="H32" s="27">
        <f t="shared" si="5"/>
        <v>7520976</v>
      </c>
      <c r="I32" s="27">
        <f t="shared" si="5"/>
        <v>7300686</v>
      </c>
      <c r="J32" s="27">
        <f t="shared" si="5"/>
        <v>19606241</v>
      </c>
      <c r="K32" s="27">
        <f t="shared" si="5"/>
        <v>6656978</v>
      </c>
      <c r="L32" s="27">
        <f t="shared" si="5"/>
        <v>11607985</v>
      </c>
      <c r="M32" s="27">
        <f t="shared" si="5"/>
        <v>15625567</v>
      </c>
      <c r="N32" s="27">
        <f t="shared" si="5"/>
        <v>33890530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53496771</v>
      </c>
      <c r="X32" s="27">
        <f t="shared" si="5"/>
        <v>77973200</v>
      </c>
      <c r="Y32" s="27">
        <f t="shared" si="5"/>
        <v>-24476429</v>
      </c>
      <c r="Z32" s="13">
        <f>+IF(X32&lt;&gt;0,+(Y32/X32)*100,0)</f>
        <v>-31.390822744224938</v>
      </c>
      <c r="AA32" s="31">
        <f>SUM(AA28:AA31)</f>
        <v>129223800</v>
      </c>
    </row>
    <row r="33" spans="1:27" ht="12.75">
      <c r="A33" s="59" t="s">
        <v>59</v>
      </c>
      <c r="B33" s="3" t="s">
        <v>60</v>
      </c>
      <c r="C33" s="19">
        <v>3827032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114845995</v>
      </c>
      <c r="D34" s="19"/>
      <c r="E34" s="20">
        <v>310000000</v>
      </c>
      <c r="F34" s="21">
        <v>310000000</v>
      </c>
      <c r="G34" s="21">
        <v>2104033</v>
      </c>
      <c r="H34" s="21">
        <v>9512174</v>
      </c>
      <c r="I34" s="21">
        <v>18976884</v>
      </c>
      <c r="J34" s="21">
        <v>30593091</v>
      </c>
      <c r="K34" s="21">
        <v>16040470</v>
      </c>
      <c r="L34" s="21">
        <v>20287338</v>
      </c>
      <c r="M34" s="21">
        <v>26778984</v>
      </c>
      <c r="N34" s="21">
        <v>63106792</v>
      </c>
      <c r="O34" s="21"/>
      <c r="P34" s="21"/>
      <c r="Q34" s="21"/>
      <c r="R34" s="21"/>
      <c r="S34" s="21"/>
      <c r="T34" s="21"/>
      <c r="U34" s="21"/>
      <c r="V34" s="21"/>
      <c r="W34" s="21">
        <v>93699883</v>
      </c>
      <c r="X34" s="21">
        <v>126512000</v>
      </c>
      <c r="Y34" s="21">
        <v>-32812117</v>
      </c>
      <c r="Z34" s="6">
        <v>-25.94</v>
      </c>
      <c r="AA34" s="28">
        <v>310000000</v>
      </c>
    </row>
    <row r="35" spans="1:27" ht="12.75">
      <c r="A35" s="59" t="s">
        <v>63</v>
      </c>
      <c r="B35" s="3"/>
      <c r="C35" s="19">
        <v>246849280</v>
      </c>
      <c r="D35" s="19"/>
      <c r="E35" s="20">
        <v>85937000</v>
      </c>
      <c r="F35" s="21">
        <v>85937000</v>
      </c>
      <c r="G35" s="21">
        <v>182198</v>
      </c>
      <c r="H35" s="21">
        <v>1703500</v>
      </c>
      <c r="I35" s="21">
        <v>4921081</v>
      </c>
      <c r="J35" s="21">
        <v>6806779</v>
      </c>
      <c r="K35" s="21">
        <v>15009327</v>
      </c>
      <c r="L35" s="21">
        <v>8193825</v>
      </c>
      <c r="M35" s="21">
        <v>23978976</v>
      </c>
      <c r="N35" s="21">
        <v>47182128</v>
      </c>
      <c r="O35" s="21"/>
      <c r="P35" s="21"/>
      <c r="Q35" s="21"/>
      <c r="R35" s="21"/>
      <c r="S35" s="21"/>
      <c r="T35" s="21"/>
      <c r="U35" s="21"/>
      <c r="V35" s="21"/>
      <c r="W35" s="21">
        <v>53988907</v>
      </c>
      <c r="X35" s="21">
        <v>20701000</v>
      </c>
      <c r="Y35" s="21">
        <v>33287907</v>
      </c>
      <c r="Z35" s="6">
        <v>160.8</v>
      </c>
      <c r="AA35" s="28">
        <v>85937000</v>
      </c>
    </row>
    <row r="36" spans="1:27" ht="12.75">
      <c r="A36" s="60" t="s">
        <v>64</v>
      </c>
      <c r="B36" s="10"/>
      <c r="C36" s="61">
        <f aca="true" t="shared" si="6" ref="C36:Y36">SUM(C32:C35)</f>
        <v>500520962</v>
      </c>
      <c r="D36" s="61">
        <f>SUM(D32:D35)</f>
        <v>0</v>
      </c>
      <c r="E36" s="62">
        <f t="shared" si="6"/>
        <v>525160800</v>
      </c>
      <c r="F36" s="63">
        <f t="shared" si="6"/>
        <v>525160800</v>
      </c>
      <c r="G36" s="63">
        <f t="shared" si="6"/>
        <v>7070810</v>
      </c>
      <c r="H36" s="63">
        <f t="shared" si="6"/>
        <v>18736650</v>
      </c>
      <c r="I36" s="63">
        <f t="shared" si="6"/>
        <v>31198651</v>
      </c>
      <c r="J36" s="63">
        <f t="shared" si="6"/>
        <v>57006111</v>
      </c>
      <c r="K36" s="63">
        <f t="shared" si="6"/>
        <v>37706775</v>
      </c>
      <c r="L36" s="63">
        <f t="shared" si="6"/>
        <v>40089148</v>
      </c>
      <c r="M36" s="63">
        <f t="shared" si="6"/>
        <v>66383527</v>
      </c>
      <c r="N36" s="63">
        <f t="shared" si="6"/>
        <v>144179450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201185561</v>
      </c>
      <c r="X36" s="63">
        <f t="shared" si="6"/>
        <v>225186200</v>
      </c>
      <c r="Y36" s="63">
        <f t="shared" si="6"/>
        <v>-24000639</v>
      </c>
      <c r="Z36" s="64">
        <f>+IF(X36&lt;&gt;0,+(Y36/X36)*100,0)</f>
        <v>-10.658130471583071</v>
      </c>
      <c r="AA36" s="65">
        <f>SUM(AA32:AA35)</f>
        <v>525160800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3582014</v>
      </c>
      <c r="D5" s="16">
        <f>SUM(D6:D8)</f>
        <v>0</v>
      </c>
      <c r="E5" s="17">
        <f t="shared" si="0"/>
        <v>2740000</v>
      </c>
      <c r="F5" s="18">
        <f t="shared" si="0"/>
        <v>2740000</v>
      </c>
      <c r="G5" s="18">
        <f t="shared" si="0"/>
        <v>0</v>
      </c>
      <c r="H5" s="18">
        <f t="shared" si="0"/>
        <v>177000</v>
      </c>
      <c r="I5" s="18">
        <f t="shared" si="0"/>
        <v>0</v>
      </c>
      <c r="J5" s="18">
        <f t="shared" si="0"/>
        <v>177000</v>
      </c>
      <c r="K5" s="18">
        <f t="shared" si="0"/>
        <v>311125</v>
      </c>
      <c r="L5" s="18">
        <f t="shared" si="0"/>
        <v>0</v>
      </c>
      <c r="M5" s="18">
        <f t="shared" si="0"/>
        <v>455215</v>
      </c>
      <c r="N5" s="18">
        <f t="shared" si="0"/>
        <v>766340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943340</v>
      </c>
      <c r="X5" s="18">
        <f t="shared" si="0"/>
        <v>1369998</v>
      </c>
      <c r="Y5" s="18">
        <f t="shared" si="0"/>
        <v>-426658</v>
      </c>
      <c r="Z5" s="4">
        <f>+IF(X5&lt;&gt;0,+(Y5/X5)*100,0)</f>
        <v>-31.142965172211927</v>
      </c>
      <c r="AA5" s="16">
        <f>SUM(AA6:AA8)</f>
        <v>2740000</v>
      </c>
    </row>
    <row r="6" spans="1:27" ht="12.75">
      <c r="A6" s="5" t="s">
        <v>32</v>
      </c>
      <c r="B6" s="3"/>
      <c r="C6" s="19">
        <v>538660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600128</v>
      </c>
      <c r="D7" s="22"/>
      <c r="E7" s="23">
        <v>2740000</v>
      </c>
      <c r="F7" s="24">
        <v>2740000</v>
      </c>
      <c r="G7" s="24"/>
      <c r="H7" s="24">
        <v>11000</v>
      </c>
      <c r="I7" s="24"/>
      <c r="J7" s="24">
        <v>11000</v>
      </c>
      <c r="K7" s="24">
        <v>311125</v>
      </c>
      <c r="L7" s="24"/>
      <c r="M7" s="24">
        <v>455215</v>
      </c>
      <c r="N7" s="24">
        <v>766340</v>
      </c>
      <c r="O7" s="24"/>
      <c r="P7" s="24"/>
      <c r="Q7" s="24"/>
      <c r="R7" s="24"/>
      <c r="S7" s="24"/>
      <c r="T7" s="24"/>
      <c r="U7" s="24"/>
      <c r="V7" s="24"/>
      <c r="W7" s="24">
        <v>777340</v>
      </c>
      <c r="X7" s="24">
        <v>1369998</v>
      </c>
      <c r="Y7" s="24">
        <v>-592658</v>
      </c>
      <c r="Z7" s="7">
        <v>-43.26</v>
      </c>
      <c r="AA7" s="29">
        <v>2740000</v>
      </c>
    </row>
    <row r="8" spans="1:27" ht="12.75">
      <c r="A8" s="5" t="s">
        <v>34</v>
      </c>
      <c r="B8" s="3"/>
      <c r="C8" s="19">
        <v>2443226</v>
      </c>
      <c r="D8" s="19"/>
      <c r="E8" s="20"/>
      <c r="F8" s="21"/>
      <c r="G8" s="21"/>
      <c r="H8" s="21">
        <v>166000</v>
      </c>
      <c r="I8" s="21"/>
      <c r="J8" s="21">
        <v>166000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166000</v>
      </c>
      <c r="X8" s="21"/>
      <c r="Y8" s="21">
        <v>166000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6090902</v>
      </c>
      <c r="D9" s="16">
        <f>SUM(D10:D14)</f>
        <v>0</v>
      </c>
      <c r="E9" s="17">
        <f t="shared" si="1"/>
        <v>40047470</v>
      </c>
      <c r="F9" s="18">
        <f t="shared" si="1"/>
        <v>40047470</v>
      </c>
      <c r="G9" s="18">
        <f t="shared" si="1"/>
        <v>879</v>
      </c>
      <c r="H9" s="18">
        <f t="shared" si="1"/>
        <v>197190</v>
      </c>
      <c r="I9" s="18">
        <f t="shared" si="1"/>
        <v>354808</v>
      </c>
      <c r="J9" s="18">
        <f t="shared" si="1"/>
        <v>552877</v>
      </c>
      <c r="K9" s="18">
        <f t="shared" si="1"/>
        <v>2215382</v>
      </c>
      <c r="L9" s="18">
        <f t="shared" si="1"/>
        <v>3585702</v>
      </c>
      <c r="M9" s="18">
        <f t="shared" si="1"/>
        <v>2731144</v>
      </c>
      <c r="N9" s="18">
        <f t="shared" si="1"/>
        <v>8532228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9085105</v>
      </c>
      <c r="X9" s="18">
        <f t="shared" si="1"/>
        <v>20023734</v>
      </c>
      <c r="Y9" s="18">
        <f t="shared" si="1"/>
        <v>-10938629</v>
      </c>
      <c r="Z9" s="4">
        <f>+IF(X9&lt;&gt;0,+(Y9/X9)*100,0)</f>
        <v>-54.62831757553312</v>
      </c>
      <c r="AA9" s="30">
        <f>SUM(AA10:AA14)</f>
        <v>40047470</v>
      </c>
    </row>
    <row r="10" spans="1:27" ht="12.75">
      <c r="A10" s="5" t="s">
        <v>36</v>
      </c>
      <c r="B10" s="3"/>
      <c r="C10" s="19">
        <v>1691977</v>
      </c>
      <c r="D10" s="19"/>
      <c r="E10" s="20">
        <v>16365000</v>
      </c>
      <c r="F10" s="21">
        <v>16365000</v>
      </c>
      <c r="G10" s="21"/>
      <c r="H10" s="21">
        <v>38400</v>
      </c>
      <c r="I10" s="21">
        <v>170880</v>
      </c>
      <c r="J10" s="21">
        <v>209280</v>
      </c>
      <c r="K10" s="21">
        <v>599887</v>
      </c>
      <c r="L10" s="21">
        <v>1800535</v>
      </c>
      <c r="M10" s="21">
        <v>1762348</v>
      </c>
      <c r="N10" s="21">
        <v>4162770</v>
      </c>
      <c r="O10" s="21"/>
      <c r="P10" s="21"/>
      <c r="Q10" s="21"/>
      <c r="R10" s="21"/>
      <c r="S10" s="21"/>
      <c r="T10" s="21"/>
      <c r="U10" s="21"/>
      <c r="V10" s="21"/>
      <c r="W10" s="21">
        <v>4372050</v>
      </c>
      <c r="X10" s="21">
        <v>8182500</v>
      </c>
      <c r="Y10" s="21">
        <v>-3810450</v>
      </c>
      <c r="Z10" s="6">
        <v>-46.57</v>
      </c>
      <c r="AA10" s="28">
        <v>16365000</v>
      </c>
    </row>
    <row r="11" spans="1:27" ht="12.75">
      <c r="A11" s="5" t="s">
        <v>37</v>
      </c>
      <c r="B11" s="3"/>
      <c r="C11" s="19">
        <v>4190785</v>
      </c>
      <c r="D11" s="19"/>
      <c r="E11" s="20">
        <v>23462470</v>
      </c>
      <c r="F11" s="21">
        <v>23462470</v>
      </c>
      <c r="G11" s="21">
        <v>879</v>
      </c>
      <c r="H11" s="21">
        <v>158790</v>
      </c>
      <c r="I11" s="21"/>
      <c r="J11" s="21">
        <v>159669</v>
      </c>
      <c r="K11" s="21">
        <v>720860</v>
      </c>
      <c r="L11" s="21">
        <v>1785167</v>
      </c>
      <c r="M11" s="21">
        <v>129250</v>
      </c>
      <c r="N11" s="21">
        <v>2635277</v>
      </c>
      <c r="O11" s="21"/>
      <c r="P11" s="21"/>
      <c r="Q11" s="21"/>
      <c r="R11" s="21"/>
      <c r="S11" s="21"/>
      <c r="T11" s="21"/>
      <c r="U11" s="21"/>
      <c r="V11" s="21"/>
      <c r="W11" s="21">
        <v>2794946</v>
      </c>
      <c r="X11" s="21">
        <v>11731236</v>
      </c>
      <c r="Y11" s="21">
        <v>-8936290</v>
      </c>
      <c r="Z11" s="6">
        <v>-76.18</v>
      </c>
      <c r="AA11" s="28">
        <v>23462470</v>
      </c>
    </row>
    <row r="12" spans="1:27" ht="12.75">
      <c r="A12" s="5" t="s">
        <v>38</v>
      </c>
      <c r="B12" s="3"/>
      <c r="C12" s="19">
        <v>208140</v>
      </c>
      <c r="D12" s="19"/>
      <c r="E12" s="20">
        <v>220000</v>
      </c>
      <c r="F12" s="21">
        <v>220000</v>
      </c>
      <c r="G12" s="21"/>
      <c r="H12" s="21"/>
      <c r="I12" s="21">
        <v>183928</v>
      </c>
      <c r="J12" s="21">
        <v>183928</v>
      </c>
      <c r="K12" s="21">
        <v>894635</v>
      </c>
      <c r="L12" s="21"/>
      <c r="M12" s="21">
        <v>839546</v>
      </c>
      <c r="N12" s="21">
        <v>1734181</v>
      </c>
      <c r="O12" s="21"/>
      <c r="P12" s="21"/>
      <c r="Q12" s="21"/>
      <c r="R12" s="21"/>
      <c r="S12" s="21"/>
      <c r="T12" s="21"/>
      <c r="U12" s="21"/>
      <c r="V12" s="21"/>
      <c r="W12" s="21">
        <v>1918109</v>
      </c>
      <c r="X12" s="21">
        <v>109998</v>
      </c>
      <c r="Y12" s="21">
        <v>1808111</v>
      </c>
      <c r="Z12" s="6">
        <v>1643.77</v>
      </c>
      <c r="AA12" s="28">
        <v>220000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34837861</v>
      </c>
      <c r="D15" s="16">
        <f>SUM(D16:D18)</f>
        <v>0</v>
      </c>
      <c r="E15" s="17">
        <f t="shared" si="2"/>
        <v>28065530</v>
      </c>
      <c r="F15" s="18">
        <f t="shared" si="2"/>
        <v>28065530</v>
      </c>
      <c r="G15" s="18">
        <f t="shared" si="2"/>
        <v>771792</v>
      </c>
      <c r="H15" s="18">
        <f t="shared" si="2"/>
        <v>27000</v>
      </c>
      <c r="I15" s="18">
        <f t="shared" si="2"/>
        <v>1429659</v>
      </c>
      <c r="J15" s="18">
        <f t="shared" si="2"/>
        <v>2228451</v>
      </c>
      <c r="K15" s="18">
        <f t="shared" si="2"/>
        <v>4706465</v>
      </c>
      <c r="L15" s="18">
        <f t="shared" si="2"/>
        <v>658209</v>
      </c>
      <c r="M15" s="18">
        <f t="shared" si="2"/>
        <v>930889</v>
      </c>
      <c r="N15" s="18">
        <f t="shared" si="2"/>
        <v>6295563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8524014</v>
      </c>
      <c r="X15" s="18">
        <f t="shared" si="2"/>
        <v>14032764</v>
      </c>
      <c r="Y15" s="18">
        <f t="shared" si="2"/>
        <v>-5508750</v>
      </c>
      <c r="Z15" s="4">
        <f>+IF(X15&lt;&gt;0,+(Y15/X15)*100,0)</f>
        <v>-39.25634322646629</v>
      </c>
      <c r="AA15" s="30">
        <f>SUM(AA16:AA18)</f>
        <v>28065530</v>
      </c>
    </row>
    <row r="16" spans="1:27" ht="12.75">
      <c r="A16" s="5" t="s">
        <v>42</v>
      </c>
      <c r="B16" s="3"/>
      <c r="C16" s="19">
        <v>225000</v>
      </c>
      <c r="D16" s="19"/>
      <c r="E16" s="20">
        <v>300000</v>
      </c>
      <c r="F16" s="21">
        <v>300000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150000</v>
      </c>
      <c r="Y16" s="21">
        <v>-150000</v>
      </c>
      <c r="Z16" s="6">
        <v>-100</v>
      </c>
      <c r="AA16" s="28">
        <v>300000</v>
      </c>
    </row>
    <row r="17" spans="1:27" ht="12.75">
      <c r="A17" s="5" t="s">
        <v>43</v>
      </c>
      <c r="B17" s="3"/>
      <c r="C17" s="19">
        <v>34612861</v>
      </c>
      <c r="D17" s="19"/>
      <c r="E17" s="20">
        <v>27765530</v>
      </c>
      <c r="F17" s="21">
        <v>27765530</v>
      </c>
      <c r="G17" s="21">
        <v>771792</v>
      </c>
      <c r="H17" s="21">
        <v>27000</v>
      </c>
      <c r="I17" s="21">
        <v>1429659</v>
      </c>
      <c r="J17" s="21">
        <v>2228451</v>
      </c>
      <c r="K17" s="21">
        <v>4706465</v>
      </c>
      <c r="L17" s="21">
        <v>658209</v>
      </c>
      <c r="M17" s="21">
        <v>930889</v>
      </c>
      <c r="N17" s="21">
        <v>6295563</v>
      </c>
      <c r="O17" s="21"/>
      <c r="P17" s="21"/>
      <c r="Q17" s="21"/>
      <c r="R17" s="21"/>
      <c r="S17" s="21"/>
      <c r="T17" s="21"/>
      <c r="U17" s="21"/>
      <c r="V17" s="21"/>
      <c r="W17" s="21">
        <v>8524014</v>
      </c>
      <c r="X17" s="21">
        <v>13882764</v>
      </c>
      <c r="Y17" s="21">
        <v>-5358750</v>
      </c>
      <c r="Z17" s="6">
        <v>-38.6</v>
      </c>
      <c r="AA17" s="28">
        <v>27765530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1618311</v>
      </c>
      <c r="D19" s="16">
        <f>SUM(D20:D23)</f>
        <v>0</v>
      </c>
      <c r="E19" s="17">
        <f t="shared" si="3"/>
        <v>3190000</v>
      </c>
      <c r="F19" s="18">
        <f t="shared" si="3"/>
        <v>3190000</v>
      </c>
      <c r="G19" s="18">
        <f t="shared" si="3"/>
        <v>0</v>
      </c>
      <c r="H19" s="18">
        <f t="shared" si="3"/>
        <v>0</v>
      </c>
      <c r="I19" s="18">
        <f t="shared" si="3"/>
        <v>541772</v>
      </c>
      <c r="J19" s="18">
        <f t="shared" si="3"/>
        <v>541772</v>
      </c>
      <c r="K19" s="18">
        <f t="shared" si="3"/>
        <v>496567</v>
      </c>
      <c r="L19" s="18">
        <f t="shared" si="3"/>
        <v>839903</v>
      </c>
      <c r="M19" s="18">
        <f t="shared" si="3"/>
        <v>0</v>
      </c>
      <c r="N19" s="18">
        <f t="shared" si="3"/>
        <v>1336470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1878242</v>
      </c>
      <c r="X19" s="18">
        <f t="shared" si="3"/>
        <v>1594998</v>
      </c>
      <c r="Y19" s="18">
        <f t="shared" si="3"/>
        <v>283244</v>
      </c>
      <c r="Z19" s="4">
        <f>+IF(X19&lt;&gt;0,+(Y19/X19)*100,0)</f>
        <v>17.758266781525744</v>
      </c>
      <c r="AA19" s="30">
        <f>SUM(AA20:AA23)</f>
        <v>3190000</v>
      </c>
    </row>
    <row r="20" spans="1:27" ht="12.75">
      <c r="A20" s="5" t="s">
        <v>46</v>
      </c>
      <c r="B20" s="3"/>
      <c r="C20" s="19">
        <v>1121182</v>
      </c>
      <c r="D20" s="19"/>
      <c r="E20" s="20">
        <v>1870000</v>
      </c>
      <c r="F20" s="21">
        <v>1870000</v>
      </c>
      <c r="G20" s="21"/>
      <c r="H20" s="21"/>
      <c r="I20" s="21">
        <v>541772</v>
      </c>
      <c r="J20" s="21">
        <v>541772</v>
      </c>
      <c r="K20" s="21">
        <v>496567</v>
      </c>
      <c r="L20" s="21">
        <v>762503</v>
      </c>
      <c r="M20" s="21"/>
      <c r="N20" s="21">
        <v>1259070</v>
      </c>
      <c r="O20" s="21"/>
      <c r="P20" s="21"/>
      <c r="Q20" s="21"/>
      <c r="R20" s="21"/>
      <c r="S20" s="21"/>
      <c r="T20" s="21"/>
      <c r="U20" s="21"/>
      <c r="V20" s="21"/>
      <c r="W20" s="21">
        <v>1800842</v>
      </c>
      <c r="X20" s="21">
        <v>934998</v>
      </c>
      <c r="Y20" s="21">
        <v>865844</v>
      </c>
      <c r="Z20" s="6">
        <v>92.6</v>
      </c>
      <c r="AA20" s="28">
        <v>1870000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>
        <v>278282</v>
      </c>
      <c r="D22" s="22"/>
      <c r="E22" s="23"/>
      <c r="F22" s="24"/>
      <c r="G22" s="24"/>
      <c r="H22" s="24"/>
      <c r="I22" s="24"/>
      <c r="J22" s="24"/>
      <c r="K22" s="24"/>
      <c r="L22" s="24">
        <v>77400</v>
      </c>
      <c r="M22" s="24"/>
      <c r="N22" s="24">
        <v>77400</v>
      </c>
      <c r="O22" s="24"/>
      <c r="P22" s="24"/>
      <c r="Q22" s="24"/>
      <c r="R22" s="24"/>
      <c r="S22" s="24"/>
      <c r="T22" s="24"/>
      <c r="U22" s="24"/>
      <c r="V22" s="24"/>
      <c r="W22" s="24">
        <v>77400</v>
      </c>
      <c r="X22" s="24"/>
      <c r="Y22" s="24">
        <v>77400</v>
      </c>
      <c r="Z22" s="7"/>
      <c r="AA22" s="29"/>
    </row>
    <row r="23" spans="1:27" ht="12.75">
      <c r="A23" s="5" t="s">
        <v>49</v>
      </c>
      <c r="B23" s="3"/>
      <c r="C23" s="19">
        <v>218847</v>
      </c>
      <c r="D23" s="19"/>
      <c r="E23" s="20">
        <v>1320000</v>
      </c>
      <c r="F23" s="21">
        <v>1320000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660000</v>
      </c>
      <c r="Y23" s="21">
        <v>-660000</v>
      </c>
      <c r="Z23" s="6">
        <v>-100</v>
      </c>
      <c r="AA23" s="28">
        <v>1320000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46129088</v>
      </c>
      <c r="D25" s="50">
        <f>+D5+D9+D15+D19+D24</f>
        <v>0</v>
      </c>
      <c r="E25" s="51">
        <f t="shared" si="4"/>
        <v>74043000</v>
      </c>
      <c r="F25" s="52">
        <f t="shared" si="4"/>
        <v>74043000</v>
      </c>
      <c r="G25" s="52">
        <f t="shared" si="4"/>
        <v>772671</v>
      </c>
      <c r="H25" s="52">
        <f t="shared" si="4"/>
        <v>401190</v>
      </c>
      <c r="I25" s="52">
        <f t="shared" si="4"/>
        <v>2326239</v>
      </c>
      <c r="J25" s="52">
        <f t="shared" si="4"/>
        <v>3500100</v>
      </c>
      <c r="K25" s="52">
        <f t="shared" si="4"/>
        <v>7729539</v>
      </c>
      <c r="L25" s="52">
        <f t="shared" si="4"/>
        <v>5083814</v>
      </c>
      <c r="M25" s="52">
        <f t="shared" si="4"/>
        <v>4117248</v>
      </c>
      <c r="N25" s="52">
        <f t="shared" si="4"/>
        <v>16930601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20430701</v>
      </c>
      <c r="X25" s="52">
        <f t="shared" si="4"/>
        <v>37021494</v>
      </c>
      <c r="Y25" s="52">
        <f t="shared" si="4"/>
        <v>-16590793</v>
      </c>
      <c r="Z25" s="53">
        <f>+IF(X25&lt;&gt;0,+(Y25/X25)*100,0)</f>
        <v>-44.81394781096625</v>
      </c>
      <c r="AA25" s="54">
        <f>+AA5+AA9+AA15+AA19+AA24</f>
        <v>74043000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46129088</v>
      </c>
      <c r="D28" s="19"/>
      <c r="E28" s="20">
        <v>64043000</v>
      </c>
      <c r="F28" s="21">
        <v>64043000</v>
      </c>
      <c r="G28" s="21">
        <v>772671</v>
      </c>
      <c r="H28" s="21">
        <v>401190</v>
      </c>
      <c r="I28" s="21">
        <v>2326239</v>
      </c>
      <c r="J28" s="21">
        <v>3500100</v>
      </c>
      <c r="K28" s="21">
        <v>7729538</v>
      </c>
      <c r="L28" s="21">
        <v>5083814</v>
      </c>
      <c r="M28" s="21">
        <v>4117248</v>
      </c>
      <c r="N28" s="21">
        <v>16930600</v>
      </c>
      <c r="O28" s="21"/>
      <c r="P28" s="21"/>
      <c r="Q28" s="21"/>
      <c r="R28" s="21"/>
      <c r="S28" s="21"/>
      <c r="T28" s="21"/>
      <c r="U28" s="21"/>
      <c r="V28" s="21"/>
      <c r="W28" s="21">
        <v>20430700</v>
      </c>
      <c r="X28" s="21">
        <v>32021502</v>
      </c>
      <c r="Y28" s="21">
        <v>-11590802</v>
      </c>
      <c r="Z28" s="6">
        <v>-36.2</v>
      </c>
      <c r="AA28" s="19">
        <v>64043000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46129088</v>
      </c>
      <c r="D32" s="25">
        <f>SUM(D28:D31)</f>
        <v>0</v>
      </c>
      <c r="E32" s="26">
        <f t="shared" si="5"/>
        <v>64043000</v>
      </c>
      <c r="F32" s="27">
        <f t="shared" si="5"/>
        <v>64043000</v>
      </c>
      <c r="G32" s="27">
        <f t="shared" si="5"/>
        <v>772671</v>
      </c>
      <c r="H32" s="27">
        <f t="shared" si="5"/>
        <v>401190</v>
      </c>
      <c r="I32" s="27">
        <f t="shared" si="5"/>
        <v>2326239</v>
      </c>
      <c r="J32" s="27">
        <f t="shared" si="5"/>
        <v>3500100</v>
      </c>
      <c r="K32" s="27">
        <f t="shared" si="5"/>
        <v>7729538</v>
      </c>
      <c r="L32" s="27">
        <f t="shared" si="5"/>
        <v>5083814</v>
      </c>
      <c r="M32" s="27">
        <f t="shared" si="5"/>
        <v>4117248</v>
      </c>
      <c r="N32" s="27">
        <f t="shared" si="5"/>
        <v>16930600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20430700</v>
      </c>
      <c r="X32" s="27">
        <f t="shared" si="5"/>
        <v>32021502</v>
      </c>
      <c r="Y32" s="27">
        <f t="shared" si="5"/>
        <v>-11590802</v>
      </c>
      <c r="Z32" s="13">
        <f>+IF(X32&lt;&gt;0,+(Y32/X32)*100,0)</f>
        <v>-36.19693417254444</v>
      </c>
      <c r="AA32" s="31">
        <f>SUM(AA28:AA31)</f>
        <v>64043000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10000000</v>
      </c>
      <c r="F35" s="21">
        <v>10000000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4999998</v>
      </c>
      <c r="Y35" s="21">
        <v>-4999998</v>
      </c>
      <c r="Z35" s="6">
        <v>-100</v>
      </c>
      <c r="AA35" s="28">
        <v>10000000</v>
      </c>
    </row>
    <row r="36" spans="1:27" ht="12.75">
      <c r="A36" s="60" t="s">
        <v>64</v>
      </c>
      <c r="B36" s="10"/>
      <c r="C36" s="61">
        <f aca="true" t="shared" si="6" ref="C36:Y36">SUM(C32:C35)</f>
        <v>46129088</v>
      </c>
      <c r="D36" s="61">
        <f>SUM(D32:D35)</f>
        <v>0</v>
      </c>
      <c r="E36" s="62">
        <f t="shared" si="6"/>
        <v>74043000</v>
      </c>
      <c r="F36" s="63">
        <f t="shared" si="6"/>
        <v>74043000</v>
      </c>
      <c r="G36" s="63">
        <f t="shared" si="6"/>
        <v>772671</v>
      </c>
      <c r="H36" s="63">
        <f t="shared" si="6"/>
        <v>401190</v>
      </c>
      <c r="I36" s="63">
        <f t="shared" si="6"/>
        <v>2326239</v>
      </c>
      <c r="J36" s="63">
        <f t="shared" si="6"/>
        <v>3500100</v>
      </c>
      <c r="K36" s="63">
        <f t="shared" si="6"/>
        <v>7729538</v>
      </c>
      <c r="L36" s="63">
        <f t="shared" si="6"/>
        <v>5083814</v>
      </c>
      <c r="M36" s="63">
        <f t="shared" si="6"/>
        <v>4117248</v>
      </c>
      <c r="N36" s="63">
        <f t="shared" si="6"/>
        <v>16930600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20430700</v>
      </c>
      <c r="X36" s="63">
        <f t="shared" si="6"/>
        <v>37021500</v>
      </c>
      <c r="Y36" s="63">
        <f t="shared" si="6"/>
        <v>-16590800</v>
      </c>
      <c r="Z36" s="64">
        <f>+IF(X36&lt;&gt;0,+(Y36/X36)*100,0)</f>
        <v>-44.813959455991785</v>
      </c>
      <c r="AA36" s="65">
        <f>SUM(AA32:AA35)</f>
        <v>74043000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7481574</v>
      </c>
      <c r="D5" s="16">
        <f>SUM(D6:D8)</f>
        <v>0</v>
      </c>
      <c r="E5" s="17">
        <f t="shared" si="0"/>
        <v>315000</v>
      </c>
      <c r="F5" s="18">
        <f t="shared" si="0"/>
        <v>315000</v>
      </c>
      <c r="G5" s="18">
        <f t="shared" si="0"/>
        <v>6690</v>
      </c>
      <c r="H5" s="18">
        <f t="shared" si="0"/>
        <v>0</v>
      </c>
      <c r="I5" s="18">
        <f t="shared" si="0"/>
        <v>8113</v>
      </c>
      <c r="J5" s="18">
        <f t="shared" si="0"/>
        <v>14803</v>
      </c>
      <c r="K5" s="18">
        <f t="shared" si="0"/>
        <v>37975</v>
      </c>
      <c r="L5" s="18">
        <f t="shared" si="0"/>
        <v>0</v>
      </c>
      <c r="M5" s="18">
        <f t="shared" si="0"/>
        <v>2890</v>
      </c>
      <c r="N5" s="18">
        <f t="shared" si="0"/>
        <v>40865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55668</v>
      </c>
      <c r="X5" s="18">
        <f t="shared" si="0"/>
        <v>0</v>
      </c>
      <c r="Y5" s="18">
        <f t="shared" si="0"/>
        <v>55668</v>
      </c>
      <c r="Z5" s="4">
        <f>+IF(X5&lt;&gt;0,+(Y5/X5)*100,0)</f>
        <v>0</v>
      </c>
      <c r="AA5" s="16">
        <f>SUM(AA6:AA8)</f>
        <v>315000</v>
      </c>
    </row>
    <row r="6" spans="1:27" ht="12.75">
      <c r="A6" s="5" t="s">
        <v>32</v>
      </c>
      <c r="B6" s="3"/>
      <c r="C6" s="19">
        <v>6634142</v>
      </c>
      <c r="D6" s="19"/>
      <c r="E6" s="20">
        <v>80000</v>
      </c>
      <c r="F6" s="21">
        <v>80000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80000</v>
      </c>
    </row>
    <row r="7" spans="1:27" ht="12.75">
      <c r="A7" s="5" t="s">
        <v>33</v>
      </c>
      <c r="B7" s="3"/>
      <c r="C7" s="22">
        <v>358056</v>
      </c>
      <c r="D7" s="22"/>
      <c r="E7" s="23">
        <v>235000</v>
      </c>
      <c r="F7" s="24">
        <v>235000</v>
      </c>
      <c r="G7" s="24">
        <v>6690</v>
      </c>
      <c r="H7" s="24"/>
      <c r="I7" s="24">
        <v>8113</v>
      </c>
      <c r="J7" s="24">
        <v>14803</v>
      </c>
      <c r="K7" s="24">
        <v>18240</v>
      </c>
      <c r="L7" s="24"/>
      <c r="M7" s="24">
        <v>2890</v>
      </c>
      <c r="N7" s="24">
        <v>21130</v>
      </c>
      <c r="O7" s="24"/>
      <c r="P7" s="24"/>
      <c r="Q7" s="24"/>
      <c r="R7" s="24"/>
      <c r="S7" s="24"/>
      <c r="T7" s="24"/>
      <c r="U7" s="24"/>
      <c r="V7" s="24"/>
      <c r="W7" s="24">
        <v>35933</v>
      </c>
      <c r="X7" s="24"/>
      <c r="Y7" s="24">
        <v>35933</v>
      </c>
      <c r="Z7" s="7"/>
      <c r="AA7" s="29">
        <v>235000</v>
      </c>
    </row>
    <row r="8" spans="1:27" ht="12.75">
      <c r="A8" s="5" t="s">
        <v>34</v>
      </c>
      <c r="B8" s="3"/>
      <c r="C8" s="19">
        <v>489376</v>
      </c>
      <c r="D8" s="19"/>
      <c r="E8" s="20"/>
      <c r="F8" s="21"/>
      <c r="G8" s="21"/>
      <c r="H8" s="21"/>
      <c r="I8" s="21"/>
      <c r="J8" s="21"/>
      <c r="K8" s="21">
        <v>19735</v>
      </c>
      <c r="L8" s="21"/>
      <c r="M8" s="21"/>
      <c r="N8" s="21">
        <v>19735</v>
      </c>
      <c r="O8" s="21"/>
      <c r="P8" s="21"/>
      <c r="Q8" s="21"/>
      <c r="R8" s="21"/>
      <c r="S8" s="21"/>
      <c r="T8" s="21"/>
      <c r="U8" s="21"/>
      <c r="V8" s="21"/>
      <c r="W8" s="21">
        <v>19735</v>
      </c>
      <c r="X8" s="21"/>
      <c r="Y8" s="21">
        <v>19735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195020</v>
      </c>
      <c r="D9" s="16">
        <f>SUM(D10:D14)</f>
        <v>0</v>
      </c>
      <c r="E9" s="17">
        <f t="shared" si="1"/>
        <v>1275000</v>
      </c>
      <c r="F9" s="18">
        <f t="shared" si="1"/>
        <v>1275000</v>
      </c>
      <c r="G9" s="18">
        <f t="shared" si="1"/>
        <v>0</v>
      </c>
      <c r="H9" s="18">
        <f t="shared" si="1"/>
        <v>0</v>
      </c>
      <c r="I9" s="18">
        <f t="shared" si="1"/>
        <v>23376</v>
      </c>
      <c r="J9" s="18">
        <f t="shared" si="1"/>
        <v>23376</v>
      </c>
      <c r="K9" s="18">
        <f t="shared" si="1"/>
        <v>8500</v>
      </c>
      <c r="L9" s="18">
        <f t="shared" si="1"/>
        <v>0</v>
      </c>
      <c r="M9" s="18">
        <f t="shared" si="1"/>
        <v>0</v>
      </c>
      <c r="N9" s="18">
        <f t="shared" si="1"/>
        <v>8500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31876</v>
      </c>
      <c r="X9" s="18">
        <f t="shared" si="1"/>
        <v>0</v>
      </c>
      <c r="Y9" s="18">
        <f t="shared" si="1"/>
        <v>31876</v>
      </c>
      <c r="Z9" s="4">
        <f>+IF(X9&lt;&gt;0,+(Y9/X9)*100,0)</f>
        <v>0</v>
      </c>
      <c r="AA9" s="30">
        <f>SUM(AA10:AA14)</f>
        <v>1275000</v>
      </c>
    </row>
    <row r="10" spans="1:27" ht="12.75">
      <c r="A10" s="5" t="s">
        <v>36</v>
      </c>
      <c r="B10" s="3"/>
      <c r="C10" s="19">
        <v>195020</v>
      </c>
      <c r="D10" s="19"/>
      <c r="E10" s="20">
        <v>100000</v>
      </c>
      <c r="F10" s="21">
        <v>100000</v>
      </c>
      <c r="G10" s="21"/>
      <c r="H10" s="21"/>
      <c r="I10" s="21">
        <v>23376</v>
      </c>
      <c r="J10" s="21">
        <v>23376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23376</v>
      </c>
      <c r="X10" s="21"/>
      <c r="Y10" s="21">
        <v>23376</v>
      </c>
      <c r="Z10" s="6"/>
      <c r="AA10" s="28">
        <v>100000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1175000</v>
      </c>
      <c r="F12" s="21">
        <v>1175000</v>
      </c>
      <c r="G12" s="21"/>
      <c r="H12" s="21"/>
      <c r="I12" s="21"/>
      <c r="J12" s="21"/>
      <c r="K12" s="21">
        <v>8500</v>
      </c>
      <c r="L12" s="21"/>
      <c r="M12" s="21"/>
      <c r="N12" s="21">
        <v>8500</v>
      </c>
      <c r="O12" s="21"/>
      <c r="P12" s="21"/>
      <c r="Q12" s="21"/>
      <c r="R12" s="21"/>
      <c r="S12" s="21"/>
      <c r="T12" s="21"/>
      <c r="U12" s="21"/>
      <c r="V12" s="21"/>
      <c r="W12" s="21">
        <v>8500</v>
      </c>
      <c r="X12" s="21"/>
      <c r="Y12" s="21">
        <v>8500</v>
      </c>
      <c r="Z12" s="6"/>
      <c r="AA12" s="28">
        <v>1175000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25197945</v>
      </c>
      <c r="D15" s="16">
        <f>SUM(D16:D18)</f>
        <v>0</v>
      </c>
      <c r="E15" s="17">
        <f t="shared" si="2"/>
        <v>18409000</v>
      </c>
      <c r="F15" s="18">
        <f t="shared" si="2"/>
        <v>18409000</v>
      </c>
      <c r="G15" s="18">
        <f t="shared" si="2"/>
        <v>1282443</v>
      </c>
      <c r="H15" s="18">
        <f t="shared" si="2"/>
        <v>2248485</v>
      </c>
      <c r="I15" s="18">
        <f t="shared" si="2"/>
        <v>952599</v>
      </c>
      <c r="J15" s="18">
        <f t="shared" si="2"/>
        <v>4483527</v>
      </c>
      <c r="K15" s="18">
        <f t="shared" si="2"/>
        <v>1185095</v>
      </c>
      <c r="L15" s="18">
        <f t="shared" si="2"/>
        <v>1331764</v>
      </c>
      <c r="M15" s="18">
        <f t="shared" si="2"/>
        <v>4394500</v>
      </c>
      <c r="N15" s="18">
        <f t="shared" si="2"/>
        <v>6911359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11394886</v>
      </c>
      <c r="X15" s="18">
        <f t="shared" si="2"/>
        <v>0</v>
      </c>
      <c r="Y15" s="18">
        <f t="shared" si="2"/>
        <v>11394886</v>
      </c>
      <c r="Z15" s="4">
        <f>+IF(X15&lt;&gt;0,+(Y15/X15)*100,0)</f>
        <v>0</v>
      </c>
      <c r="AA15" s="30">
        <f>SUM(AA16:AA18)</f>
        <v>18409000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25197945</v>
      </c>
      <c r="D17" s="19"/>
      <c r="E17" s="20">
        <v>18409000</v>
      </c>
      <c r="F17" s="21">
        <v>18409000</v>
      </c>
      <c r="G17" s="21">
        <v>1282443</v>
      </c>
      <c r="H17" s="21">
        <v>2248485</v>
      </c>
      <c r="I17" s="21">
        <v>952599</v>
      </c>
      <c r="J17" s="21">
        <v>4483527</v>
      </c>
      <c r="K17" s="21">
        <v>1185095</v>
      </c>
      <c r="L17" s="21">
        <v>1331764</v>
      </c>
      <c r="M17" s="21">
        <v>4394500</v>
      </c>
      <c r="N17" s="21">
        <v>6911359</v>
      </c>
      <c r="O17" s="21"/>
      <c r="P17" s="21"/>
      <c r="Q17" s="21"/>
      <c r="R17" s="21"/>
      <c r="S17" s="21"/>
      <c r="T17" s="21"/>
      <c r="U17" s="21"/>
      <c r="V17" s="21"/>
      <c r="W17" s="21">
        <v>11394886</v>
      </c>
      <c r="X17" s="21"/>
      <c r="Y17" s="21">
        <v>11394886</v>
      </c>
      <c r="Z17" s="6"/>
      <c r="AA17" s="28">
        <v>18409000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8860416</v>
      </c>
      <c r="D19" s="16">
        <f>SUM(D20:D23)</f>
        <v>0</v>
      </c>
      <c r="E19" s="17">
        <f t="shared" si="3"/>
        <v>16340000</v>
      </c>
      <c r="F19" s="18">
        <f t="shared" si="3"/>
        <v>16340000</v>
      </c>
      <c r="G19" s="18">
        <f t="shared" si="3"/>
        <v>0</v>
      </c>
      <c r="H19" s="18">
        <f t="shared" si="3"/>
        <v>5609257</v>
      </c>
      <c r="I19" s="18">
        <f t="shared" si="3"/>
        <v>0</v>
      </c>
      <c r="J19" s="18">
        <f t="shared" si="3"/>
        <v>5609257</v>
      </c>
      <c r="K19" s="18">
        <f t="shared" si="3"/>
        <v>0</v>
      </c>
      <c r="L19" s="18">
        <f t="shared" si="3"/>
        <v>0</v>
      </c>
      <c r="M19" s="18">
        <f t="shared" si="3"/>
        <v>3231805</v>
      </c>
      <c r="N19" s="18">
        <f t="shared" si="3"/>
        <v>3231805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8841062</v>
      </c>
      <c r="X19" s="18">
        <f t="shared" si="3"/>
        <v>0</v>
      </c>
      <c r="Y19" s="18">
        <f t="shared" si="3"/>
        <v>8841062</v>
      </c>
      <c r="Z19" s="4">
        <f>+IF(X19&lt;&gt;0,+(Y19/X19)*100,0)</f>
        <v>0</v>
      </c>
      <c r="AA19" s="30">
        <f>SUM(AA20:AA23)</f>
        <v>16340000</v>
      </c>
    </row>
    <row r="20" spans="1:27" ht="12.75">
      <c r="A20" s="5" t="s">
        <v>46</v>
      </c>
      <c r="B20" s="3"/>
      <c r="C20" s="19">
        <v>8860416</v>
      </c>
      <c r="D20" s="19"/>
      <c r="E20" s="20">
        <v>15840000</v>
      </c>
      <c r="F20" s="21">
        <v>15840000</v>
      </c>
      <c r="G20" s="21"/>
      <c r="H20" s="21">
        <v>5609257</v>
      </c>
      <c r="I20" s="21"/>
      <c r="J20" s="21">
        <v>5609257</v>
      </c>
      <c r="K20" s="21"/>
      <c r="L20" s="21"/>
      <c r="M20" s="21">
        <v>3231805</v>
      </c>
      <c r="N20" s="21">
        <v>3231805</v>
      </c>
      <c r="O20" s="21"/>
      <c r="P20" s="21"/>
      <c r="Q20" s="21"/>
      <c r="R20" s="21"/>
      <c r="S20" s="21"/>
      <c r="T20" s="21"/>
      <c r="U20" s="21"/>
      <c r="V20" s="21"/>
      <c r="W20" s="21">
        <v>8841062</v>
      </c>
      <c r="X20" s="21"/>
      <c r="Y20" s="21">
        <v>8841062</v>
      </c>
      <c r="Z20" s="6"/>
      <c r="AA20" s="28">
        <v>15840000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500000</v>
      </c>
      <c r="F23" s="21">
        <v>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41734955</v>
      </c>
      <c r="D25" s="50">
        <f>+D5+D9+D15+D19+D24</f>
        <v>0</v>
      </c>
      <c r="E25" s="51">
        <f t="shared" si="4"/>
        <v>36339000</v>
      </c>
      <c r="F25" s="52">
        <f t="shared" si="4"/>
        <v>36339000</v>
      </c>
      <c r="G25" s="52">
        <f t="shared" si="4"/>
        <v>1289133</v>
      </c>
      <c r="H25" s="52">
        <f t="shared" si="4"/>
        <v>7857742</v>
      </c>
      <c r="I25" s="52">
        <f t="shared" si="4"/>
        <v>984088</v>
      </c>
      <c r="J25" s="52">
        <f t="shared" si="4"/>
        <v>10130963</v>
      </c>
      <c r="K25" s="52">
        <f t="shared" si="4"/>
        <v>1231570</v>
      </c>
      <c r="L25" s="52">
        <f t="shared" si="4"/>
        <v>1331764</v>
      </c>
      <c r="M25" s="52">
        <f t="shared" si="4"/>
        <v>7629195</v>
      </c>
      <c r="N25" s="52">
        <f t="shared" si="4"/>
        <v>10192529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20323492</v>
      </c>
      <c r="X25" s="52">
        <f t="shared" si="4"/>
        <v>0</v>
      </c>
      <c r="Y25" s="52">
        <f t="shared" si="4"/>
        <v>20323492</v>
      </c>
      <c r="Z25" s="53">
        <f>+IF(X25&lt;&gt;0,+(Y25/X25)*100,0)</f>
        <v>0</v>
      </c>
      <c r="AA25" s="54">
        <f>+AA5+AA9+AA15+AA19+AA24</f>
        <v>36339000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32278000</v>
      </c>
      <c r="D28" s="19"/>
      <c r="E28" s="20">
        <v>32749000</v>
      </c>
      <c r="F28" s="21">
        <v>32749000</v>
      </c>
      <c r="G28" s="21">
        <v>1282443</v>
      </c>
      <c r="H28" s="21">
        <v>7835347</v>
      </c>
      <c r="I28" s="21">
        <v>952599</v>
      </c>
      <c r="J28" s="21">
        <v>10070389</v>
      </c>
      <c r="K28" s="21">
        <v>1181630</v>
      </c>
      <c r="L28" s="21">
        <v>1331764</v>
      </c>
      <c r="M28" s="21">
        <v>7626305</v>
      </c>
      <c r="N28" s="21">
        <v>10139699</v>
      </c>
      <c r="O28" s="21"/>
      <c r="P28" s="21"/>
      <c r="Q28" s="21"/>
      <c r="R28" s="21"/>
      <c r="S28" s="21"/>
      <c r="T28" s="21"/>
      <c r="U28" s="21"/>
      <c r="V28" s="21"/>
      <c r="W28" s="21">
        <v>20210088</v>
      </c>
      <c r="X28" s="21"/>
      <c r="Y28" s="21">
        <v>20210088</v>
      </c>
      <c r="Z28" s="6"/>
      <c r="AA28" s="19">
        <v>32749000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32278000</v>
      </c>
      <c r="D32" s="25">
        <f>SUM(D28:D31)</f>
        <v>0</v>
      </c>
      <c r="E32" s="26">
        <f t="shared" si="5"/>
        <v>32749000</v>
      </c>
      <c r="F32" s="27">
        <f t="shared" si="5"/>
        <v>32749000</v>
      </c>
      <c r="G32" s="27">
        <f t="shared" si="5"/>
        <v>1282443</v>
      </c>
      <c r="H32" s="27">
        <f t="shared" si="5"/>
        <v>7835347</v>
      </c>
      <c r="I32" s="27">
        <f t="shared" si="5"/>
        <v>952599</v>
      </c>
      <c r="J32" s="27">
        <f t="shared" si="5"/>
        <v>10070389</v>
      </c>
      <c r="K32" s="27">
        <f t="shared" si="5"/>
        <v>1181630</v>
      </c>
      <c r="L32" s="27">
        <f t="shared" si="5"/>
        <v>1331764</v>
      </c>
      <c r="M32" s="27">
        <f t="shared" si="5"/>
        <v>7626305</v>
      </c>
      <c r="N32" s="27">
        <f t="shared" si="5"/>
        <v>10139699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20210088</v>
      </c>
      <c r="X32" s="27">
        <f t="shared" si="5"/>
        <v>0</v>
      </c>
      <c r="Y32" s="27">
        <f t="shared" si="5"/>
        <v>20210088</v>
      </c>
      <c r="Z32" s="13">
        <f>+IF(X32&lt;&gt;0,+(Y32/X32)*100,0)</f>
        <v>0</v>
      </c>
      <c r="AA32" s="31">
        <f>SUM(AA28:AA31)</f>
        <v>32749000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9456955</v>
      </c>
      <c r="D35" s="19"/>
      <c r="E35" s="20">
        <v>3590000</v>
      </c>
      <c r="F35" s="21">
        <v>3590000</v>
      </c>
      <c r="G35" s="21">
        <v>6690</v>
      </c>
      <c r="H35" s="21">
        <v>22395</v>
      </c>
      <c r="I35" s="21">
        <v>31489</v>
      </c>
      <c r="J35" s="21">
        <v>60574</v>
      </c>
      <c r="K35" s="21">
        <v>49940</v>
      </c>
      <c r="L35" s="21"/>
      <c r="M35" s="21">
        <v>2890</v>
      </c>
      <c r="N35" s="21">
        <v>52830</v>
      </c>
      <c r="O35" s="21"/>
      <c r="P35" s="21"/>
      <c r="Q35" s="21"/>
      <c r="R35" s="21"/>
      <c r="S35" s="21"/>
      <c r="T35" s="21"/>
      <c r="U35" s="21"/>
      <c r="V35" s="21"/>
      <c r="W35" s="21">
        <v>113404</v>
      </c>
      <c r="X35" s="21"/>
      <c r="Y35" s="21">
        <v>113404</v>
      </c>
      <c r="Z35" s="6"/>
      <c r="AA35" s="28">
        <v>3590000</v>
      </c>
    </row>
    <row r="36" spans="1:27" ht="12.75">
      <c r="A36" s="60" t="s">
        <v>64</v>
      </c>
      <c r="B36" s="10"/>
      <c r="C36" s="61">
        <f aca="true" t="shared" si="6" ref="C36:Y36">SUM(C32:C35)</f>
        <v>41734955</v>
      </c>
      <c r="D36" s="61">
        <f>SUM(D32:D35)</f>
        <v>0</v>
      </c>
      <c r="E36" s="62">
        <f t="shared" si="6"/>
        <v>36339000</v>
      </c>
      <c r="F36" s="63">
        <f t="shared" si="6"/>
        <v>36339000</v>
      </c>
      <c r="G36" s="63">
        <f t="shared" si="6"/>
        <v>1289133</v>
      </c>
      <c r="H36" s="63">
        <f t="shared" si="6"/>
        <v>7857742</v>
      </c>
      <c r="I36" s="63">
        <f t="shared" si="6"/>
        <v>984088</v>
      </c>
      <c r="J36" s="63">
        <f t="shared" si="6"/>
        <v>10130963</v>
      </c>
      <c r="K36" s="63">
        <f t="shared" si="6"/>
        <v>1231570</v>
      </c>
      <c r="L36" s="63">
        <f t="shared" si="6"/>
        <v>1331764</v>
      </c>
      <c r="M36" s="63">
        <f t="shared" si="6"/>
        <v>7629195</v>
      </c>
      <c r="N36" s="63">
        <f t="shared" si="6"/>
        <v>10192529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20323492</v>
      </c>
      <c r="X36" s="63">
        <f t="shared" si="6"/>
        <v>0</v>
      </c>
      <c r="Y36" s="63">
        <f t="shared" si="6"/>
        <v>20323492</v>
      </c>
      <c r="Z36" s="64">
        <f>+IF(X36&lt;&gt;0,+(Y36/X36)*100,0)</f>
        <v>0</v>
      </c>
      <c r="AA36" s="65">
        <f>SUM(AA32:AA35)</f>
        <v>36339000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25325161</v>
      </c>
      <c r="D5" s="16">
        <f>SUM(D6:D8)</f>
        <v>0</v>
      </c>
      <c r="E5" s="17">
        <f t="shared" si="0"/>
        <v>2270000</v>
      </c>
      <c r="F5" s="18">
        <f t="shared" si="0"/>
        <v>2270000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814998</v>
      </c>
      <c r="Y5" s="18">
        <f t="shared" si="0"/>
        <v>-814998</v>
      </c>
      <c r="Z5" s="4">
        <f>+IF(X5&lt;&gt;0,+(Y5/X5)*100,0)</f>
        <v>-100</v>
      </c>
      <c r="AA5" s="16">
        <f>SUM(AA6:AA8)</f>
        <v>2270000</v>
      </c>
    </row>
    <row r="6" spans="1:27" ht="12.75">
      <c r="A6" s="5" t="s">
        <v>32</v>
      </c>
      <c r="B6" s="3"/>
      <c r="C6" s="19">
        <v>25325161</v>
      </c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250000</v>
      </c>
    </row>
    <row r="7" spans="1:27" ht="12.75">
      <c r="A7" s="5" t="s">
        <v>33</v>
      </c>
      <c r="B7" s="3"/>
      <c r="C7" s="22"/>
      <c r="D7" s="22"/>
      <c r="E7" s="23">
        <v>1575000</v>
      </c>
      <c r="F7" s="24">
        <v>1575000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814998</v>
      </c>
      <c r="Y7" s="24">
        <v>-814998</v>
      </c>
      <c r="Z7" s="7">
        <v>-100</v>
      </c>
      <c r="AA7" s="29">
        <v>1575000</v>
      </c>
    </row>
    <row r="8" spans="1:27" ht="12.75">
      <c r="A8" s="5" t="s">
        <v>34</v>
      </c>
      <c r="B8" s="3"/>
      <c r="C8" s="19"/>
      <c r="D8" s="19"/>
      <c r="E8" s="20">
        <v>445000</v>
      </c>
      <c r="F8" s="21">
        <v>445000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445000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12345000</v>
      </c>
      <c r="F9" s="18">
        <f t="shared" si="1"/>
        <v>12345000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1751731</v>
      </c>
      <c r="L9" s="18">
        <f t="shared" si="1"/>
        <v>0</v>
      </c>
      <c r="M9" s="18">
        <f t="shared" si="1"/>
        <v>0</v>
      </c>
      <c r="N9" s="18">
        <f t="shared" si="1"/>
        <v>1751731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1751731</v>
      </c>
      <c r="X9" s="18">
        <f t="shared" si="1"/>
        <v>5999994</v>
      </c>
      <c r="Y9" s="18">
        <f t="shared" si="1"/>
        <v>-4248263</v>
      </c>
      <c r="Z9" s="4">
        <f>+IF(X9&lt;&gt;0,+(Y9/X9)*100,0)</f>
        <v>-70.80445413778747</v>
      </c>
      <c r="AA9" s="30">
        <f>SUM(AA10:AA14)</f>
        <v>12345000</v>
      </c>
    </row>
    <row r="10" spans="1:27" ht="12.75">
      <c r="A10" s="5" t="s">
        <v>36</v>
      </c>
      <c r="B10" s="3"/>
      <c r="C10" s="19"/>
      <c r="D10" s="19"/>
      <c r="E10" s="20">
        <v>2845000</v>
      </c>
      <c r="F10" s="21">
        <v>2845000</v>
      </c>
      <c r="G10" s="21"/>
      <c r="H10" s="21"/>
      <c r="I10" s="21"/>
      <c r="J10" s="21"/>
      <c r="K10" s="21">
        <v>1751731</v>
      </c>
      <c r="L10" s="21"/>
      <c r="M10" s="21"/>
      <c r="N10" s="21">
        <v>1751731</v>
      </c>
      <c r="O10" s="21"/>
      <c r="P10" s="21"/>
      <c r="Q10" s="21"/>
      <c r="R10" s="21"/>
      <c r="S10" s="21"/>
      <c r="T10" s="21"/>
      <c r="U10" s="21"/>
      <c r="V10" s="21"/>
      <c r="W10" s="21">
        <v>1751731</v>
      </c>
      <c r="X10" s="21">
        <v>1249998</v>
      </c>
      <c r="Y10" s="21">
        <v>501733</v>
      </c>
      <c r="Z10" s="6">
        <v>40.14</v>
      </c>
      <c r="AA10" s="28">
        <v>2845000</v>
      </c>
    </row>
    <row r="11" spans="1:27" ht="12.75">
      <c r="A11" s="5" t="s">
        <v>37</v>
      </c>
      <c r="B11" s="3"/>
      <c r="C11" s="19"/>
      <c r="D11" s="19"/>
      <c r="E11" s="20">
        <v>9500000</v>
      </c>
      <c r="F11" s="21">
        <v>9500000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4749996</v>
      </c>
      <c r="Y11" s="21">
        <v>-4749996</v>
      </c>
      <c r="Z11" s="6">
        <v>-100</v>
      </c>
      <c r="AA11" s="28">
        <v>9500000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22795000</v>
      </c>
      <c r="F15" s="18">
        <f t="shared" si="2"/>
        <v>22795000</v>
      </c>
      <c r="G15" s="18">
        <f t="shared" si="2"/>
        <v>591296</v>
      </c>
      <c r="H15" s="18">
        <f t="shared" si="2"/>
        <v>1778136</v>
      </c>
      <c r="I15" s="18">
        <f t="shared" si="2"/>
        <v>3540686</v>
      </c>
      <c r="J15" s="18">
        <f t="shared" si="2"/>
        <v>5910118</v>
      </c>
      <c r="K15" s="18">
        <f t="shared" si="2"/>
        <v>0</v>
      </c>
      <c r="L15" s="18">
        <f t="shared" si="2"/>
        <v>11605172</v>
      </c>
      <c r="M15" s="18">
        <f t="shared" si="2"/>
        <v>7942505</v>
      </c>
      <c r="N15" s="18">
        <f t="shared" si="2"/>
        <v>19547677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25457795</v>
      </c>
      <c r="X15" s="18">
        <f t="shared" si="2"/>
        <v>13600000</v>
      </c>
      <c r="Y15" s="18">
        <f t="shared" si="2"/>
        <v>11857795</v>
      </c>
      <c r="Z15" s="4">
        <f>+IF(X15&lt;&gt;0,+(Y15/X15)*100,0)</f>
        <v>87.18966911764706</v>
      </c>
      <c r="AA15" s="30">
        <f>SUM(AA16:AA18)</f>
        <v>22795000</v>
      </c>
    </row>
    <row r="16" spans="1:27" ht="12.75">
      <c r="A16" s="5" t="s">
        <v>42</v>
      </c>
      <c r="B16" s="3"/>
      <c r="C16" s="19"/>
      <c r="D16" s="19"/>
      <c r="E16" s="20">
        <v>100000</v>
      </c>
      <c r="F16" s="21">
        <v>100000</v>
      </c>
      <c r="G16" s="21">
        <v>591296</v>
      </c>
      <c r="H16" s="21">
        <v>1778136</v>
      </c>
      <c r="I16" s="21">
        <v>3540686</v>
      </c>
      <c r="J16" s="21">
        <v>5910118</v>
      </c>
      <c r="K16" s="21"/>
      <c r="L16" s="21">
        <v>11605172</v>
      </c>
      <c r="M16" s="21">
        <v>7942505</v>
      </c>
      <c r="N16" s="21">
        <v>19547677</v>
      </c>
      <c r="O16" s="21"/>
      <c r="P16" s="21"/>
      <c r="Q16" s="21"/>
      <c r="R16" s="21"/>
      <c r="S16" s="21"/>
      <c r="T16" s="21"/>
      <c r="U16" s="21"/>
      <c r="V16" s="21"/>
      <c r="W16" s="21">
        <v>25457795</v>
      </c>
      <c r="X16" s="21">
        <v>100000</v>
      </c>
      <c r="Y16" s="21">
        <v>25357795</v>
      </c>
      <c r="Z16" s="6">
        <v>25357.79</v>
      </c>
      <c r="AA16" s="28">
        <v>100000</v>
      </c>
    </row>
    <row r="17" spans="1:27" ht="12.75">
      <c r="A17" s="5" t="s">
        <v>43</v>
      </c>
      <c r="B17" s="3"/>
      <c r="C17" s="19"/>
      <c r="D17" s="19"/>
      <c r="E17" s="20">
        <v>22695000</v>
      </c>
      <c r="F17" s="21">
        <v>22695000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13500000</v>
      </c>
      <c r="Y17" s="21">
        <v>-13500000</v>
      </c>
      <c r="Z17" s="6">
        <v>-100</v>
      </c>
      <c r="AA17" s="28">
        <v>22695000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18790000</v>
      </c>
      <c r="F19" s="18">
        <f t="shared" si="3"/>
        <v>18790000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9000000</v>
      </c>
      <c r="Y19" s="18">
        <f t="shared" si="3"/>
        <v>-9000000</v>
      </c>
      <c r="Z19" s="4">
        <f>+IF(X19&lt;&gt;0,+(Y19/X19)*100,0)</f>
        <v>-100</v>
      </c>
      <c r="AA19" s="30">
        <f>SUM(AA20:AA23)</f>
        <v>18790000</v>
      </c>
    </row>
    <row r="20" spans="1:27" ht="12.75">
      <c r="A20" s="5" t="s">
        <v>46</v>
      </c>
      <c r="B20" s="3"/>
      <c r="C20" s="19"/>
      <c r="D20" s="19"/>
      <c r="E20" s="20">
        <v>18000000</v>
      </c>
      <c r="F20" s="21">
        <v>18000000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8500000</v>
      </c>
      <c r="Y20" s="21">
        <v>-8500000</v>
      </c>
      <c r="Z20" s="6">
        <v>-100</v>
      </c>
      <c r="AA20" s="28">
        <v>18000000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790000</v>
      </c>
      <c r="F23" s="21">
        <v>790000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500000</v>
      </c>
      <c r="Y23" s="21">
        <v>-500000</v>
      </c>
      <c r="Z23" s="6">
        <v>-100</v>
      </c>
      <c r="AA23" s="28">
        <v>790000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25325161</v>
      </c>
      <c r="D25" s="50">
        <f>+D5+D9+D15+D19+D24</f>
        <v>0</v>
      </c>
      <c r="E25" s="51">
        <f t="shared" si="4"/>
        <v>56200000</v>
      </c>
      <c r="F25" s="52">
        <f t="shared" si="4"/>
        <v>56200000</v>
      </c>
      <c r="G25" s="52">
        <f t="shared" si="4"/>
        <v>591296</v>
      </c>
      <c r="H25" s="52">
        <f t="shared" si="4"/>
        <v>1778136</v>
      </c>
      <c r="I25" s="52">
        <f t="shared" si="4"/>
        <v>3540686</v>
      </c>
      <c r="J25" s="52">
        <f t="shared" si="4"/>
        <v>5910118</v>
      </c>
      <c r="K25" s="52">
        <f t="shared" si="4"/>
        <v>1751731</v>
      </c>
      <c r="L25" s="52">
        <f t="shared" si="4"/>
        <v>11605172</v>
      </c>
      <c r="M25" s="52">
        <f t="shared" si="4"/>
        <v>7942505</v>
      </c>
      <c r="N25" s="52">
        <f t="shared" si="4"/>
        <v>21299408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27209526</v>
      </c>
      <c r="X25" s="52">
        <f t="shared" si="4"/>
        <v>29414992</v>
      </c>
      <c r="Y25" s="52">
        <f t="shared" si="4"/>
        <v>-2205466</v>
      </c>
      <c r="Z25" s="53">
        <f>+IF(X25&lt;&gt;0,+(Y25/X25)*100,0)</f>
        <v>-7.497761685605762</v>
      </c>
      <c r="AA25" s="54">
        <f>+AA5+AA9+AA15+AA19+AA24</f>
        <v>56200000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25325161</v>
      </c>
      <c r="D28" s="19"/>
      <c r="E28" s="20">
        <v>49945000</v>
      </c>
      <c r="F28" s="21">
        <v>49945000</v>
      </c>
      <c r="G28" s="21">
        <v>591296</v>
      </c>
      <c r="H28" s="21">
        <v>1778136</v>
      </c>
      <c r="I28" s="21">
        <v>3540686</v>
      </c>
      <c r="J28" s="21">
        <v>5910118</v>
      </c>
      <c r="K28" s="21">
        <v>1751731</v>
      </c>
      <c r="L28" s="21">
        <v>11605172</v>
      </c>
      <c r="M28" s="21">
        <v>7942505</v>
      </c>
      <c r="N28" s="21">
        <v>21299408</v>
      </c>
      <c r="O28" s="21"/>
      <c r="P28" s="21"/>
      <c r="Q28" s="21"/>
      <c r="R28" s="21"/>
      <c r="S28" s="21"/>
      <c r="T28" s="21"/>
      <c r="U28" s="21"/>
      <c r="V28" s="21"/>
      <c r="W28" s="21">
        <v>27209526</v>
      </c>
      <c r="X28" s="21">
        <v>39000000</v>
      </c>
      <c r="Y28" s="21">
        <v>-11790474</v>
      </c>
      <c r="Z28" s="6">
        <v>-30.23</v>
      </c>
      <c r="AA28" s="19">
        <v>49945000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25325161</v>
      </c>
      <c r="D32" s="25">
        <f>SUM(D28:D31)</f>
        <v>0</v>
      </c>
      <c r="E32" s="26">
        <f t="shared" si="5"/>
        <v>49945000</v>
      </c>
      <c r="F32" s="27">
        <f t="shared" si="5"/>
        <v>49945000</v>
      </c>
      <c r="G32" s="27">
        <f t="shared" si="5"/>
        <v>591296</v>
      </c>
      <c r="H32" s="27">
        <f t="shared" si="5"/>
        <v>1778136</v>
      </c>
      <c r="I32" s="27">
        <f t="shared" si="5"/>
        <v>3540686</v>
      </c>
      <c r="J32" s="27">
        <f t="shared" si="5"/>
        <v>5910118</v>
      </c>
      <c r="K32" s="27">
        <f t="shared" si="5"/>
        <v>1751731</v>
      </c>
      <c r="L32" s="27">
        <f t="shared" si="5"/>
        <v>11605172</v>
      </c>
      <c r="M32" s="27">
        <f t="shared" si="5"/>
        <v>7942505</v>
      </c>
      <c r="N32" s="27">
        <f t="shared" si="5"/>
        <v>21299408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27209526</v>
      </c>
      <c r="X32" s="27">
        <f t="shared" si="5"/>
        <v>39000000</v>
      </c>
      <c r="Y32" s="27">
        <f t="shared" si="5"/>
        <v>-11790474</v>
      </c>
      <c r="Z32" s="13">
        <f>+IF(X32&lt;&gt;0,+(Y32/X32)*100,0)</f>
        <v>-30.231984615384615</v>
      </c>
      <c r="AA32" s="31">
        <f>SUM(AA28:AA31)</f>
        <v>49945000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6255000</v>
      </c>
      <c r="F35" s="21">
        <v>6255000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6255000</v>
      </c>
    </row>
    <row r="36" spans="1:27" ht="12.75">
      <c r="A36" s="60" t="s">
        <v>64</v>
      </c>
      <c r="B36" s="10"/>
      <c r="C36" s="61">
        <f aca="true" t="shared" si="6" ref="C36:Y36">SUM(C32:C35)</f>
        <v>25325161</v>
      </c>
      <c r="D36" s="61">
        <f>SUM(D32:D35)</f>
        <v>0</v>
      </c>
      <c r="E36" s="62">
        <f t="shared" si="6"/>
        <v>56200000</v>
      </c>
      <c r="F36" s="63">
        <f t="shared" si="6"/>
        <v>56200000</v>
      </c>
      <c r="G36" s="63">
        <f t="shared" si="6"/>
        <v>591296</v>
      </c>
      <c r="H36" s="63">
        <f t="shared" si="6"/>
        <v>1778136</v>
      </c>
      <c r="I36" s="63">
        <f t="shared" si="6"/>
        <v>3540686</v>
      </c>
      <c r="J36" s="63">
        <f t="shared" si="6"/>
        <v>5910118</v>
      </c>
      <c r="K36" s="63">
        <f t="shared" si="6"/>
        <v>1751731</v>
      </c>
      <c r="L36" s="63">
        <f t="shared" si="6"/>
        <v>11605172</v>
      </c>
      <c r="M36" s="63">
        <f t="shared" si="6"/>
        <v>7942505</v>
      </c>
      <c r="N36" s="63">
        <f t="shared" si="6"/>
        <v>21299408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27209526</v>
      </c>
      <c r="X36" s="63">
        <f t="shared" si="6"/>
        <v>39000000</v>
      </c>
      <c r="Y36" s="63">
        <f t="shared" si="6"/>
        <v>-11790474</v>
      </c>
      <c r="Z36" s="64">
        <f>+IF(X36&lt;&gt;0,+(Y36/X36)*100,0)</f>
        <v>-30.231984615384615</v>
      </c>
      <c r="AA36" s="65">
        <f>SUM(AA32:AA35)</f>
        <v>56200000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4930446</v>
      </c>
      <c r="D5" s="16">
        <f>SUM(D6:D8)</f>
        <v>0</v>
      </c>
      <c r="E5" s="17">
        <f t="shared" si="0"/>
        <v>3030000</v>
      </c>
      <c r="F5" s="18">
        <f t="shared" si="0"/>
        <v>3030000</v>
      </c>
      <c r="G5" s="18">
        <f t="shared" si="0"/>
        <v>0</v>
      </c>
      <c r="H5" s="18">
        <f t="shared" si="0"/>
        <v>22778</v>
      </c>
      <c r="I5" s="18">
        <f t="shared" si="0"/>
        <v>103377</v>
      </c>
      <c r="J5" s="18">
        <f t="shared" si="0"/>
        <v>126155</v>
      </c>
      <c r="K5" s="18">
        <f t="shared" si="0"/>
        <v>83264</v>
      </c>
      <c r="L5" s="18">
        <f t="shared" si="0"/>
        <v>137045</v>
      </c>
      <c r="M5" s="18">
        <f t="shared" si="0"/>
        <v>84557</v>
      </c>
      <c r="N5" s="18">
        <f t="shared" si="0"/>
        <v>304866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431021</v>
      </c>
      <c r="X5" s="18">
        <f t="shared" si="0"/>
        <v>1515000</v>
      </c>
      <c r="Y5" s="18">
        <f t="shared" si="0"/>
        <v>-1083979</v>
      </c>
      <c r="Z5" s="4">
        <f>+IF(X5&lt;&gt;0,+(Y5/X5)*100,0)</f>
        <v>-71.54976897689768</v>
      </c>
      <c r="AA5" s="16">
        <f>SUM(AA6:AA8)</f>
        <v>3030000</v>
      </c>
    </row>
    <row r="6" spans="1:27" ht="12.75">
      <c r="A6" s="5" t="s">
        <v>32</v>
      </c>
      <c r="B6" s="3"/>
      <c r="C6" s="19">
        <v>1943083</v>
      </c>
      <c r="D6" s="19"/>
      <c r="E6" s="20">
        <v>1160000</v>
      </c>
      <c r="F6" s="21">
        <v>1160000</v>
      </c>
      <c r="G6" s="21"/>
      <c r="H6" s="21">
        <v>20778</v>
      </c>
      <c r="I6" s="21">
        <v>25450</v>
      </c>
      <c r="J6" s="21">
        <v>46228</v>
      </c>
      <c r="K6" s="21"/>
      <c r="L6" s="21"/>
      <c r="M6" s="21">
        <v>23333</v>
      </c>
      <c r="N6" s="21">
        <v>23333</v>
      </c>
      <c r="O6" s="21"/>
      <c r="P6" s="21"/>
      <c r="Q6" s="21"/>
      <c r="R6" s="21"/>
      <c r="S6" s="21"/>
      <c r="T6" s="21"/>
      <c r="U6" s="21"/>
      <c r="V6" s="21"/>
      <c r="W6" s="21">
        <v>69561</v>
      </c>
      <c r="X6" s="21">
        <v>555000</v>
      </c>
      <c r="Y6" s="21">
        <v>-485439</v>
      </c>
      <c r="Z6" s="6">
        <v>-87.47</v>
      </c>
      <c r="AA6" s="28">
        <v>1160000</v>
      </c>
    </row>
    <row r="7" spans="1:27" ht="12.75">
      <c r="A7" s="5" t="s">
        <v>33</v>
      </c>
      <c r="B7" s="3"/>
      <c r="C7" s="22">
        <v>1066954</v>
      </c>
      <c r="D7" s="22"/>
      <c r="E7" s="23">
        <v>970000</v>
      </c>
      <c r="F7" s="24">
        <v>970000</v>
      </c>
      <c r="G7" s="24"/>
      <c r="H7" s="24"/>
      <c r="I7" s="24"/>
      <c r="J7" s="24"/>
      <c r="K7" s="24">
        <v>3200</v>
      </c>
      <c r="L7" s="24">
        <v>37211</v>
      </c>
      <c r="M7" s="24">
        <v>15760</v>
      </c>
      <c r="N7" s="24">
        <v>56171</v>
      </c>
      <c r="O7" s="24"/>
      <c r="P7" s="24"/>
      <c r="Q7" s="24"/>
      <c r="R7" s="24"/>
      <c r="S7" s="24"/>
      <c r="T7" s="24"/>
      <c r="U7" s="24"/>
      <c r="V7" s="24"/>
      <c r="W7" s="24">
        <v>56171</v>
      </c>
      <c r="X7" s="24">
        <v>960000</v>
      </c>
      <c r="Y7" s="24">
        <v>-903829</v>
      </c>
      <c r="Z7" s="7">
        <v>-94.15</v>
      </c>
      <c r="AA7" s="29">
        <v>970000</v>
      </c>
    </row>
    <row r="8" spans="1:27" ht="12.75">
      <c r="A8" s="5" t="s">
        <v>34</v>
      </c>
      <c r="B8" s="3"/>
      <c r="C8" s="19">
        <v>1920409</v>
      </c>
      <c r="D8" s="19"/>
      <c r="E8" s="20">
        <v>900000</v>
      </c>
      <c r="F8" s="21">
        <v>900000</v>
      </c>
      <c r="G8" s="21"/>
      <c r="H8" s="21">
        <v>2000</v>
      </c>
      <c r="I8" s="21">
        <v>77927</v>
      </c>
      <c r="J8" s="21">
        <v>79927</v>
      </c>
      <c r="K8" s="21">
        <v>80064</v>
      </c>
      <c r="L8" s="21">
        <v>99834</v>
      </c>
      <c r="M8" s="21">
        <v>45464</v>
      </c>
      <c r="N8" s="21">
        <v>225362</v>
      </c>
      <c r="O8" s="21"/>
      <c r="P8" s="21"/>
      <c r="Q8" s="21"/>
      <c r="R8" s="21"/>
      <c r="S8" s="21"/>
      <c r="T8" s="21"/>
      <c r="U8" s="21"/>
      <c r="V8" s="21"/>
      <c r="W8" s="21">
        <v>305289</v>
      </c>
      <c r="X8" s="21"/>
      <c r="Y8" s="21">
        <v>305289</v>
      </c>
      <c r="Z8" s="6"/>
      <c r="AA8" s="28">
        <v>900000</v>
      </c>
    </row>
    <row r="9" spans="1:27" ht="12.75">
      <c r="A9" s="2" t="s">
        <v>35</v>
      </c>
      <c r="B9" s="3"/>
      <c r="C9" s="16">
        <f aca="true" t="shared" si="1" ref="C9:Y9">SUM(C10:C14)</f>
        <v>1009523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1009523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400000</v>
      </c>
      <c r="F15" s="18">
        <f t="shared" si="2"/>
        <v>400000</v>
      </c>
      <c r="G15" s="18">
        <f t="shared" si="2"/>
        <v>0</v>
      </c>
      <c r="H15" s="18">
        <f t="shared" si="2"/>
        <v>7300</v>
      </c>
      <c r="I15" s="18">
        <f t="shared" si="2"/>
        <v>24069</v>
      </c>
      <c r="J15" s="18">
        <f t="shared" si="2"/>
        <v>31369</v>
      </c>
      <c r="K15" s="18">
        <f t="shared" si="2"/>
        <v>7769</v>
      </c>
      <c r="L15" s="18">
        <f t="shared" si="2"/>
        <v>91675</v>
      </c>
      <c r="M15" s="18">
        <f t="shared" si="2"/>
        <v>7195</v>
      </c>
      <c r="N15" s="18">
        <f t="shared" si="2"/>
        <v>106639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138008</v>
      </c>
      <c r="X15" s="18">
        <f t="shared" si="2"/>
        <v>199998</v>
      </c>
      <c r="Y15" s="18">
        <f t="shared" si="2"/>
        <v>-61990</v>
      </c>
      <c r="Z15" s="4">
        <f>+IF(X15&lt;&gt;0,+(Y15/X15)*100,0)</f>
        <v>-30.995309953099532</v>
      </c>
      <c r="AA15" s="30">
        <f>SUM(AA16:AA18)</f>
        <v>400000</v>
      </c>
    </row>
    <row r="16" spans="1:27" ht="12.75">
      <c r="A16" s="5" t="s">
        <v>42</v>
      </c>
      <c r="B16" s="3"/>
      <c r="C16" s="19"/>
      <c r="D16" s="19"/>
      <c r="E16" s="20">
        <v>100000</v>
      </c>
      <c r="F16" s="21">
        <v>100000</v>
      </c>
      <c r="G16" s="21"/>
      <c r="H16" s="21">
        <v>7300</v>
      </c>
      <c r="I16" s="21">
        <v>24069</v>
      </c>
      <c r="J16" s="21">
        <v>31369</v>
      </c>
      <c r="K16" s="21">
        <v>7769</v>
      </c>
      <c r="L16" s="21"/>
      <c r="M16" s="21">
        <v>7195</v>
      </c>
      <c r="N16" s="21">
        <v>14964</v>
      </c>
      <c r="O16" s="21"/>
      <c r="P16" s="21"/>
      <c r="Q16" s="21"/>
      <c r="R16" s="21"/>
      <c r="S16" s="21"/>
      <c r="T16" s="21"/>
      <c r="U16" s="21"/>
      <c r="V16" s="21"/>
      <c r="W16" s="21">
        <v>46333</v>
      </c>
      <c r="X16" s="21">
        <v>49998</v>
      </c>
      <c r="Y16" s="21">
        <v>-3665</v>
      </c>
      <c r="Z16" s="6">
        <v>-7.33</v>
      </c>
      <c r="AA16" s="28">
        <v>100000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>
        <v>300000</v>
      </c>
      <c r="F18" s="21">
        <v>300000</v>
      </c>
      <c r="G18" s="21"/>
      <c r="H18" s="21"/>
      <c r="I18" s="21"/>
      <c r="J18" s="21"/>
      <c r="K18" s="21"/>
      <c r="L18" s="21">
        <v>91675</v>
      </c>
      <c r="M18" s="21"/>
      <c r="N18" s="21">
        <v>91675</v>
      </c>
      <c r="O18" s="21"/>
      <c r="P18" s="21"/>
      <c r="Q18" s="21"/>
      <c r="R18" s="21"/>
      <c r="S18" s="21"/>
      <c r="T18" s="21"/>
      <c r="U18" s="21"/>
      <c r="V18" s="21"/>
      <c r="W18" s="21">
        <v>91675</v>
      </c>
      <c r="X18" s="21">
        <v>150000</v>
      </c>
      <c r="Y18" s="21">
        <v>-58325</v>
      </c>
      <c r="Z18" s="6">
        <v>-38.88</v>
      </c>
      <c r="AA18" s="28">
        <v>300000</v>
      </c>
    </row>
    <row r="19" spans="1:27" ht="12.75">
      <c r="A19" s="2" t="s">
        <v>45</v>
      </c>
      <c r="B19" s="8"/>
      <c r="C19" s="16">
        <f aca="true" t="shared" si="3" ref="C19:Y19">SUM(C20:C23)</f>
        <v>181303287</v>
      </c>
      <c r="D19" s="16">
        <f>SUM(D20:D23)</f>
        <v>0</v>
      </c>
      <c r="E19" s="17">
        <f t="shared" si="3"/>
        <v>320482842</v>
      </c>
      <c r="F19" s="18">
        <f t="shared" si="3"/>
        <v>320482842</v>
      </c>
      <c r="G19" s="18">
        <f t="shared" si="3"/>
        <v>172700</v>
      </c>
      <c r="H19" s="18">
        <f t="shared" si="3"/>
        <v>11792132</v>
      </c>
      <c r="I19" s="18">
        <f t="shared" si="3"/>
        <v>15812845</v>
      </c>
      <c r="J19" s="18">
        <f t="shared" si="3"/>
        <v>27777677</v>
      </c>
      <c r="K19" s="18">
        <f t="shared" si="3"/>
        <v>17080235</v>
      </c>
      <c r="L19" s="18">
        <f t="shared" si="3"/>
        <v>6520675</v>
      </c>
      <c r="M19" s="18">
        <f t="shared" si="3"/>
        <v>17511263</v>
      </c>
      <c r="N19" s="18">
        <f t="shared" si="3"/>
        <v>41112173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68889850</v>
      </c>
      <c r="X19" s="18">
        <f t="shared" si="3"/>
        <v>159191424</v>
      </c>
      <c r="Y19" s="18">
        <f t="shared" si="3"/>
        <v>-90301574</v>
      </c>
      <c r="Z19" s="4">
        <f>+IF(X19&lt;&gt;0,+(Y19/X19)*100,0)</f>
        <v>-56.72514996787766</v>
      </c>
      <c r="AA19" s="30">
        <f>SUM(AA20:AA23)</f>
        <v>320482842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180933107</v>
      </c>
      <c r="D21" s="19"/>
      <c r="E21" s="20">
        <v>270039500</v>
      </c>
      <c r="F21" s="21">
        <v>270039500</v>
      </c>
      <c r="G21" s="21">
        <v>172700</v>
      </c>
      <c r="H21" s="21">
        <v>11792132</v>
      </c>
      <c r="I21" s="21">
        <v>15812845</v>
      </c>
      <c r="J21" s="21">
        <v>27777677</v>
      </c>
      <c r="K21" s="21">
        <v>17080235</v>
      </c>
      <c r="L21" s="21">
        <v>6520675</v>
      </c>
      <c r="M21" s="21">
        <v>17148655</v>
      </c>
      <c r="N21" s="21">
        <v>40749565</v>
      </c>
      <c r="O21" s="21"/>
      <c r="P21" s="21"/>
      <c r="Q21" s="21"/>
      <c r="R21" s="21"/>
      <c r="S21" s="21"/>
      <c r="T21" s="21"/>
      <c r="U21" s="21"/>
      <c r="V21" s="21"/>
      <c r="W21" s="21">
        <v>68527242</v>
      </c>
      <c r="X21" s="21">
        <v>135019752</v>
      </c>
      <c r="Y21" s="21">
        <v>-66492510</v>
      </c>
      <c r="Z21" s="6">
        <v>-49.25</v>
      </c>
      <c r="AA21" s="28">
        <v>270039500</v>
      </c>
    </row>
    <row r="22" spans="1:27" ht="12.75">
      <c r="A22" s="5" t="s">
        <v>48</v>
      </c>
      <c r="B22" s="3"/>
      <c r="C22" s="22"/>
      <c r="D22" s="22"/>
      <c r="E22" s="23">
        <v>49868342</v>
      </c>
      <c r="F22" s="24">
        <v>49868342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23884170</v>
      </c>
      <c r="Y22" s="24">
        <v>-23884170</v>
      </c>
      <c r="Z22" s="7">
        <v>-100</v>
      </c>
      <c r="AA22" s="29">
        <v>49868342</v>
      </c>
    </row>
    <row r="23" spans="1:27" ht="12.75">
      <c r="A23" s="5" t="s">
        <v>49</v>
      </c>
      <c r="B23" s="3"/>
      <c r="C23" s="19">
        <v>370180</v>
      </c>
      <c r="D23" s="19"/>
      <c r="E23" s="20">
        <v>575000</v>
      </c>
      <c r="F23" s="21">
        <v>575000</v>
      </c>
      <c r="G23" s="21"/>
      <c r="H23" s="21"/>
      <c r="I23" s="21"/>
      <c r="J23" s="21"/>
      <c r="K23" s="21"/>
      <c r="L23" s="21"/>
      <c r="M23" s="21">
        <v>362608</v>
      </c>
      <c r="N23" s="21">
        <v>362608</v>
      </c>
      <c r="O23" s="21"/>
      <c r="P23" s="21"/>
      <c r="Q23" s="21"/>
      <c r="R23" s="21"/>
      <c r="S23" s="21"/>
      <c r="T23" s="21"/>
      <c r="U23" s="21"/>
      <c r="V23" s="21"/>
      <c r="W23" s="21">
        <v>362608</v>
      </c>
      <c r="X23" s="21">
        <v>287502</v>
      </c>
      <c r="Y23" s="21">
        <v>75106</v>
      </c>
      <c r="Z23" s="6">
        <v>26.12</v>
      </c>
      <c r="AA23" s="28">
        <v>575000</v>
      </c>
    </row>
    <row r="24" spans="1:27" ht="12.75">
      <c r="A24" s="2" t="s">
        <v>50</v>
      </c>
      <c r="B24" s="8"/>
      <c r="C24" s="16"/>
      <c r="D24" s="16"/>
      <c r="E24" s="17">
        <v>600000</v>
      </c>
      <c r="F24" s="18">
        <v>600000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600000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187243256</v>
      </c>
      <c r="D25" s="50">
        <f>+D5+D9+D15+D19+D24</f>
        <v>0</v>
      </c>
      <c r="E25" s="51">
        <f t="shared" si="4"/>
        <v>324512842</v>
      </c>
      <c r="F25" s="52">
        <f t="shared" si="4"/>
        <v>324512842</v>
      </c>
      <c r="G25" s="52">
        <f t="shared" si="4"/>
        <v>172700</v>
      </c>
      <c r="H25" s="52">
        <f t="shared" si="4"/>
        <v>11822210</v>
      </c>
      <c r="I25" s="52">
        <f t="shared" si="4"/>
        <v>15940291</v>
      </c>
      <c r="J25" s="52">
        <f t="shared" si="4"/>
        <v>27935201</v>
      </c>
      <c r="K25" s="52">
        <f t="shared" si="4"/>
        <v>17171268</v>
      </c>
      <c r="L25" s="52">
        <f t="shared" si="4"/>
        <v>6749395</v>
      </c>
      <c r="M25" s="52">
        <f t="shared" si="4"/>
        <v>17603015</v>
      </c>
      <c r="N25" s="52">
        <f t="shared" si="4"/>
        <v>41523678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69458879</v>
      </c>
      <c r="X25" s="52">
        <f t="shared" si="4"/>
        <v>160906422</v>
      </c>
      <c r="Y25" s="52">
        <f t="shared" si="4"/>
        <v>-91447543</v>
      </c>
      <c r="Z25" s="53">
        <f>+IF(X25&lt;&gt;0,+(Y25/X25)*100,0)</f>
        <v>-56.83274903720126</v>
      </c>
      <c r="AA25" s="54">
        <f>+AA5+AA9+AA15+AA19+AA24</f>
        <v>324512842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170978778</v>
      </c>
      <c r="D28" s="19"/>
      <c r="E28" s="20">
        <v>315257842</v>
      </c>
      <c r="F28" s="21">
        <v>315257842</v>
      </c>
      <c r="G28" s="21">
        <v>172700</v>
      </c>
      <c r="H28" s="21">
        <v>11792132</v>
      </c>
      <c r="I28" s="21">
        <v>15812845</v>
      </c>
      <c r="J28" s="21">
        <v>27777677</v>
      </c>
      <c r="K28" s="21">
        <v>17080235</v>
      </c>
      <c r="L28" s="21">
        <v>6514280</v>
      </c>
      <c r="M28" s="21">
        <v>16888655</v>
      </c>
      <c r="N28" s="21">
        <v>40483170</v>
      </c>
      <c r="O28" s="21"/>
      <c r="P28" s="21"/>
      <c r="Q28" s="21"/>
      <c r="R28" s="21"/>
      <c r="S28" s="21"/>
      <c r="T28" s="21"/>
      <c r="U28" s="21"/>
      <c r="V28" s="21"/>
      <c r="W28" s="21">
        <v>68260847</v>
      </c>
      <c r="X28" s="21">
        <v>157628922</v>
      </c>
      <c r="Y28" s="21">
        <v>-89368075</v>
      </c>
      <c r="Z28" s="6">
        <v>-56.7</v>
      </c>
      <c r="AA28" s="19">
        <v>315257842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170978778</v>
      </c>
      <c r="D32" s="25">
        <f>SUM(D28:D31)</f>
        <v>0</v>
      </c>
      <c r="E32" s="26">
        <f t="shared" si="5"/>
        <v>315257842</v>
      </c>
      <c r="F32" s="27">
        <f t="shared" si="5"/>
        <v>315257842</v>
      </c>
      <c r="G32" s="27">
        <f t="shared" si="5"/>
        <v>172700</v>
      </c>
      <c r="H32" s="27">
        <f t="shared" si="5"/>
        <v>11792132</v>
      </c>
      <c r="I32" s="27">
        <f t="shared" si="5"/>
        <v>15812845</v>
      </c>
      <c r="J32" s="27">
        <f t="shared" si="5"/>
        <v>27777677</v>
      </c>
      <c r="K32" s="27">
        <f t="shared" si="5"/>
        <v>17080235</v>
      </c>
      <c r="L32" s="27">
        <f t="shared" si="5"/>
        <v>6514280</v>
      </c>
      <c r="M32" s="27">
        <f t="shared" si="5"/>
        <v>16888655</v>
      </c>
      <c r="N32" s="27">
        <f t="shared" si="5"/>
        <v>40483170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68260847</v>
      </c>
      <c r="X32" s="27">
        <f t="shared" si="5"/>
        <v>157628922</v>
      </c>
      <c r="Y32" s="27">
        <f t="shared" si="5"/>
        <v>-89368075</v>
      </c>
      <c r="Z32" s="13">
        <f>+IF(X32&lt;&gt;0,+(Y32/X32)*100,0)</f>
        <v>-56.695226907661024</v>
      </c>
      <c r="AA32" s="31">
        <f>SUM(AA28:AA31)</f>
        <v>315257842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16264478</v>
      </c>
      <c r="D35" s="19"/>
      <c r="E35" s="20">
        <v>9255000</v>
      </c>
      <c r="F35" s="21">
        <v>9255000</v>
      </c>
      <c r="G35" s="21"/>
      <c r="H35" s="21">
        <v>30078</v>
      </c>
      <c r="I35" s="21">
        <v>127446</v>
      </c>
      <c r="J35" s="21">
        <v>157524</v>
      </c>
      <c r="K35" s="21">
        <v>91033</v>
      </c>
      <c r="L35" s="21">
        <v>235115</v>
      </c>
      <c r="M35" s="21">
        <v>714360</v>
      </c>
      <c r="N35" s="21">
        <v>1040508</v>
      </c>
      <c r="O35" s="21"/>
      <c r="P35" s="21"/>
      <c r="Q35" s="21"/>
      <c r="R35" s="21"/>
      <c r="S35" s="21"/>
      <c r="T35" s="21"/>
      <c r="U35" s="21"/>
      <c r="V35" s="21"/>
      <c r="W35" s="21">
        <v>1198032</v>
      </c>
      <c r="X35" s="21">
        <v>3577500</v>
      </c>
      <c r="Y35" s="21">
        <v>-2379468</v>
      </c>
      <c r="Z35" s="6">
        <v>-66.51</v>
      </c>
      <c r="AA35" s="28">
        <v>9255000</v>
      </c>
    </row>
    <row r="36" spans="1:27" ht="12.75">
      <c r="A36" s="60" t="s">
        <v>64</v>
      </c>
      <c r="B36" s="10"/>
      <c r="C36" s="61">
        <f aca="true" t="shared" si="6" ref="C36:Y36">SUM(C32:C35)</f>
        <v>187243256</v>
      </c>
      <c r="D36" s="61">
        <f>SUM(D32:D35)</f>
        <v>0</v>
      </c>
      <c r="E36" s="62">
        <f t="shared" si="6"/>
        <v>324512842</v>
      </c>
      <c r="F36" s="63">
        <f t="shared" si="6"/>
        <v>324512842</v>
      </c>
      <c r="G36" s="63">
        <f t="shared" si="6"/>
        <v>172700</v>
      </c>
      <c r="H36" s="63">
        <f t="shared" si="6"/>
        <v>11822210</v>
      </c>
      <c r="I36" s="63">
        <f t="shared" si="6"/>
        <v>15940291</v>
      </c>
      <c r="J36" s="63">
        <f t="shared" si="6"/>
        <v>27935201</v>
      </c>
      <c r="K36" s="63">
        <f t="shared" si="6"/>
        <v>17171268</v>
      </c>
      <c r="L36" s="63">
        <f t="shared" si="6"/>
        <v>6749395</v>
      </c>
      <c r="M36" s="63">
        <f t="shared" si="6"/>
        <v>17603015</v>
      </c>
      <c r="N36" s="63">
        <f t="shared" si="6"/>
        <v>41523678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69458879</v>
      </c>
      <c r="X36" s="63">
        <f t="shared" si="6"/>
        <v>161206422</v>
      </c>
      <c r="Y36" s="63">
        <f t="shared" si="6"/>
        <v>-91747543</v>
      </c>
      <c r="Z36" s="64">
        <f>+IF(X36&lt;&gt;0,+(Y36/X36)*100,0)</f>
        <v>-56.913081911835995</v>
      </c>
      <c r="AA36" s="65">
        <f>SUM(AA32:AA35)</f>
        <v>324512842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5896733</v>
      </c>
      <c r="D5" s="16">
        <f>SUM(D6:D8)</f>
        <v>0</v>
      </c>
      <c r="E5" s="17">
        <f t="shared" si="0"/>
        <v>300000</v>
      </c>
      <c r="F5" s="18">
        <f t="shared" si="0"/>
        <v>300000</v>
      </c>
      <c r="G5" s="18">
        <f t="shared" si="0"/>
        <v>0</v>
      </c>
      <c r="H5" s="18">
        <f t="shared" si="0"/>
        <v>437027</v>
      </c>
      <c r="I5" s="18">
        <f t="shared" si="0"/>
        <v>401766</v>
      </c>
      <c r="J5" s="18">
        <f t="shared" si="0"/>
        <v>838793</v>
      </c>
      <c r="K5" s="18">
        <f t="shared" si="0"/>
        <v>145497</v>
      </c>
      <c r="L5" s="18">
        <f t="shared" si="0"/>
        <v>0</v>
      </c>
      <c r="M5" s="18">
        <f t="shared" si="0"/>
        <v>0</v>
      </c>
      <c r="N5" s="18">
        <f t="shared" si="0"/>
        <v>145497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984290</v>
      </c>
      <c r="X5" s="18">
        <f t="shared" si="0"/>
        <v>150000</v>
      </c>
      <c r="Y5" s="18">
        <f t="shared" si="0"/>
        <v>834290</v>
      </c>
      <c r="Z5" s="4">
        <f>+IF(X5&lt;&gt;0,+(Y5/X5)*100,0)</f>
        <v>556.1933333333333</v>
      </c>
      <c r="AA5" s="16">
        <f>SUM(AA6:AA8)</f>
        <v>300000</v>
      </c>
    </row>
    <row r="6" spans="1:27" ht="12.75">
      <c r="A6" s="5" t="s">
        <v>32</v>
      </c>
      <c r="B6" s="3"/>
      <c r="C6" s="19">
        <v>5811133</v>
      </c>
      <c r="D6" s="19"/>
      <c r="E6" s="20"/>
      <c r="F6" s="21"/>
      <c r="G6" s="21"/>
      <c r="H6" s="21">
        <v>437027</v>
      </c>
      <c r="I6" s="21">
        <v>401766</v>
      </c>
      <c r="J6" s="21">
        <v>838793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838793</v>
      </c>
      <c r="X6" s="21"/>
      <c r="Y6" s="21">
        <v>838793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150000</v>
      </c>
      <c r="Y7" s="24">
        <v>-150000</v>
      </c>
      <c r="Z7" s="7">
        <v>-100</v>
      </c>
      <c r="AA7" s="29"/>
    </row>
    <row r="8" spans="1:27" ht="12.75">
      <c r="A8" s="5" t="s">
        <v>34</v>
      </c>
      <c r="B8" s="3"/>
      <c r="C8" s="19">
        <v>85600</v>
      </c>
      <c r="D8" s="19"/>
      <c r="E8" s="20">
        <v>300000</v>
      </c>
      <c r="F8" s="21">
        <v>300000</v>
      </c>
      <c r="G8" s="21"/>
      <c r="H8" s="21"/>
      <c r="I8" s="21"/>
      <c r="J8" s="21"/>
      <c r="K8" s="21">
        <v>145497</v>
      </c>
      <c r="L8" s="21"/>
      <c r="M8" s="21"/>
      <c r="N8" s="21">
        <v>145497</v>
      </c>
      <c r="O8" s="21"/>
      <c r="P8" s="21"/>
      <c r="Q8" s="21"/>
      <c r="R8" s="21"/>
      <c r="S8" s="21"/>
      <c r="T8" s="21"/>
      <c r="U8" s="21"/>
      <c r="V8" s="21"/>
      <c r="W8" s="21">
        <v>145497</v>
      </c>
      <c r="X8" s="21"/>
      <c r="Y8" s="21">
        <v>145497</v>
      </c>
      <c r="Z8" s="6"/>
      <c r="AA8" s="28">
        <v>300000</v>
      </c>
    </row>
    <row r="9" spans="1:27" ht="12.75">
      <c r="A9" s="2" t="s">
        <v>35</v>
      </c>
      <c r="B9" s="3"/>
      <c r="C9" s="16">
        <f aca="true" t="shared" si="1" ref="C9:Y9">SUM(C10:C14)</f>
        <v>12515674</v>
      </c>
      <c r="D9" s="16">
        <f>SUM(D10:D14)</f>
        <v>0</v>
      </c>
      <c r="E9" s="17">
        <f t="shared" si="1"/>
        <v>8116272</v>
      </c>
      <c r="F9" s="18">
        <f t="shared" si="1"/>
        <v>8116272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10143</v>
      </c>
      <c r="L9" s="18">
        <f t="shared" si="1"/>
        <v>0</v>
      </c>
      <c r="M9" s="18">
        <f t="shared" si="1"/>
        <v>2989203</v>
      </c>
      <c r="N9" s="18">
        <f t="shared" si="1"/>
        <v>2999346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2999346</v>
      </c>
      <c r="X9" s="18">
        <f t="shared" si="1"/>
        <v>4158132</v>
      </c>
      <c r="Y9" s="18">
        <f t="shared" si="1"/>
        <v>-1158786</v>
      </c>
      <c r="Z9" s="4">
        <f>+IF(X9&lt;&gt;0,+(Y9/X9)*100,0)</f>
        <v>-27.867946472117765</v>
      </c>
      <c r="AA9" s="30">
        <f>SUM(AA10:AA14)</f>
        <v>8116272</v>
      </c>
    </row>
    <row r="10" spans="1:27" ht="12.75">
      <c r="A10" s="5" t="s">
        <v>36</v>
      </c>
      <c r="B10" s="3"/>
      <c r="C10" s="19">
        <v>12515674</v>
      </c>
      <c r="D10" s="19"/>
      <c r="E10" s="20">
        <v>7116272</v>
      </c>
      <c r="F10" s="21">
        <v>7116272</v>
      </c>
      <c r="G10" s="21"/>
      <c r="H10" s="21"/>
      <c r="I10" s="21"/>
      <c r="J10" s="21"/>
      <c r="K10" s="21">
        <v>10143</v>
      </c>
      <c r="L10" s="21"/>
      <c r="M10" s="21">
        <v>2989203</v>
      </c>
      <c r="N10" s="21">
        <v>2999346</v>
      </c>
      <c r="O10" s="21"/>
      <c r="P10" s="21"/>
      <c r="Q10" s="21"/>
      <c r="R10" s="21"/>
      <c r="S10" s="21"/>
      <c r="T10" s="21"/>
      <c r="U10" s="21"/>
      <c r="V10" s="21"/>
      <c r="W10" s="21">
        <v>2999346</v>
      </c>
      <c r="X10" s="21">
        <v>3658134</v>
      </c>
      <c r="Y10" s="21">
        <v>-658788</v>
      </c>
      <c r="Z10" s="6">
        <v>-18.01</v>
      </c>
      <c r="AA10" s="28">
        <v>7116272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1000000</v>
      </c>
      <c r="F12" s="21">
        <v>1000000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499998</v>
      </c>
      <c r="Y12" s="21">
        <v>-499998</v>
      </c>
      <c r="Z12" s="6">
        <v>-100</v>
      </c>
      <c r="AA12" s="28">
        <v>1000000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39894100</v>
      </c>
      <c r="D15" s="16">
        <f>SUM(D16:D18)</f>
        <v>0</v>
      </c>
      <c r="E15" s="17">
        <f t="shared" si="2"/>
        <v>44835841</v>
      </c>
      <c r="F15" s="18">
        <f t="shared" si="2"/>
        <v>44835841</v>
      </c>
      <c r="G15" s="18">
        <f t="shared" si="2"/>
        <v>0</v>
      </c>
      <c r="H15" s="18">
        <f t="shared" si="2"/>
        <v>1562665</v>
      </c>
      <c r="I15" s="18">
        <f t="shared" si="2"/>
        <v>2345205</v>
      </c>
      <c r="J15" s="18">
        <f t="shared" si="2"/>
        <v>3907870</v>
      </c>
      <c r="K15" s="18">
        <f t="shared" si="2"/>
        <v>50102</v>
      </c>
      <c r="L15" s="18">
        <f t="shared" si="2"/>
        <v>3722297</v>
      </c>
      <c r="M15" s="18">
        <f t="shared" si="2"/>
        <v>14807863</v>
      </c>
      <c r="N15" s="18">
        <f t="shared" si="2"/>
        <v>18580262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22488132</v>
      </c>
      <c r="X15" s="18">
        <f t="shared" si="2"/>
        <v>22317924</v>
      </c>
      <c r="Y15" s="18">
        <f t="shared" si="2"/>
        <v>170208</v>
      </c>
      <c r="Z15" s="4">
        <f>+IF(X15&lt;&gt;0,+(Y15/X15)*100,0)</f>
        <v>0.7626515799587811</v>
      </c>
      <c r="AA15" s="30">
        <f>SUM(AA16:AA18)</f>
        <v>44835841</v>
      </c>
    </row>
    <row r="16" spans="1:27" ht="12.75">
      <c r="A16" s="5" t="s">
        <v>42</v>
      </c>
      <c r="B16" s="3"/>
      <c r="C16" s="19">
        <v>39894100</v>
      </c>
      <c r="D16" s="19"/>
      <c r="E16" s="20">
        <v>9138791</v>
      </c>
      <c r="F16" s="21">
        <v>9138791</v>
      </c>
      <c r="G16" s="21"/>
      <c r="H16" s="21">
        <v>454062</v>
      </c>
      <c r="I16" s="21"/>
      <c r="J16" s="21">
        <v>454062</v>
      </c>
      <c r="K16" s="21"/>
      <c r="L16" s="21">
        <v>632449</v>
      </c>
      <c r="M16" s="21">
        <v>190000</v>
      </c>
      <c r="N16" s="21">
        <v>822449</v>
      </c>
      <c r="O16" s="21"/>
      <c r="P16" s="21"/>
      <c r="Q16" s="21"/>
      <c r="R16" s="21"/>
      <c r="S16" s="21"/>
      <c r="T16" s="21"/>
      <c r="U16" s="21"/>
      <c r="V16" s="21"/>
      <c r="W16" s="21">
        <v>1276511</v>
      </c>
      <c r="X16" s="21">
        <v>1279896</v>
      </c>
      <c r="Y16" s="21">
        <v>-3385</v>
      </c>
      <c r="Z16" s="6">
        <v>-0.26</v>
      </c>
      <c r="AA16" s="28">
        <v>9138791</v>
      </c>
    </row>
    <row r="17" spans="1:27" ht="12.75">
      <c r="A17" s="5" t="s">
        <v>43</v>
      </c>
      <c r="B17" s="3"/>
      <c r="C17" s="19"/>
      <c r="D17" s="19"/>
      <c r="E17" s="20">
        <v>35697050</v>
      </c>
      <c r="F17" s="21">
        <v>35697050</v>
      </c>
      <c r="G17" s="21"/>
      <c r="H17" s="21">
        <v>1108603</v>
      </c>
      <c r="I17" s="21">
        <v>2345205</v>
      </c>
      <c r="J17" s="21">
        <v>3453808</v>
      </c>
      <c r="K17" s="21">
        <v>50102</v>
      </c>
      <c r="L17" s="21">
        <v>3089848</v>
      </c>
      <c r="M17" s="21">
        <v>14617863</v>
      </c>
      <c r="N17" s="21">
        <v>17757813</v>
      </c>
      <c r="O17" s="21"/>
      <c r="P17" s="21"/>
      <c r="Q17" s="21"/>
      <c r="R17" s="21"/>
      <c r="S17" s="21"/>
      <c r="T17" s="21"/>
      <c r="U17" s="21"/>
      <c r="V17" s="21"/>
      <c r="W17" s="21">
        <v>21211621</v>
      </c>
      <c r="X17" s="21">
        <v>21038028</v>
      </c>
      <c r="Y17" s="21">
        <v>173593</v>
      </c>
      <c r="Z17" s="6">
        <v>0.83</v>
      </c>
      <c r="AA17" s="28">
        <v>35697050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3294878</v>
      </c>
      <c r="F19" s="18">
        <f t="shared" si="3"/>
        <v>3294878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571124</v>
      </c>
      <c r="L19" s="18">
        <f t="shared" si="3"/>
        <v>0</v>
      </c>
      <c r="M19" s="18">
        <f t="shared" si="3"/>
        <v>1597000</v>
      </c>
      <c r="N19" s="18">
        <f t="shared" si="3"/>
        <v>2168124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2168124</v>
      </c>
      <c r="X19" s="18">
        <f t="shared" si="3"/>
        <v>1647438</v>
      </c>
      <c r="Y19" s="18">
        <f t="shared" si="3"/>
        <v>520686</v>
      </c>
      <c r="Z19" s="4">
        <f>+IF(X19&lt;&gt;0,+(Y19/X19)*100,0)</f>
        <v>31.605802464189853</v>
      </c>
      <c r="AA19" s="30">
        <f>SUM(AA20:AA23)</f>
        <v>3294878</v>
      </c>
    </row>
    <row r="20" spans="1:27" ht="12.75">
      <c r="A20" s="5" t="s">
        <v>46</v>
      </c>
      <c r="B20" s="3"/>
      <c r="C20" s="19"/>
      <c r="D20" s="19"/>
      <c r="E20" s="20">
        <v>3294878</v>
      </c>
      <c r="F20" s="21">
        <v>3294878</v>
      </c>
      <c r="G20" s="21"/>
      <c r="H20" s="21"/>
      <c r="I20" s="21"/>
      <c r="J20" s="21"/>
      <c r="K20" s="21">
        <v>571124</v>
      </c>
      <c r="L20" s="21"/>
      <c r="M20" s="21">
        <v>1597000</v>
      </c>
      <c r="N20" s="21">
        <v>2168124</v>
      </c>
      <c r="O20" s="21"/>
      <c r="P20" s="21"/>
      <c r="Q20" s="21"/>
      <c r="R20" s="21"/>
      <c r="S20" s="21"/>
      <c r="T20" s="21"/>
      <c r="U20" s="21"/>
      <c r="V20" s="21"/>
      <c r="W20" s="21">
        <v>2168124</v>
      </c>
      <c r="X20" s="21">
        <v>1647438</v>
      </c>
      <c r="Y20" s="21">
        <v>520686</v>
      </c>
      <c r="Z20" s="6">
        <v>31.61</v>
      </c>
      <c r="AA20" s="28">
        <v>3294878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58306507</v>
      </c>
      <c r="D25" s="50">
        <f>+D5+D9+D15+D19+D24</f>
        <v>0</v>
      </c>
      <c r="E25" s="51">
        <f t="shared" si="4"/>
        <v>56546991</v>
      </c>
      <c r="F25" s="52">
        <f t="shared" si="4"/>
        <v>56546991</v>
      </c>
      <c r="G25" s="52">
        <f t="shared" si="4"/>
        <v>0</v>
      </c>
      <c r="H25" s="52">
        <f t="shared" si="4"/>
        <v>1999692</v>
      </c>
      <c r="I25" s="52">
        <f t="shared" si="4"/>
        <v>2746971</v>
      </c>
      <c r="J25" s="52">
        <f t="shared" si="4"/>
        <v>4746663</v>
      </c>
      <c r="K25" s="52">
        <f t="shared" si="4"/>
        <v>776866</v>
      </c>
      <c r="L25" s="52">
        <f t="shared" si="4"/>
        <v>3722297</v>
      </c>
      <c r="M25" s="52">
        <f t="shared" si="4"/>
        <v>19394066</v>
      </c>
      <c r="N25" s="52">
        <f t="shared" si="4"/>
        <v>23893229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28639892</v>
      </c>
      <c r="X25" s="52">
        <f t="shared" si="4"/>
        <v>28273494</v>
      </c>
      <c r="Y25" s="52">
        <f t="shared" si="4"/>
        <v>366398</v>
      </c>
      <c r="Z25" s="53">
        <f>+IF(X25&lt;&gt;0,+(Y25/X25)*100,0)</f>
        <v>1.2959063354532694</v>
      </c>
      <c r="AA25" s="54">
        <f>+AA5+AA9+AA15+AA19+AA24</f>
        <v>56546991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52409774</v>
      </c>
      <c r="D28" s="19"/>
      <c r="E28" s="20">
        <v>38991928</v>
      </c>
      <c r="F28" s="21">
        <v>38991928</v>
      </c>
      <c r="G28" s="21"/>
      <c r="H28" s="21">
        <v>1999692</v>
      </c>
      <c r="I28" s="21">
        <v>2746971</v>
      </c>
      <c r="J28" s="21">
        <v>4746663</v>
      </c>
      <c r="K28" s="21">
        <v>621226</v>
      </c>
      <c r="L28" s="21">
        <v>3253168</v>
      </c>
      <c r="M28" s="21">
        <v>14197066</v>
      </c>
      <c r="N28" s="21">
        <v>18071460</v>
      </c>
      <c r="O28" s="21"/>
      <c r="P28" s="21"/>
      <c r="Q28" s="21"/>
      <c r="R28" s="21"/>
      <c r="S28" s="21"/>
      <c r="T28" s="21"/>
      <c r="U28" s="21"/>
      <c r="V28" s="21"/>
      <c r="W28" s="21">
        <v>22818123</v>
      </c>
      <c r="X28" s="21">
        <v>22686498</v>
      </c>
      <c r="Y28" s="21">
        <v>131625</v>
      </c>
      <c r="Z28" s="6">
        <v>0.58</v>
      </c>
      <c r="AA28" s="19">
        <v>38991928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52409774</v>
      </c>
      <c r="D32" s="25">
        <f>SUM(D28:D31)</f>
        <v>0</v>
      </c>
      <c r="E32" s="26">
        <f t="shared" si="5"/>
        <v>38991928</v>
      </c>
      <c r="F32" s="27">
        <f t="shared" si="5"/>
        <v>38991928</v>
      </c>
      <c r="G32" s="27">
        <f t="shared" si="5"/>
        <v>0</v>
      </c>
      <c r="H32" s="27">
        <f t="shared" si="5"/>
        <v>1999692</v>
      </c>
      <c r="I32" s="27">
        <f t="shared" si="5"/>
        <v>2746971</v>
      </c>
      <c r="J32" s="27">
        <f t="shared" si="5"/>
        <v>4746663</v>
      </c>
      <c r="K32" s="27">
        <f t="shared" si="5"/>
        <v>621226</v>
      </c>
      <c r="L32" s="27">
        <f t="shared" si="5"/>
        <v>3253168</v>
      </c>
      <c r="M32" s="27">
        <f t="shared" si="5"/>
        <v>14197066</v>
      </c>
      <c r="N32" s="27">
        <f t="shared" si="5"/>
        <v>18071460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22818123</v>
      </c>
      <c r="X32" s="27">
        <f t="shared" si="5"/>
        <v>22686498</v>
      </c>
      <c r="Y32" s="27">
        <f t="shared" si="5"/>
        <v>131625</v>
      </c>
      <c r="Z32" s="13">
        <f>+IF(X32&lt;&gt;0,+(Y32/X32)*100,0)</f>
        <v>0.5801909135557193</v>
      </c>
      <c r="AA32" s="31">
        <f>SUM(AA28:AA31)</f>
        <v>38991928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5896733</v>
      </c>
      <c r="D35" s="19"/>
      <c r="E35" s="20">
        <v>17555063</v>
      </c>
      <c r="F35" s="21">
        <v>17555063</v>
      </c>
      <c r="G35" s="21"/>
      <c r="H35" s="21"/>
      <c r="I35" s="21"/>
      <c r="J35" s="21"/>
      <c r="K35" s="21">
        <v>155640</v>
      </c>
      <c r="L35" s="21">
        <v>469129</v>
      </c>
      <c r="M35" s="21">
        <v>5197000</v>
      </c>
      <c r="N35" s="21">
        <v>5821769</v>
      </c>
      <c r="O35" s="21"/>
      <c r="P35" s="21"/>
      <c r="Q35" s="21"/>
      <c r="R35" s="21"/>
      <c r="S35" s="21"/>
      <c r="T35" s="21"/>
      <c r="U35" s="21"/>
      <c r="V35" s="21"/>
      <c r="W35" s="21">
        <v>5821769</v>
      </c>
      <c r="X35" s="21">
        <v>5587146</v>
      </c>
      <c r="Y35" s="21">
        <v>234623</v>
      </c>
      <c r="Z35" s="6">
        <v>4.2</v>
      </c>
      <c r="AA35" s="28">
        <v>17555063</v>
      </c>
    </row>
    <row r="36" spans="1:27" ht="12.75">
      <c r="A36" s="60" t="s">
        <v>64</v>
      </c>
      <c r="B36" s="10"/>
      <c r="C36" s="61">
        <f aca="true" t="shared" si="6" ref="C36:Y36">SUM(C32:C35)</f>
        <v>58306507</v>
      </c>
      <c r="D36" s="61">
        <f>SUM(D32:D35)</f>
        <v>0</v>
      </c>
      <c r="E36" s="62">
        <f t="shared" si="6"/>
        <v>56546991</v>
      </c>
      <c r="F36" s="63">
        <f t="shared" si="6"/>
        <v>56546991</v>
      </c>
      <c r="G36" s="63">
        <f t="shared" si="6"/>
        <v>0</v>
      </c>
      <c r="H36" s="63">
        <f t="shared" si="6"/>
        <v>1999692</v>
      </c>
      <c r="I36" s="63">
        <f t="shared" si="6"/>
        <v>2746971</v>
      </c>
      <c r="J36" s="63">
        <f t="shared" si="6"/>
        <v>4746663</v>
      </c>
      <c r="K36" s="63">
        <f t="shared" si="6"/>
        <v>776866</v>
      </c>
      <c r="L36" s="63">
        <f t="shared" si="6"/>
        <v>3722297</v>
      </c>
      <c r="M36" s="63">
        <f t="shared" si="6"/>
        <v>19394066</v>
      </c>
      <c r="N36" s="63">
        <f t="shared" si="6"/>
        <v>23893229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28639892</v>
      </c>
      <c r="X36" s="63">
        <f t="shared" si="6"/>
        <v>28273644</v>
      </c>
      <c r="Y36" s="63">
        <f t="shared" si="6"/>
        <v>366248</v>
      </c>
      <c r="Z36" s="64">
        <f>+IF(X36&lt;&gt;0,+(Y36/X36)*100,0)</f>
        <v>1.2953689308672063</v>
      </c>
      <c r="AA36" s="65">
        <f>SUM(AA32:AA35)</f>
        <v>56546991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35487808</v>
      </c>
      <c r="D5" s="16">
        <f>SUM(D6:D8)</f>
        <v>0</v>
      </c>
      <c r="E5" s="17">
        <f t="shared" si="0"/>
        <v>23460000</v>
      </c>
      <c r="F5" s="18">
        <f t="shared" si="0"/>
        <v>23460000</v>
      </c>
      <c r="G5" s="18">
        <f t="shared" si="0"/>
        <v>172414</v>
      </c>
      <c r="H5" s="18">
        <f t="shared" si="0"/>
        <v>619206</v>
      </c>
      <c r="I5" s="18">
        <f t="shared" si="0"/>
        <v>1129900</v>
      </c>
      <c r="J5" s="18">
        <f t="shared" si="0"/>
        <v>1921520</v>
      </c>
      <c r="K5" s="18">
        <f t="shared" si="0"/>
        <v>-460201</v>
      </c>
      <c r="L5" s="18">
        <f t="shared" si="0"/>
        <v>1909577</v>
      </c>
      <c r="M5" s="18">
        <f t="shared" si="0"/>
        <v>544874</v>
      </c>
      <c r="N5" s="18">
        <f t="shared" si="0"/>
        <v>1994250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3915770</v>
      </c>
      <c r="X5" s="18">
        <f t="shared" si="0"/>
        <v>3310000</v>
      </c>
      <c r="Y5" s="18">
        <f t="shared" si="0"/>
        <v>605770</v>
      </c>
      <c r="Z5" s="4">
        <f>+IF(X5&lt;&gt;0,+(Y5/X5)*100,0)</f>
        <v>18.3012084592145</v>
      </c>
      <c r="AA5" s="16">
        <f>SUM(AA6:AA8)</f>
        <v>23460000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35487808</v>
      </c>
      <c r="D7" s="22"/>
      <c r="E7" s="23">
        <v>23460000</v>
      </c>
      <c r="F7" s="24">
        <v>23460000</v>
      </c>
      <c r="G7" s="24">
        <v>172414</v>
      </c>
      <c r="H7" s="24">
        <v>619206</v>
      </c>
      <c r="I7" s="24">
        <v>1129900</v>
      </c>
      <c r="J7" s="24">
        <v>1921520</v>
      </c>
      <c r="K7" s="24">
        <v>-460201</v>
      </c>
      <c r="L7" s="24">
        <v>1909577</v>
      </c>
      <c r="M7" s="24">
        <v>544874</v>
      </c>
      <c r="N7" s="24">
        <v>1994250</v>
      </c>
      <c r="O7" s="24"/>
      <c r="P7" s="24"/>
      <c r="Q7" s="24"/>
      <c r="R7" s="24"/>
      <c r="S7" s="24"/>
      <c r="T7" s="24"/>
      <c r="U7" s="24"/>
      <c r="V7" s="24"/>
      <c r="W7" s="24">
        <v>3915770</v>
      </c>
      <c r="X7" s="24">
        <v>3310000</v>
      </c>
      <c r="Y7" s="24">
        <v>605770</v>
      </c>
      <c r="Z7" s="7">
        <v>18.3</v>
      </c>
      <c r="AA7" s="29">
        <v>23460000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41903778</v>
      </c>
      <c r="D9" s="16">
        <f>SUM(D10:D14)</f>
        <v>0</v>
      </c>
      <c r="E9" s="17">
        <f t="shared" si="1"/>
        <v>50393952</v>
      </c>
      <c r="F9" s="18">
        <f t="shared" si="1"/>
        <v>50393952</v>
      </c>
      <c r="G9" s="18">
        <f t="shared" si="1"/>
        <v>360416</v>
      </c>
      <c r="H9" s="18">
        <f t="shared" si="1"/>
        <v>324463</v>
      </c>
      <c r="I9" s="18">
        <f t="shared" si="1"/>
        <v>2395951</v>
      </c>
      <c r="J9" s="18">
        <f t="shared" si="1"/>
        <v>3080830</v>
      </c>
      <c r="K9" s="18">
        <f t="shared" si="1"/>
        <v>1373364</v>
      </c>
      <c r="L9" s="18">
        <f t="shared" si="1"/>
        <v>2464158</v>
      </c>
      <c r="M9" s="18">
        <f t="shared" si="1"/>
        <v>2460104</v>
      </c>
      <c r="N9" s="18">
        <f t="shared" si="1"/>
        <v>6297626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9378456</v>
      </c>
      <c r="X9" s="18">
        <f t="shared" si="1"/>
        <v>22282501</v>
      </c>
      <c r="Y9" s="18">
        <f t="shared" si="1"/>
        <v>-12904045</v>
      </c>
      <c r="Z9" s="4">
        <f>+IF(X9&lt;&gt;0,+(Y9/X9)*100,0)</f>
        <v>-57.91111599187183</v>
      </c>
      <c r="AA9" s="30">
        <f>SUM(AA10:AA14)</f>
        <v>50393952</v>
      </c>
    </row>
    <row r="10" spans="1:27" ht="12.75">
      <c r="A10" s="5" t="s">
        <v>36</v>
      </c>
      <c r="B10" s="3"/>
      <c r="C10" s="19">
        <v>29693896</v>
      </c>
      <c r="D10" s="19"/>
      <c r="E10" s="20">
        <v>27322665</v>
      </c>
      <c r="F10" s="21">
        <v>27322665</v>
      </c>
      <c r="G10" s="21">
        <v>360416</v>
      </c>
      <c r="H10" s="21">
        <v>324463</v>
      </c>
      <c r="I10" s="21">
        <v>1116965</v>
      </c>
      <c r="J10" s="21">
        <v>1801844</v>
      </c>
      <c r="K10" s="21">
        <v>498708</v>
      </c>
      <c r="L10" s="21">
        <v>194212</v>
      </c>
      <c r="M10" s="21">
        <v>351190</v>
      </c>
      <c r="N10" s="21">
        <v>1044110</v>
      </c>
      <c r="O10" s="21"/>
      <c r="P10" s="21"/>
      <c r="Q10" s="21"/>
      <c r="R10" s="21"/>
      <c r="S10" s="21"/>
      <c r="T10" s="21"/>
      <c r="U10" s="21"/>
      <c r="V10" s="21"/>
      <c r="W10" s="21">
        <v>2845954</v>
      </c>
      <c r="X10" s="21">
        <v>14621000</v>
      </c>
      <c r="Y10" s="21">
        <v>-11775046</v>
      </c>
      <c r="Z10" s="6">
        <v>-80.54</v>
      </c>
      <c r="AA10" s="28">
        <v>27322665</v>
      </c>
    </row>
    <row r="11" spans="1:27" ht="12.75">
      <c r="A11" s="5" t="s">
        <v>37</v>
      </c>
      <c r="B11" s="3"/>
      <c r="C11" s="19">
        <v>11873375</v>
      </c>
      <c r="D11" s="19"/>
      <c r="E11" s="20">
        <v>17971287</v>
      </c>
      <c r="F11" s="21">
        <v>17971287</v>
      </c>
      <c r="G11" s="21"/>
      <c r="H11" s="21"/>
      <c r="I11" s="21">
        <v>1278986</v>
      </c>
      <c r="J11" s="21">
        <v>1278986</v>
      </c>
      <c r="K11" s="21">
        <v>378238</v>
      </c>
      <c r="L11" s="21">
        <v>1667845</v>
      </c>
      <c r="M11" s="21">
        <v>1946914</v>
      </c>
      <c r="N11" s="21">
        <v>3992997</v>
      </c>
      <c r="O11" s="21"/>
      <c r="P11" s="21"/>
      <c r="Q11" s="21"/>
      <c r="R11" s="21"/>
      <c r="S11" s="21"/>
      <c r="T11" s="21"/>
      <c r="U11" s="21"/>
      <c r="V11" s="21"/>
      <c r="W11" s="21">
        <v>5271983</v>
      </c>
      <c r="X11" s="21">
        <v>4561501</v>
      </c>
      <c r="Y11" s="21">
        <v>710482</v>
      </c>
      <c r="Z11" s="6">
        <v>15.58</v>
      </c>
      <c r="AA11" s="28">
        <v>17971287</v>
      </c>
    </row>
    <row r="12" spans="1:27" ht="12.75">
      <c r="A12" s="5" t="s">
        <v>38</v>
      </c>
      <c r="B12" s="3"/>
      <c r="C12" s="19">
        <v>336507</v>
      </c>
      <c r="D12" s="19"/>
      <c r="E12" s="20">
        <v>600000</v>
      </c>
      <c r="F12" s="21">
        <v>600000</v>
      </c>
      <c r="G12" s="21"/>
      <c r="H12" s="21"/>
      <c r="I12" s="21"/>
      <c r="J12" s="21"/>
      <c r="K12" s="21"/>
      <c r="L12" s="21"/>
      <c r="M12" s="21">
        <v>162000</v>
      </c>
      <c r="N12" s="21">
        <v>162000</v>
      </c>
      <c r="O12" s="21"/>
      <c r="P12" s="21"/>
      <c r="Q12" s="21"/>
      <c r="R12" s="21"/>
      <c r="S12" s="21"/>
      <c r="T12" s="21"/>
      <c r="U12" s="21"/>
      <c r="V12" s="21"/>
      <c r="W12" s="21">
        <v>162000</v>
      </c>
      <c r="X12" s="21">
        <v>600000</v>
      </c>
      <c r="Y12" s="21">
        <v>-438000</v>
      </c>
      <c r="Z12" s="6">
        <v>-73</v>
      </c>
      <c r="AA12" s="28">
        <v>600000</v>
      </c>
    </row>
    <row r="13" spans="1:27" ht="12.75">
      <c r="A13" s="5" t="s">
        <v>39</v>
      </c>
      <c r="B13" s="3"/>
      <c r="C13" s="19"/>
      <c r="D13" s="19"/>
      <c r="E13" s="20">
        <v>4500000</v>
      </c>
      <c r="F13" s="21">
        <v>4500000</v>
      </c>
      <c r="G13" s="21"/>
      <c r="H13" s="21"/>
      <c r="I13" s="21"/>
      <c r="J13" s="21"/>
      <c r="K13" s="21">
        <v>496418</v>
      </c>
      <c r="L13" s="21">
        <v>602101</v>
      </c>
      <c r="M13" s="21"/>
      <c r="N13" s="21">
        <v>1098519</v>
      </c>
      <c r="O13" s="21"/>
      <c r="P13" s="21"/>
      <c r="Q13" s="21"/>
      <c r="R13" s="21"/>
      <c r="S13" s="21"/>
      <c r="T13" s="21"/>
      <c r="U13" s="21"/>
      <c r="V13" s="21"/>
      <c r="W13" s="21">
        <v>1098519</v>
      </c>
      <c r="X13" s="21">
        <v>2500000</v>
      </c>
      <c r="Y13" s="21">
        <v>-1401481</v>
      </c>
      <c r="Z13" s="6">
        <v>-56.06</v>
      </c>
      <c r="AA13" s="28">
        <v>4500000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66969795</v>
      </c>
      <c r="D15" s="16">
        <f>SUM(D16:D18)</f>
        <v>0</v>
      </c>
      <c r="E15" s="17">
        <f t="shared" si="2"/>
        <v>116484853</v>
      </c>
      <c r="F15" s="18">
        <f t="shared" si="2"/>
        <v>116484853</v>
      </c>
      <c r="G15" s="18">
        <f t="shared" si="2"/>
        <v>2416185</v>
      </c>
      <c r="H15" s="18">
        <f t="shared" si="2"/>
        <v>7054979</v>
      </c>
      <c r="I15" s="18">
        <f t="shared" si="2"/>
        <v>5802090</v>
      </c>
      <c r="J15" s="18">
        <f t="shared" si="2"/>
        <v>15273254</v>
      </c>
      <c r="K15" s="18">
        <f t="shared" si="2"/>
        <v>5489491</v>
      </c>
      <c r="L15" s="18">
        <f t="shared" si="2"/>
        <v>4492154</v>
      </c>
      <c r="M15" s="18">
        <f t="shared" si="2"/>
        <v>6616788</v>
      </c>
      <c r="N15" s="18">
        <f t="shared" si="2"/>
        <v>16598433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31871687</v>
      </c>
      <c r="X15" s="18">
        <f t="shared" si="2"/>
        <v>17485514</v>
      </c>
      <c r="Y15" s="18">
        <f t="shared" si="2"/>
        <v>14386173</v>
      </c>
      <c r="Z15" s="4">
        <f>+IF(X15&lt;&gt;0,+(Y15/X15)*100,0)</f>
        <v>82.27480759215887</v>
      </c>
      <c r="AA15" s="30">
        <f>SUM(AA16:AA18)</f>
        <v>116484853</v>
      </c>
    </row>
    <row r="16" spans="1:27" ht="12.75">
      <c r="A16" s="5" t="s">
        <v>42</v>
      </c>
      <c r="B16" s="3"/>
      <c r="C16" s="19"/>
      <c r="D16" s="19"/>
      <c r="E16" s="20">
        <v>1580000</v>
      </c>
      <c r="F16" s="21">
        <v>1580000</v>
      </c>
      <c r="G16" s="21"/>
      <c r="H16" s="21"/>
      <c r="I16" s="21"/>
      <c r="J16" s="21"/>
      <c r="K16" s="21"/>
      <c r="L16" s="21">
        <v>43805</v>
      </c>
      <c r="M16" s="21">
        <v>5040</v>
      </c>
      <c r="N16" s="21">
        <v>48845</v>
      </c>
      <c r="O16" s="21"/>
      <c r="P16" s="21"/>
      <c r="Q16" s="21"/>
      <c r="R16" s="21"/>
      <c r="S16" s="21"/>
      <c r="T16" s="21"/>
      <c r="U16" s="21"/>
      <c r="V16" s="21"/>
      <c r="W16" s="21">
        <v>48845</v>
      </c>
      <c r="X16" s="21">
        <v>325000</v>
      </c>
      <c r="Y16" s="21">
        <v>-276155</v>
      </c>
      <c r="Z16" s="6">
        <v>-84.97</v>
      </c>
      <c r="AA16" s="28">
        <v>1580000</v>
      </c>
    </row>
    <row r="17" spans="1:27" ht="12.75">
      <c r="A17" s="5" t="s">
        <v>43</v>
      </c>
      <c r="B17" s="3"/>
      <c r="C17" s="19">
        <v>66969795</v>
      </c>
      <c r="D17" s="19"/>
      <c r="E17" s="20">
        <v>114904853</v>
      </c>
      <c r="F17" s="21">
        <v>114904853</v>
      </c>
      <c r="G17" s="21">
        <v>2416185</v>
      </c>
      <c r="H17" s="21">
        <v>7054979</v>
      </c>
      <c r="I17" s="21">
        <v>5802090</v>
      </c>
      <c r="J17" s="21">
        <v>15273254</v>
      </c>
      <c r="K17" s="21">
        <v>5489491</v>
      </c>
      <c r="L17" s="21">
        <v>4448349</v>
      </c>
      <c r="M17" s="21">
        <v>6611748</v>
      </c>
      <c r="N17" s="21">
        <v>16549588</v>
      </c>
      <c r="O17" s="21"/>
      <c r="P17" s="21"/>
      <c r="Q17" s="21"/>
      <c r="R17" s="21"/>
      <c r="S17" s="21"/>
      <c r="T17" s="21"/>
      <c r="U17" s="21"/>
      <c r="V17" s="21"/>
      <c r="W17" s="21">
        <v>31822842</v>
      </c>
      <c r="X17" s="21">
        <v>17160514</v>
      </c>
      <c r="Y17" s="21">
        <v>14662328</v>
      </c>
      <c r="Z17" s="6">
        <v>85.44</v>
      </c>
      <c r="AA17" s="28">
        <v>114904853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25493508</v>
      </c>
      <c r="D19" s="16">
        <f>SUM(D20:D23)</f>
        <v>0</v>
      </c>
      <c r="E19" s="17">
        <f t="shared" si="3"/>
        <v>154422940</v>
      </c>
      <c r="F19" s="18">
        <f t="shared" si="3"/>
        <v>154422940</v>
      </c>
      <c r="G19" s="18">
        <f t="shared" si="3"/>
        <v>0</v>
      </c>
      <c r="H19" s="18">
        <f t="shared" si="3"/>
        <v>157194</v>
      </c>
      <c r="I19" s="18">
        <f t="shared" si="3"/>
        <v>1794243</v>
      </c>
      <c r="J19" s="18">
        <f t="shared" si="3"/>
        <v>1951437</v>
      </c>
      <c r="K19" s="18">
        <f t="shared" si="3"/>
        <v>585292</v>
      </c>
      <c r="L19" s="18">
        <f t="shared" si="3"/>
        <v>969759</v>
      </c>
      <c r="M19" s="18">
        <f t="shared" si="3"/>
        <v>521669</v>
      </c>
      <c r="N19" s="18">
        <f t="shared" si="3"/>
        <v>2076720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4028157</v>
      </c>
      <c r="X19" s="18">
        <f t="shared" si="3"/>
        <v>31364217</v>
      </c>
      <c r="Y19" s="18">
        <f t="shared" si="3"/>
        <v>-27336060</v>
      </c>
      <c r="Z19" s="4">
        <f>+IF(X19&lt;&gt;0,+(Y19/X19)*100,0)</f>
        <v>-87.15683863556995</v>
      </c>
      <c r="AA19" s="30">
        <f>SUM(AA20:AA23)</f>
        <v>154422940</v>
      </c>
    </row>
    <row r="20" spans="1:27" ht="12.75">
      <c r="A20" s="5" t="s">
        <v>46</v>
      </c>
      <c r="B20" s="3"/>
      <c r="C20" s="19">
        <v>24907288</v>
      </c>
      <c r="D20" s="19"/>
      <c r="E20" s="20">
        <v>150080940</v>
      </c>
      <c r="F20" s="21">
        <v>150080940</v>
      </c>
      <c r="G20" s="21"/>
      <c r="H20" s="21">
        <v>157194</v>
      </c>
      <c r="I20" s="21">
        <v>1604543</v>
      </c>
      <c r="J20" s="21">
        <v>1761737</v>
      </c>
      <c r="K20" s="21">
        <v>585292</v>
      </c>
      <c r="L20" s="21">
        <v>788920</v>
      </c>
      <c r="M20" s="21">
        <v>471829</v>
      </c>
      <c r="N20" s="21">
        <v>1846041</v>
      </c>
      <c r="O20" s="21"/>
      <c r="P20" s="21"/>
      <c r="Q20" s="21"/>
      <c r="R20" s="21"/>
      <c r="S20" s="21"/>
      <c r="T20" s="21"/>
      <c r="U20" s="21"/>
      <c r="V20" s="21"/>
      <c r="W20" s="21">
        <v>3607778</v>
      </c>
      <c r="X20" s="21">
        <v>30864217</v>
      </c>
      <c r="Y20" s="21">
        <v>-27256439</v>
      </c>
      <c r="Z20" s="6">
        <v>-88.31</v>
      </c>
      <c r="AA20" s="28">
        <v>150080940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586220</v>
      </c>
      <c r="D23" s="19"/>
      <c r="E23" s="20">
        <v>4342000</v>
      </c>
      <c r="F23" s="21">
        <v>4342000</v>
      </c>
      <c r="G23" s="21"/>
      <c r="H23" s="21"/>
      <c r="I23" s="21">
        <v>189700</v>
      </c>
      <c r="J23" s="21">
        <v>189700</v>
      </c>
      <c r="K23" s="21"/>
      <c r="L23" s="21">
        <v>180839</v>
      </c>
      <c r="M23" s="21">
        <v>49840</v>
      </c>
      <c r="N23" s="21">
        <v>230679</v>
      </c>
      <c r="O23" s="21"/>
      <c r="P23" s="21"/>
      <c r="Q23" s="21"/>
      <c r="R23" s="21"/>
      <c r="S23" s="21"/>
      <c r="T23" s="21"/>
      <c r="U23" s="21"/>
      <c r="V23" s="21"/>
      <c r="W23" s="21">
        <v>420379</v>
      </c>
      <c r="X23" s="21">
        <v>500000</v>
      </c>
      <c r="Y23" s="21">
        <v>-79621</v>
      </c>
      <c r="Z23" s="6">
        <v>-15.92</v>
      </c>
      <c r="AA23" s="28">
        <v>4342000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169854889</v>
      </c>
      <c r="D25" s="50">
        <f>+D5+D9+D15+D19+D24</f>
        <v>0</v>
      </c>
      <c r="E25" s="51">
        <f t="shared" si="4"/>
        <v>344761745</v>
      </c>
      <c r="F25" s="52">
        <f t="shared" si="4"/>
        <v>344761745</v>
      </c>
      <c r="G25" s="52">
        <f t="shared" si="4"/>
        <v>2949015</v>
      </c>
      <c r="H25" s="52">
        <f t="shared" si="4"/>
        <v>8155842</v>
      </c>
      <c r="I25" s="52">
        <f t="shared" si="4"/>
        <v>11122184</v>
      </c>
      <c r="J25" s="52">
        <f t="shared" si="4"/>
        <v>22227041</v>
      </c>
      <c r="K25" s="52">
        <f t="shared" si="4"/>
        <v>6987946</v>
      </c>
      <c r="L25" s="52">
        <f t="shared" si="4"/>
        <v>9835648</v>
      </c>
      <c r="M25" s="52">
        <f t="shared" si="4"/>
        <v>10143435</v>
      </c>
      <c r="N25" s="52">
        <f t="shared" si="4"/>
        <v>26967029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49194070</v>
      </c>
      <c r="X25" s="52">
        <f t="shared" si="4"/>
        <v>74442232</v>
      </c>
      <c r="Y25" s="52">
        <f t="shared" si="4"/>
        <v>-25248162</v>
      </c>
      <c r="Z25" s="53">
        <f>+IF(X25&lt;&gt;0,+(Y25/X25)*100,0)</f>
        <v>-33.916449469166906</v>
      </c>
      <c r="AA25" s="54">
        <f>+AA5+AA9+AA15+AA19+AA24</f>
        <v>344761745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64277288</v>
      </c>
      <c r="D28" s="19"/>
      <c r="E28" s="20">
        <v>63051750</v>
      </c>
      <c r="F28" s="21">
        <v>63051750</v>
      </c>
      <c r="G28" s="21">
        <v>1652190</v>
      </c>
      <c r="H28" s="21">
        <v>5927255</v>
      </c>
      <c r="I28" s="21">
        <v>6704035</v>
      </c>
      <c r="J28" s="21">
        <v>14283480</v>
      </c>
      <c r="K28" s="21">
        <v>2321904</v>
      </c>
      <c r="L28" s="21">
        <v>541180</v>
      </c>
      <c r="M28" s="21">
        <v>1139116</v>
      </c>
      <c r="N28" s="21">
        <v>4002200</v>
      </c>
      <c r="O28" s="21"/>
      <c r="P28" s="21"/>
      <c r="Q28" s="21"/>
      <c r="R28" s="21"/>
      <c r="S28" s="21"/>
      <c r="T28" s="21"/>
      <c r="U28" s="21"/>
      <c r="V28" s="21"/>
      <c r="W28" s="21">
        <v>18285680</v>
      </c>
      <c r="X28" s="21">
        <v>9360514</v>
      </c>
      <c r="Y28" s="21">
        <v>8925166</v>
      </c>
      <c r="Z28" s="6">
        <v>95.35</v>
      </c>
      <c r="AA28" s="19">
        <v>63051750</v>
      </c>
    </row>
    <row r="29" spans="1:27" ht="12.75">
      <c r="A29" s="56" t="s">
        <v>55</v>
      </c>
      <c r="B29" s="3"/>
      <c r="C29" s="19">
        <v>191449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8018420</v>
      </c>
      <c r="D31" s="19"/>
      <c r="E31" s="20">
        <v>13041287</v>
      </c>
      <c r="F31" s="21">
        <v>13041287</v>
      </c>
      <c r="G31" s="21"/>
      <c r="H31" s="21"/>
      <c r="I31" s="21">
        <v>357769</v>
      </c>
      <c r="J31" s="21">
        <v>357769</v>
      </c>
      <c r="K31" s="21">
        <v>52269</v>
      </c>
      <c r="L31" s="21">
        <v>342057</v>
      </c>
      <c r="M31" s="21">
        <v>160650</v>
      </c>
      <c r="N31" s="21">
        <v>554976</v>
      </c>
      <c r="O31" s="21"/>
      <c r="P31" s="21"/>
      <c r="Q31" s="21"/>
      <c r="R31" s="21"/>
      <c r="S31" s="21"/>
      <c r="T31" s="21"/>
      <c r="U31" s="21"/>
      <c r="V31" s="21"/>
      <c r="W31" s="21">
        <v>912745</v>
      </c>
      <c r="X31" s="21">
        <v>2201501</v>
      </c>
      <c r="Y31" s="21">
        <v>-1288756</v>
      </c>
      <c r="Z31" s="6">
        <v>-58.54</v>
      </c>
      <c r="AA31" s="28">
        <v>13041287</v>
      </c>
    </row>
    <row r="32" spans="1:27" ht="12.75">
      <c r="A32" s="58" t="s">
        <v>58</v>
      </c>
      <c r="B32" s="3"/>
      <c r="C32" s="25">
        <f aca="true" t="shared" si="5" ref="C32:Y32">SUM(C28:C31)</f>
        <v>72487157</v>
      </c>
      <c r="D32" s="25">
        <f>SUM(D28:D31)</f>
        <v>0</v>
      </c>
      <c r="E32" s="26">
        <f t="shared" si="5"/>
        <v>76093037</v>
      </c>
      <c r="F32" s="27">
        <f t="shared" si="5"/>
        <v>76093037</v>
      </c>
      <c r="G32" s="27">
        <f t="shared" si="5"/>
        <v>1652190</v>
      </c>
      <c r="H32" s="27">
        <f t="shared" si="5"/>
        <v>5927255</v>
      </c>
      <c r="I32" s="27">
        <f t="shared" si="5"/>
        <v>7061804</v>
      </c>
      <c r="J32" s="27">
        <f t="shared" si="5"/>
        <v>14641249</v>
      </c>
      <c r="K32" s="27">
        <f t="shared" si="5"/>
        <v>2374173</v>
      </c>
      <c r="L32" s="27">
        <f t="shared" si="5"/>
        <v>883237</v>
      </c>
      <c r="M32" s="27">
        <f t="shared" si="5"/>
        <v>1299766</v>
      </c>
      <c r="N32" s="27">
        <f t="shared" si="5"/>
        <v>4557176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19198425</v>
      </c>
      <c r="X32" s="27">
        <f t="shared" si="5"/>
        <v>11562015</v>
      </c>
      <c r="Y32" s="27">
        <f t="shared" si="5"/>
        <v>7636410</v>
      </c>
      <c r="Z32" s="13">
        <f>+IF(X32&lt;&gt;0,+(Y32/X32)*100,0)</f>
        <v>66.04739744759024</v>
      </c>
      <c r="AA32" s="31">
        <f>SUM(AA28:AA31)</f>
        <v>76093037</v>
      </c>
    </row>
    <row r="33" spans="1:27" ht="12.75">
      <c r="A33" s="59" t="s">
        <v>59</v>
      </c>
      <c r="B33" s="3" t="s">
        <v>60</v>
      </c>
      <c r="C33" s="19">
        <v>17048556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334250</v>
      </c>
      <c r="D34" s="19"/>
      <c r="E34" s="20">
        <v>77186000</v>
      </c>
      <c r="F34" s="21">
        <v>77186000</v>
      </c>
      <c r="G34" s="21"/>
      <c r="H34" s="21"/>
      <c r="I34" s="21">
        <v>140858</v>
      </c>
      <c r="J34" s="21">
        <v>140858</v>
      </c>
      <c r="K34" s="21"/>
      <c r="L34" s="21">
        <v>162908</v>
      </c>
      <c r="M34" s="21">
        <v>459603</v>
      </c>
      <c r="N34" s="21">
        <v>622511</v>
      </c>
      <c r="O34" s="21"/>
      <c r="P34" s="21"/>
      <c r="Q34" s="21"/>
      <c r="R34" s="21"/>
      <c r="S34" s="21"/>
      <c r="T34" s="21"/>
      <c r="U34" s="21"/>
      <c r="V34" s="21"/>
      <c r="W34" s="21">
        <v>763369</v>
      </c>
      <c r="X34" s="21">
        <v>11800000</v>
      </c>
      <c r="Y34" s="21">
        <v>-11036631</v>
      </c>
      <c r="Z34" s="6">
        <v>-93.53</v>
      </c>
      <c r="AA34" s="28">
        <v>77186000</v>
      </c>
    </row>
    <row r="35" spans="1:27" ht="12.75">
      <c r="A35" s="59" t="s">
        <v>63</v>
      </c>
      <c r="B35" s="3"/>
      <c r="C35" s="19">
        <v>79984925</v>
      </c>
      <c r="D35" s="19"/>
      <c r="E35" s="20">
        <v>191482708</v>
      </c>
      <c r="F35" s="21">
        <v>191482708</v>
      </c>
      <c r="G35" s="21">
        <v>1296826</v>
      </c>
      <c r="H35" s="21">
        <v>2228588</v>
      </c>
      <c r="I35" s="21">
        <v>3919522</v>
      </c>
      <c r="J35" s="21">
        <v>7444936</v>
      </c>
      <c r="K35" s="21">
        <v>4613774</v>
      </c>
      <c r="L35" s="21">
        <v>8789503</v>
      </c>
      <c r="M35" s="21">
        <v>8384066</v>
      </c>
      <c r="N35" s="21">
        <v>21787343</v>
      </c>
      <c r="O35" s="21"/>
      <c r="P35" s="21"/>
      <c r="Q35" s="21"/>
      <c r="R35" s="21"/>
      <c r="S35" s="21"/>
      <c r="T35" s="21"/>
      <c r="U35" s="21"/>
      <c r="V35" s="21"/>
      <c r="W35" s="21">
        <v>29232279</v>
      </c>
      <c r="X35" s="21">
        <v>51080217</v>
      </c>
      <c r="Y35" s="21">
        <v>-21847938</v>
      </c>
      <c r="Z35" s="6">
        <v>-42.77</v>
      </c>
      <c r="AA35" s="28">
        <v>191482708</v>
      </c>
    </row>
    <row r="36" spans="1:27" ht="12.75">
      <c r="A36" s="60" t="s">
        <v>64</v>
      </c>
      <c r="B36" s="10"/>
      <c r="C36" s="61">
        <f aca="true" t="shared" si="6" ref="C36:Y36">SUM(C32:C35)</f>
        <v>169854888</v>
      </c>
      <c r="D36" s="61">
        <f>SUM(D32:D35)</f>
        <v>0</v>
      </c>
      <c r="E36" s="62">
        <f t="shared" si="6"/>
        <v>344761745</v>
      </c>
      <c r="F36" s="63">
        <f t="shared" si="6"/>
        <v>344761745</v>
      </c>
      <c r="G36" s="63">
        <f t="shared" si="6"/>
        <v>2949016</v>
      </c>
      <c r="H36" s="63">
        <f t="shared" si="6"/>
        <v>8155843</v>
      </c>
      <c r="I36" s="63">
        <f t="shared" si="6"/>
        <v>11122184</v>
      </c>
      <c r="J36" s="63">
        <f t="shared" si="6"/>
        <v>22227043</v>
      </c>
      <c r="K36" s="63">
        <f t="shared" si="6"/>
        <v>6987947</v>
      </c>
      <c r="L36" s="63">
        <f t="shared" si="6"/>
        <v>9835648</v>
      </c>
      <c r="M36" s="63">
        <f t="shared" si="6"/>
        <v>10143435</v>
      </c>
      <c r="N36" s="63">
        <f t="shared" si="6"/>
        <v>26967030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49194073</v>
      </c>
      <c r="X36" s="63">
        <f t="shared" si="6"/>
        <v>74442232</v>
      </c>
      <c r="Y36" s="63">
        <f t="shared" si="6"/>
        <v>-25248159</v>
      </c>
      <c r="Z36" s="64">
        <f>+IF(X36&lt;&gt;0,+(Y36/X36)*100,0)</f>
        <v>-33.916445439196394</v>
      </c>
      <c r="AA36" s="65">
        <f>SUM(AA32:AA35)</f>
        <v>344761745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1462853</v>
      </c>
      <c r="D5" s="16">
        <f>SUM(D6:D8)</f>
        <v>0</v>
      </c>
      <c r="E5" s="17">
        <f t="shared" si="0"/>
        <v>1380000</v>
      </c>
      <c r="F5" s="18">
        <f t="shared" si="0"/>
        <v>1380000</v>
      </c>
      <c r="G5" s="18">
        <f t="shared" si="0"/>
        <v>603</v>
      </c>
      <c r="H5" s="18">
        <f t="shared" si="0"/>
        <v>-3007</v>
      </c>
      <c r="I5" s="18">
        <f t="shared" si="0"/>
        <v>16813</v>
      </c>
      <c r="J5" s="18">
        <f t="shared" si="0"/>
        <v>14409</v>
      </c>
      <c r="K5" s="18">
        <f t="shared" si="0"/>
        <v>314177</v>
      </c>
      <c r="L5" s="18">
        <f t="shared" si="0"/>
        <v>90243</v>
      </c>
      <c r="M5" s="18">
        <f t="shared" si="0"/>
        <v>0</v>
      </c>
      <c r="N5" s="18">
        <f t="shared" si="0"/>
        <v>404420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418829</v>
      </c>
      <c r="X5" s="18">
        <f t="shared" si="0"/>
        <v>690000</v>
      </c>
      <c r="Y5" s="18">
        <f t="shared" si="0"/>
        <v>-271171</v>
      </c>
      <c r="Z5" s="4">
        <f>+IF(X5&lt;&gt;0,+(Y5/X5)*100,0)</f>
        <v>-39.30014492753623</v>
      </c>
      <c r="AA5" s="16">
        <f>SUM(AA6:AA8)</f>
        <v>1380000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>
        <v>-2622</v>
      </c>
      <c r="I6" s="21"/>
      <c r="J6" s="21">
        <v>-2622</v>
      </c>
      <c r="K6" s="21"/>
      <c r="L6" s="21">
        <v>2622</v>
      </c>
      <c r="M6" s="21"/>
      <c r="N6" s="21">
        <v>2622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1380000</v>
      </c>
      <c r="F7" s="24">
        <v>1380000</v>
      </c>
      <c r="G7" s="24"/>
      <c r="H7" s="24">
        <v>6994</v>
      </c>
      <c r="I7" s="24"/>
      <c r="J7" s="24">
        <v>6994</v>
      </c>
      <c r="K7" s="24">
        <v>10840</v>
      </c>
      <c r="L7" s="24">
        <v>46480</v>
      </c>
      <c r="M7" s="24"/>
      <c r="N7" s="24">
        <v>57320</v>
      </c>
      <c r="O7" s="24"/>
      <c r="P7" s="24"/>
      <c r="Q7" s="24"/>
      <c r="R7" s="24"/>
      <c r="S7" s="24"/>
      <c r="T7" s="24"/>
      <c r="U7" s="24"/>
      <c r="V7" s="24"/>
      <c r="W7" s="24">
        <v>64314</v>
      </c>
      <c r="X7" s="24">
        <v>690000</v>
      </c>
      <c r="Y7" s="24">
        <v>-625686</v>
      </c>
      <c r="Z7" s="7">
        <v>-90.68</v>
      </c>
      <c r="AA7" s="29">
        <v>1380000</v>
      </c>
    </row>
    <row r="8" spans="1:27" ht="12.75">
      <c r="A8" s="5" t="s">
        <v>34</v>
      </c>
      <c r="B8" s="3"/>
      <c r="C8" s="19">
        <v>1462853</v>
      </c>
      <c r="D8" s="19"/>
      <c r="E8" s="20"/>
      <c r="F8" s="21"/>
      <c r="G8" s="21">
        <v>603</v>
      </c>
      <c r="H8" s="21">
        <v>-7379</v>
      </c>
      <c r="I8" s="21">
        <v>16813</v>
      </c>
      <c r="J8" s="21">
        <v>10037</v>
      </c>
      <c r="K8" s="21">
        <v>303337</v>
      </c>
      <c r="L8" s="21">
        <v>41141</v>
      </c>
      <c r="M8" s="21"/>
      <c r="N8" s="21">
        <v>344478</v>
      </c>
      <c r="O8" s="21"/>
      <c r="P8" s="21"/>
      <c r="Q8" s="21"/>
      <c r="R8" s="21"/>
      <c r="S8" s="21"/>
      <c r="T8" s="21"/>
      <c r="U8" s="21"/>
      <c r="V8" s="21"/>
      <c r="W8" s="21">
        <v>354515</v>
      </c>
      <c r="X8" s="21"/>
      <c r="Y8" s="21">
        <v>354515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77188</v>
      </c>
      <c r="D9" s="16">
        <f>SUM(D10:D14)</f>
        <v>0</v>
      </c>
      <c r="E9" s="17">
        <f t="shared" si="1"/>
        <v>5270000</v>
      </c>
      <c r="F9" s="18">
        <f t="shared" si="1"/>
        <v>5270000</v>
      </c>
      <c r="G9" s="18">
        <f t="shared" si="1"/>
        <v>0</v>
      </c>
      <c r="H9" s="18">
        <f t="shared" si="1"/>
        <v>0</v>
      </c>
      <c r="I9" s="18">
        <f t="shared" si="1"/>
        <v>21061</v>
      </c>
      <c r="J9" s="18">
        <f t="shared" si="1"/>
        <v>21061</v>
      </c>
      <c r="K9" s="18">
        <f t="shared" si="1"/>
        <v>34606</v>
      </c>
      <c r="L9" s="18">
        <f t="shared" si="1"/>
        <v>10000</v>
      </c>
      <c r="M9" s="18">
        <f t="shared" si="1"/>
        <v>150392</v>
      </c>
      <c r="N9" s="18">
        <f t="shared" si="1"/>
        <v>194998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216059</v>
      </c>
      <c r="X9" s="18">
        <f t="shared" si="1"/>
        <v>2634000</v>
      </c>
      <c r="Y9" s="18">
        <f t="shared" si="1"/>
        <v>-2417941</v>
      </c>
      <c r="Z9" s="4">
        <f>+IF(X9&lt;&gt;0,+(Y9/X9)*100,0)</f>
        <v>-91.79730447987852</v>
      </c>
      <c r="AA9" s="30">
        <f>SUM(AA10:AA14)</f>
        <v>5270000</v>
      </c>
    </row>
    <row r="10" spans="1:27" ht="12.75">
      <c r="A10" s="5" t="s">
        <v>36</v>
      </c>
      <c r="B10" s="3"/>
      <c r="C10" s="19">
        <v>77188</v>
      </c>
      <c r="D10" s="19"/>
      <c r="E10" s="20">
        <v>5270000</v>
      </c>
      <c r="F10" s="21">
        <v>5270000</v>
      </c>
      <c r="G10" s="21"/>
      <c r="H10" s="21"/>
      <c r="I10" s="21">
        <v>21061</v>
      </c>
      <c r="J10" s="21">
        <v>21061</v>
      </c>
      <c r="K10" s="21">
        <v>34606</v>
      </c>
      <c r="L10" s="21">
        <v>10000</v>
      </c>
      <c r="M10" s="21">
        <v>150392</v>
      </c>
      <c r="N10" s="21">
        <v>194998</v>
      </c>
      <c r="O10" s="21"/>
      <c r="P10" s="21"/>
      <c r="Q10" s="21"/>
      <c r="R10" s="21"/>
      <c r="S10" s="21"/>
      <c r="T10" s="21"/>
      <c r="U10" s="21"/>
      <c r="V10" s="21"/>
      <c r="W10" s="21">
        <v>216059</v>
      </c>
      <c r="X10" s="21">
        <v>2484000</v>
      </c>
      <c r="Y10" s="21">
        <v>-2267941</v>
      </c>
      <c r="Z10" s="6">
        <v>-91.3</v>
      </c>
      <c r="AA10" s="28">
        <v>5270000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150000</v>
      </c>
      <c r="Y11" s="21">
        <v>-150000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52960757</v>
      </c>
      <c r="D15" s="16">
        <f>SUM(D16:D18)</f>
        <v>0</v>
      </c>
      <c r="E15" s="17">
        <f t="shared" si="2"/>
        <v>34467000</v>
      </c>
      <c r="F15" s="18">
        <f t="shared" si="2"/>
        <v>34467000</v>
      </c>
      <c r="G15" s="18">
        <f t="shared" si="2"/>
        <v>2364972</v>
      </c>
      <c r="H15" s="18">
        <f t="shared" si="2"/>
        <v>2740348</v>
      </c>
      <c r="I15" s="18">
        <f t="shared" si="2"/>
        <v>4105962</v>
      </c>
      <c r="J15" s="18">
        <f t="shared" si="2"/>
        <v>9211282</v>
      </c>
      <c r="K15" s="18">
        <f t="shared" si="2"/>
        <v>3992353</v>
      </c>
      <c r="L15" s="18">
        <f t="shared" si="2"/>
        <v>726599</v>
      </c>
      <c r="M15" s="18">
        <f t="shared" si="2"/>
        <v>995222</v>
      </c>
      <c r="N15" s="18">
        <f t="shared" si="2"/>
        <v>5714174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14925456</v>
      </c>
      <c r="X15" s="18">
        <f t="shared" si="2"/>
        <v>17232000</v>
      </c>
      <c r="Y15" s="18">
        <f t="shared" si="2"/>
        <v>-2306544</v>
      </c>
      <c r="Z15" s="4">
        <f>+IF(X15&lt;&gt;0,+(Y15/X15)*100,0)</f>
        <v>-13.385236768802228</v>
      </c>
      <c r="AA15" s="30">
        <f>SUM(AA16:AA18)</f>
        <v>34467000</v>
      </c>
    </row>
    <row r="16" spans="1:27" ht="12.75">
      <c r="A16" s="5" t="s">
        <v>42</v>
      </c>
      <c r="B16" s="3"/>
      <c r="C16" s="19"/>
      <c r="D16" s="19"/>
      <c r="E16" s="20">
        <v>4200000</v>
      </c>
      <c r="F16" s="21">
        <v>4200000</v>
      </c>
      <c r="G16" s="21"/>
      <c r="H16" s="21">
        <v>-5200</v>
      </c>
      <c r="I16" s="21"/>
      <c r="J16" s="21">
        <v>-5200</v>
      </c>
      <c r="K16" s="21">
        <v>204857</v>
      </c>
      <c r="L16" s="21">
        <v>5200</v>
      </c>
      <c r="M16" s="21">
        <v>25913</v>
      </c>
      <c r="N16" s="21">
        <v>235970</v>
      </c>
      <c r="O16" s="21"/>
      <c r="P16" s="21"/>
      <c r="Q16" s="21"/>
      <c r="R16" s="21"/>
      <c r="S16" s="21"/>
      <c r="T16" s="21"/>
      <c r="U16" s="21"/>
      <c r="V16" s="21"/>
      <c r="W16" s="21">
        <v>230770</v>
      </c>
      <c r="X16" s="21">
        <v>2100000</v>
      </c>
      <c r="Y16" s="21">
        <v>-1869230</v>
      </c>
      <c r="Z16" s="6">
        <v>-89.01</v>
      </c>
      <c r="AA16" s="28">
        <v>4200000</v>
      </c>
    </row>
    <row r="17" spans="1:27" ht="12.75">
      <c r="A17" s="5" t="s">
        <v>43</v>
      </c>
      <c r="B17" s="3"/>
      <c r="C17" s="19">
        <v>52960757</v>
      </c>
      <c r="D17" s="19"/>
      <c r="E17" s="20">
        <v>30267000</v>
      </c>
      <c r="F17" s="21">
        <v>30267000</v>
      </c>
      <c r="G17" s="21">
        <v>2364972</v>
      </c>
      <c r="H17" s="21">
        <v>2745548</v>
      </c>
      <c r="I17" s="21">
        <v>4105962</v>
      </c>
      <c r="J17" s="21">
        <v>9216482</v>
      </c>
      <c r="K17" s="21">
        <v>3787496</v>
      </c>
      <c r="L17" s="21">
        <v>721399</v>
      </c>
      <c r="M17" s="21">
        <v>969309</v>
      </c>
      <c r="N17" s="21">
        <v>5478204</v>
      </c>
      <c r="O17" s="21"/>
      <c r="P17" s="21"/>
      <c r="Q17" s="21"/>
      <c r="R17" s="21"/>
      <c r="S17" s="21"/>
      <c r="T17" s="21"/>
      <c r="U17" s="21"/>
      <c r="V17" s="21"/>
      <c r="W17" s="21">
        <v>14694686</v>
      </c>
      <c r="X17" s="21">
        <v>15132000</v>
      </c>
      <c r="Y17" s="21">
        <v>-437314</v>
      </c>
      <c r="Z17" s="6">
        <v>-2.89</v>
      </c>
      <c r="AA17" s="28">
        <v>30267000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188040</v>
      </c>
      <c r="L19" s="18">
        <f t="shared" si="3"/>
        <v>0</v>
      </c>
      <c r="M19" s="18">
        <f t="shared" si="3"/>
        <v>0</v>
      </c>
      <c r="N19" s="18">
        <f t="shared" si="3"/>
        <v>188040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188040</v>
      </c>
      <c r="X19" s="18">
        <f t="shared" si="3"/>
        <v>0</v>
      </c>
      <c r="Y19" s="18">
        <f t="shared" si="3"/>
        <v>188040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>
        <v>188040</v>
      </c>
      <c r="L23" s="21"/>
      <c r="M23" s="21"/>
      <c r="N23" s="21">
        <v>188040</v>
      </c>
      <c r="O23" s="21"/>
      <c r="P23" s="21"/>
      <c r="Q23" s="21"/>
      <c r="R23" s="21"/>
      <c r="S23" s="21"/>
      <c r="T23" s="21"/>
      <c r="U23" s="21"/>
      <c r="V23" s="21"/>
      <c r="W23" s="21">
        <v>188040</v>
      </c>
      <c r="X23" s="21"/>
      <c r="Y23" s="21">
        <v>188040</v>
      </c>
      <c r="Z23" s="6"/>
      <c r="AA23" s="28"/>
    </row>
    <row r="24" spans="1:27" ht="12.75">
      <c r="A24" s="2" t="s">
        <v>50</v>
      </c>
      <c r="B24" s="8"/>
      <c r="C24" s="16"/>
      <c r="D24" s="16"/>
      <c r="E24" s="17">
        <v>30374000</v>
      </c>
      <c r="F24" s="18">
        <v>30374000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14910000</v>
      </c>
      <c r="Y24" s="18">
        <v>-14910000</v>
      </c>
      <c r="Z24" s="4">
        <v>-100</v>
      </c>
      <c r="AA24" s="30">
        <v>30374000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54500798</v>
      </c>
      <c r="D25" s="50">
        <f>+D5+D9+D15+D19+D24</f>
        <v>0</v>
      </c>
      <c r="E25" s="51">
        <f t="shared" si="4"/>
        <v>71491000</v>
      </c>
      <c r="F25" s="52">
        <f t="shared" si="4"/>
        <v>71491000</v>
      </c>
      <c r="G25" s="52">
        <f t="shared" si="4"/>
        <v>2365575</v>
      </c>
      <c r="H25" s="52">
        <f t="shared" si="4"/>
        <v>2737341</v>
      </c>
      <c r="I25" s="52">
        <f t="shared" si="4"/>
        <v>4143836</v>
      </c>
      <c r="J25" s="52">
        <f t="shared" si="4"/>
        <v>9246752</v>
      </c>
      <c r="K25" s="52">
        <f t="shared" si="4"/>
        <v>4529176</v>
      </c>
      <c r="L25" s="52">
        <f t="shared" si="4"/>
        <v>826842</v>
      </c>
      <c r="M25" s="52">
        <f t="shared" si="4"/>
        <v>1145614</v>
      </c>
      <c r="N25" s="52">
        <f t="shared" si="4"/>
        <v>6501632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15748384</v>
      </c>
      <c r="X25" s="52">
        <f t="shared" si="4"/>
        <v>35466000</v>
      </c>
      <c r="Y25" s="52">
        <f t="shared" si="4"/>
        <v>-19717616</v>
      </c>
      <c r="Z25" s="53">
        <f>+IF(X25&lt;&gt;0,+(Y25/X25)*100,0)</f>
        <v>-55.595826989229124</v>
      </c>
      <c r="AA25" s="54">
        <f>+AA5+AA9+AA15+AA19+AA24</f>
        <v>71491000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32677802</v>
      </c>
      <c r="D28" s="19"/>
      <c r="E28" s="20">
        <v>29267000</v>
      </c>
      <c r="F28" s="21">
        <v>29267000</v>
      </c>
      <c r="G28" s="21">
        <v>2364972</v>
      </c>
      <c r="H28" s="21">
        <v>2720323</v>
      </c>
      <c r="I28" s="21">
        <v>3908303</v>
      </c>
      <c r="J28" s="21">
        <v>8993598</v>
      </c>
      <c r="K28" s="21">
        <v>3787496</v>
      </c>
      <c r="L28" s="21">
        <v>716762</v>
      </c>
      <c r="M28" s="21">
        <v>943559</v>
      </c>
      <c r="N28" s="21">
        <v>5447817</v>
      </c>
      <c r="O28" s="21"/>
      <c r="P28" s="21"/>
      <c r="Q28" s="21"/>
      <c r="R28" s="21"/>
      <c r="S28" s="21"/>
      <c r="T28" s="21"/>
      <c r="U28" s="21"/>
      <c r="V28" s="21"/>
      <c r="W28" s="21">
        <v>14441415</v>
      </c>
      <c r="X28" s="21">
        <v>14628000</v>
      </c>
      <c r="Y28" s="21">
        <v>-186585</v>
      </c>
      <c r="Z28" s="6">
        <v>-1.28</v>
      </c>
      <c r="AA28" s="19">
        <v>29267000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32677802</v>
      </c>
      <c r="D32" s="25">
        <f>SUM(D28:D31)</f>
        <v>0</v>
      </c>
      <c r="E32" s="26">
        <f t="shared" si="5"/>
        <v>29267000</v>
      </c>
      <c r="F32" s="27">
        <f t="shared" si="5"/>
        <v>29267000</v>
      </c>
      <c r="G32" s="27">
        <f t="shared" si="5"/>
        <v>2364972</v>
      </c>
      <c r="H32" s="27">
        <f t="shared" si="5"/>
        <v>2720323</v>
      </c>
      <c r="I32" s="27">
        <f t="shared" si="5"/>
        <v>3908303</v>
      </c>
      <c r="J32" s="27">
        <f t="shared" si="5"/>
        <v>8993598</v>
      </c>
      <c r="K32" s="27">
        <f t="shared" si="5"/>
        <v>3787496</v>
      </c>
      <c r="L32" s="27">
        <f t="shared" si="5"/>
        <v>716762</v>
      </c>
      <c r="M32" s="27">
        <f t="shared" si="5"/>
        <v>943559</v>
      </c>
      <c r="N32" s="27">
        <f t="shared" si="5"/>
        <v>5447817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14441415</v>
      </c>
      <c r="X32" s="27">
        <f t="shared" si="5"/>
        <v>14628000</v>
      </c>
      <c r="Y32" s="27">
        <f t="shared" si="5"/>
        <v>-186585</v>
      </c>
      <c r="Z32" s="13">
        <f>+IF(X32&lt;&gt;0,+(Y32/X32)*100,0)</f>
        <v>-1.2755332239540607</v>
      </c>
      <c r="AA32" s="31">
        <f>SUM(AA28:AA31)</f>
        <v>29267000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21822996</v>
      </c>
      <c r="D35" s="19"/>
      <c r="E35" s="20">
        <v>42224000</v>
      </c>
      <c r="F35" s="21">
        <v>42224000</v>
      </c>
      <c r="G35" s="21">
        <v>603</v>
      </c>
      <c r="H35" s="21">
        <v>17017</v>
      </c>
      <c r="I35" s="21">
        <v>235533</v>
      </c>
      <c r="J35" s="21">
        <v>253153</v>
      </c>
      <c r="K35" s="21">
        <v>741680</v>
      </c>
      <c r="L35" s="21">
        <v>110080</v>
      </c>
      <c r="M35" s="21">
        <v>202055</v>
      </c>
      <c r="N35" s="21">
        <v>1053815</v>
      </c>
      <c r="O35" s="21"/>
      <c r="P35" s="21"/>
      <c r="Q35" s="21"/>
      <c r="R35" s="21"/>
      <c r="S35" s="21"/>
      <c r="T35" s="21"/>
      <c r="U35" s="21"/>
      <c r="V35" s="21"/>
      <c r="W35" s="21">
        <v>1306968</v>
      </c>
      <c r="X35" s="21">
        <v>21108000</v>
      </c>
      <c r="Y35" s="21">
        <v>-19801032</v>
      </c>
      <c r="Z35" s="6">
        <v>-93.81</v>
      </c>
      <c r="AA35" s="28">
        <v>42224000</v>
      </c>
    </row>
    <row r="36" spans="1:27" ht="12.75">
      <c r="A36" s="60" t="s">
        <v>64</v>
      </c>
      <c r="B36" s="10"/>
      <c r="C36" s="61">
        <f aca="true" t="shared" si="6" ref="C36:Y36">SUM(C32:C35)</f>
        <v>54500798</v>
      </c>
      <c r="D36" s="61">
        <f>SUM(D32:D35)</f>
        <v>0</v>
      </c>
      <c r="E36" s="62">
        <f t="shared" si="6"/>
        <v>71491000</v>
      </c>
      <c r="F36" s="63">
        <f t="shared" si="6"/>
        <v>71491000</v>
      </c>
      <c r="G36" s="63">
        <f t="shared" si="6"/>
        <v>2365575</v>
      </c>
      <c r="H36" s="63">
        <f t="shared" si="6"/>
        <v>2737340</v>
      </c>
      <c r="I36" s="63">
        <f t="shared" si="6"/>
        <v>4143836</v>
      </c>
      <c r="J36" s="63">
        <f t="shared" si="6"/>
        <v>9246751</v>
      </c>
      <c r="K36" s="63">
        <f t="shared" si="6"/>
        <v>4529176</v>
      </c>
      <c r="L36" s="63">
        <f t="shared" si="6"/>
        <v>826842</v>
      </c>
      <c r="M36" s="63">
        <f t="shared" si="6"/>
        <v>1145614</v>
      </c>
      <c r="N36" s="63">
        <f t="shared" si="6"/>
        <v>6501632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15748383</v>
      </c>
      <c r="X36" s="63">
        <f t="shared" si="6"/>
        <v>35736000</v>
      </c>
      <c r="Y36" s="63">
        <f t="shared" si="6"/>
        <v>-19987617</v>
      </c>
      <c r="Z36" s="64">
        <f>+IF(X36&lt;&gt;0,+(Y36/X36)*100,0)</f>
        <v>-55.931321356615186</v>
      </c>
      <c r="AA36" s="65">
        <f>SUM(AA32:AA35)</f>
        <v>71491000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9473837</v>
      </c>
      <c r="D5" s="16">
        <f>SUM(D6:D8)</f>
        <v>0</v>
      </c>
      <c r="E5" s="17">
        <f t="shared" si="0"/>
        <v>1780000</v>
      </c>
      <c r="F5" s="18">
        <f t="shared" si="0"/>
        <v>1780000</v>
      </c>
      <c r="G5" s="18">
        <f t="shared" si="0"/>
        <v>51733</v>
      </c>
      <c r="H5" s="18">
        <f t="shared" si="0"/>
        <v>630470</v>
      </c>
      <c r="I5" s="18">
        <f t="shared" si="0"/>
        <v>0</v>
      </c>
      <c r="J5" s="18">
        <f t="shared" si="0"/>
        <v>682203</v>
      </c>
      <c r="K5" s="18">
        <f t="shared" si="0"/>
        <v>110937</v>
      </c>
      <c r="L5" s="18">
        <f t="shared" si="0"/>
        <v>28703</v>
      </c>
      <c r="M5" s="18">
        <f t="shared" si="0"/>
        <v>313042</v>
      </c>
      <c r="N5" s="18">
        <f t="shared" si="0"/>
        <v>452682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1134885</v>
      </c>
      <c r="X5" s="18">
        <f t="shared" si="0"/>
        <v>1780000</v>
      </c>
      <c r="Y5" s="18">
        <f t="shared" si="0"/>
        <v>-645115</v>
      </c>
      <c r="Z5" s="4">
        <f>+IF(X5&lt;&gt;0,+(Y5/X5)*100,0)</f>
        <v>-36.24241573033708</v>
      </c>
      <c r="AA5" s="16">
        <f>SUM(AA6:AA8)</f>
        <v>1780000</v>
      </c>
    </row>
    <row r="6" spans="1:27" ht="12.75">
      <c r="A6" s="5" t="s">
        <v>32</v>
      </c>
      <c r="B6" s="3"/>
      <c r="C6" s="19"/>
      <c r="D6" s="19"/>
      <c r="E6" s="20">
        <v>20000</v>
      </c>
      <c r="F6" s="21">
        <v>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20000</v>
      </c>
      <c r="Y6" s="21">
        <v>-20000</v>
      </c>
      <c r="Z6" s="6">
        <v>-100</v>
      </c>
      <c r="AA6" s="28">
        <v>20000</v>
      </c>
    </row>
    <row r="7" spans="1:27" ht="12.75">
      <c r="A7" s="5" t="s">
        <v>33</v>
      </c>
      <c r="B7" s="3"/>
      <c r="C7" s="22">
        <v>7007815</v>
      </c>
      <c r="D7" s="22"/>
      <c r="E7" s="23">
        <v>1760000</v>
      </c>
      <c r="F7" s="24">
        <v>1760000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1760000</v>
      </c>
      <c r="Y7" s="24">
        <v>-1760000</v>
      </c>
      <c r="Z7" s="7">
        <v>-100</v>
      </c>
      <c r="AA7" s="29">
        <v>1760000</v>
      </c>
    </row>
    <row r="8" spans="1:27" ht="12.75">
      <c r="A8" s="5" t="s">
        <v>34</v>
      </c>
      <c r="B8" s="3"/>
      <c r="C8" s="19">
        <v>2466022</v>
      </c>
      <c r="D8" s="19"/>
      <c r="E8" s="20"/>
      <c r="F8" s="21"/>
      <c r="G8" s="21">
        <v>51733</v>
      </c>
      <c r="H8" s="21">
        <v>630470</v>
      </c>
      <c r="I8" s="21"/>
      <c r="J8" s="21">
        <v>682203</v>
      </c>
      <c r="K8" s="21">
        <v>110937</v>
      </c>
      <c r="L8" s="21">
        <v>28703</v>
      </c>
      <c r="M8" s="21">
        <v>313042</v>
      </c>
      <c r="N8" s="21">
        <v>452682</v>
      </c>
      <c r="O8" s="21"/>
      <c r="P8" s="21"/>
      <c r="Q8" s="21"/>
      <c r="R8" s="21"/>
      <c r="S8" s="21"/>
      <c r="T8" s="21"/>
      <c r="U8" s="21"/>
      <c r="V8" s="21"/>
      <c r="W8" s="21">
        <v>1134885</v>
      </c>
      <c r="X8" s="21"/>
      <c r="Y8" s="21">
        <v>1134885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9855040</v>
      </c>
      <c r="F9" s="18">
        <f t="shared" si="1"/>
        <v>9855040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2427498</v>
      </c>
      <c r="Y9" s="18">
        <f t="shared" si="1"/>
        <v>-2427498</v>
      </c>
      <c r="Z9" s="4">
        <f>+IF(X9&lt;&gt;0,+(Y9/X9)*100,0)</f>
        <v>-100</v>
      </c>
      <c r="AA9" s="30">
        <f>SUM(AA10:AA14)</f>
        <v>9855040</v>
      </c>
    </row>
    <row r="10" spans="1:27" ht="12.75">
      <c r="A10" s="5" t="s">
        <v>36</v>
      </c>
      <c r="B10" s="3"/>
      <c r="C10" s="19"/>
      <c r="D10" s="19"/>
      <c r="E10" s="20">
        <v>9855040</v>
      </c>
      <c r="F10" s="21">
        <v>9855040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2427498</v>
      </c>
      <c r="Y10" s="21">
        <v>-2427498</v>
      </c>
      <c r="Z10" s="6">
        <v>-100</v>
      </c>
      <c r="AA10" s="28">
        <v>9855040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28335292</v>
      </c>
      <c r="D15" s="16">
        <f>SUM(D16:D18)</f>
        <v>0</v>
      </c>
      <c r="E15" s="17">
        <f t="shared" si="2"/>
        <v>22086961</v>
      </c>
      <c r="F15" s="18">
        <f t="shared" si="2"/>
        <v>22086961</v>
      </c>
      <c r="G15" s="18">
        <f t="shared" si="2"/>
        <v>1411811</v>
      </c>
      <c r="H15" s="18">
        <f t="shared" si="2"/>
        <v>1490713</v>
      </c>
      <c r="I15" s="18">
        <f t="shared" si="2"/>
        <v>650233</v>
      </c>
      <c r="J15" s="18">
        <f t="shared" si="2"/>
        <v>3552757</v>
      </c>
      <c r="K15" s="18">
        <f t="shared" si="2"/>
        <v>4207814</v>
      </c>
      <c r="L15" s="18">
        <f t="shared" si="2"/>
        <v>2597681</v>
      </c>
      <c r="M15" s="18">
        <f t="shared" si="2"/>
        <v>2311776</v>
      </c>
      <c r="N15" s="18">
        <f t="shared" si="2"/>
        <v>9117271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12670028</v>
      </c>
      <c r="X15" s="18">
        <f t="shared" si="2"/>
        <v>11043498</v>
      </c>
      <c r="Y15" s="18">
        <f t="shared" si="2"/>
        <v>1626530</v>
      </c>
      <c r="Z15" s="4">
        <f>+IF(X15&lt;&gt;0,+(Y15/X15)*100,0)</f>
        <v>14.728394934286221</v>
      </c>
      <c r="AA15" s="30">
        <f>SUM(AA16:AA18)</f>
        <v>22086961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28335292</v>
      </c>
      <c r="D17" s="19"/>
      <c r="E17" s="20">
        <v>22086961</v>
      </c>
      <c r="F17" s="21">
        <v>22086961</v>
      </c>
      <c r="G17" s="21">
        <v>1411811</v>
      </c>
      <c r="H17" s="21">
        <v>1490713</v>
      </c>
      <c r="I17" s="21">
        <v>650233</v>
      </c>
      <c r="J17" s="21">
        <v>3552757</v>
      </c>
      <c r="K17" s="21">
        <v>4207814</v>
      </c>
      <c r="L17" s="21">
        <v>2597681</v>
      </c>
      <c r="M17" s="21">
        <v>2311776</v>
      </c>
      <c r="N17" s="21">
        <v>9117271</v>
      </c>
      <c r="O17" s="21"/>
      <c r="P17" s="21"/>
      <c r="Q17" s="21"/>
      <c r="R17" s="21"/>
      <c r="S17" s="21"/>
      <c r="T17" s="21"/>
      <c r="U17" s="21"/>
      <c r="V17" s="21"/>
      <c r="W17" s="21">
        <v>12670028</v>
      </c>
      <c r="X17" s="21">
        <v>11043498</v>
      </c>
      <c r="Y17" s="21">
        <v>1626530</v>
      </c>
      <c r="Z17" s="6">
        <v>14.73</v>
      </c>
      <c r="AA17" s="28">
        <v>22086961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37809129</v>
      </c>
      <c r="D25" s="50">
        <f>+D5+D9+D15+D19+D24</f>
        <v>0</v>
      </c>
      <c r="E25" s="51">
        <f t="shared" si="4"/>
        <v>33722001</v>
      </c>
      <c r="F25" s="52">
        <f t="shared" si="4"/>
        <v>33722001</v>
      </c>
      <c r="G25" s="52">
        <f t="shared" si="4"/>
        <v>1463544</v>
      </c>
      <c r="H25" s="52">
        <f t="shared" si="4"/>
        <v>2121183</v>
      </c>
      <c r="I25" s="52">
        <f t="shared" si="4"/>
        <v>650233</v>
      </c>
      <c r="J25" s="52">
        <f t="shared" si="4"/>
        <v>4234960</v>
      </c>
      <c r="K25" s="52">
        <f t="shared" si="4"/>
        <v>4318751</v>
      </c>
      <c r="L25" s="52">
        <f t="shared" si="4"/>
        <v>2626384</v>
      </c>
      <c r="M25" s="52">
        <f t="shared" si="4"/>
        <v>2624818</v>
      </c>
      <c r="N25" s="52">
        <f t="shared" si="4"/>
        <v>9569953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13804913</v>
      </c>
      <c r="X25" s="52">
        <f t="shared" si="4"/>
        <v>15250996</v>
      </c>
      <c r="Y25" s="52">
        <f t="shared" si="4"/>
        <v>-1446083</v>
      </c>
      <c r="Z25" s="53">
        <f>+IF(X25&lt;&gt;0,+(Y25/X25)*100,0)</f>
        <v>-9.48189219904064</v>
      </c>
      <c r="AA25" s="54">
        <f>+AA5+AA9+AA15+AA19+AA24</f>
        <v>33722001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22646000</v>
      </c>
      <c r="D28" s="19"/>
      <c r="E28" s="20">
        <v>21942000</v>
      </c>
      <c r="F28" s="21">
        <v>21942000</v>
      </c>
      <c r="G28" s="21"/>
      <c r="H28" s="21">
        <v>1054949</v>
      </c>
      <c r="I28" s="21">
        <v>525549</v>
      </c>
      <c r="J28" s="21">
        <v>1580498</v>
      </c>
      <c r="K28" s="21">
        <v>3809040</v>
      </c>
      <c r="L28" s="21">
        <v>2597681</v>
      </c>
      <c r="M28" s="21">
        <v>2055853</v>
      </c>
      <c r="N28" s="21">
        <v>8462574</v>
      </c>
      <c r="O28" s="21"/>
      <c r="P28" s="21"/>
      <c r="Q28" s="21"/>
      <c r="R28" s="21"/>
      <c r="S28" s="21"/>
      <c r="T28" s="21"/>
      <c r="U28" s="21"/>
      <c r="V28" s="21"/>
      <c r="W28" s="21">
        <v>10043072</v>
      </c>
      <c r="X28" s="21">
        <v>10971000</v>
      </c>
      <c r="Y28" s="21">
        <v>-927928</v>
      </c>
      <c r="Z28" s="6">
        <v>-8.46</v>
      </c>
      <c r="AA28" s="19">
        <v>21942000</v>
      </c>
    </row>
    <row r="29" spans="1:27" ht="12.75">
      <c r="A29" s="56" t="s">
        <v>55</v>
      </c>
      <c r="B29" s="3"/>
      <c r="C29" s="19"/>
      <c r="D29" s="19"/>
      <c r="E29" s="20">
        <v>7493207</v>
      </c>
      <c r="F29" s="21">
        <v>7493207</v>
      </c>
      <c r="G29" s="21">
        <v>1411811</v>
      </c>
      <c r="H29" s="21">
        <v>435764</v>
      </c>
      <c r="I29" s="21">
        <v>124684</v>
      </c>
      <c r="J29" s="21">
        <v>1972259</v>
      </c>
      <c r="K29" s="21">
        <v>398774</v>
      </c>
      <c r="L29" s="21"/>
      <c r="M29" s="21">
        <v>255923</v>
      </c>
      <c r="N29" s="21">
        <v>654697</v>
      </c>
      <c r="O29" s="21"/>
      <c r="P29" s="21"/>
      <c r="Q29" s="21"/>
      <c r="R29" s="21"/>
      <c r="S29" s="21"/>
      <c r="T29" s="21"/>
      <c r="U29" s="21"/>
      <c r="V29" s="21"/>
      <c r="W29" s="21">
        <v>2626956</v>
      </c>
      <c r="X29" s="21">
        <v>1246500</v>
      </c>
      <c r="Y29" s="21">
        <v>1380456</v>
      </c>
      <c r="Z29" s="6">
        <v>110.75</v>
      </c>
      <c r="AA29" s="28">
        <v>7493207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22646000</v>
      </c>
      <c r="D32" s="25">
        <f>SUM(D28:D31)</f>
        <v>0</v>
      </c>
      <c r="E32" s="26">
        <f t="shared" si="5"/>
        <v>29435207</v>
      </c>
      <c r="F32" s="27">
        <f t="shared" si="5"/>
        <v>29435207</v>
      </c>
      <c r="G32" s="27">
        <f t="shared" si="5"/>
        <v>1411811</v>
      </c>
      <c r="H32" s="27">
        <f t="shared" si="5"/>
        <v>1490713</v>
      </c>
      <c r="I32" s="27">
        <f t="shared" si="5"/>
        <v>650233</v>
      </c>
      <c r="J32" s="27">
        <f t="shared" si="5"/>
        <v>3552757</v>
      </c>
      <c r="K32" s="27">
        <f t="shared" si="5"/>
        <v>4207814</v>
      </c>
      <c r="L32" s="27">
        <f t="shared" si="5"/>
        <v>2597681</v>
      </c>
      <c r="M32" s="27">
        <f t="shared" si="5"/>
        <v>2311776</v>
      </c>
      <c r="N32" s="27">
        <f t="shared" si="5"/>
        <v>9117271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12670028</v>
      </c>
      <c r="X32" s="27">
        <f t="shared" si="5"/>
        <v>12217500</v>
      </c>
      <c r="Y32" s="27">
        <f t="shared" si="5"/>
        <v>452528</v>
      </c>
      <c r="Z32" s="13">
        <f>+IF(X32&lt;&gt;0,+(Y32/X32)*100,0)</f>
        <v>3.7039328831594025</v>
      </c>
      <c r="AA32" s="31">
        <f>SUM(AA28:AA31)</f>
        <v>29435207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15163129</v>
      </c>
      <c r="D35" s="19"/>
      <c r="E35" s="20">
        <v>4286793</v>
      </c>
      <c r="F35" s="21">
        <v>4286793</v>
      </c>
      <c r="G35" s="21">
        <v>51733</v>
      </c>
      <c r="H35" s="21">
        <v>630470</v>
      </c>
      <c r="I35" s="21"/>
      <c r="J35" s="21">
        <v>682203</v>
      </c>
      <c r="K35" s="21">
        <v>110937</v>
      </c>
      <c r="L35" s="21">
        <v>28703</v>
      </c>
      <c r="M35" s="21">
        <v>313042</v>
      </c>
      <c r="N35" s="21">
        <v>452682</v>
      </c>
      <c r="O35" s="21"/>
      <c r="P35" s="21"/>
      <c r="Q35" s="21"/>
      <c r="R35" s="21"/>
      <c r="S35" s="21"/>
      <c r="T35" s="21"/>
      <c r="U35" s="21"/>
      <c r="V35" s="21"/>
      <c r="W35" s="21">
        <v>1134885</v>
      </c>
      <c r="X35" s="21">
        <v>3033394</v>
      </c>
      <c r="Y35" s="21">
        <v>-1898509</v>
      </c>
      <c r="Z35" s="6">
        <v>-62.59</v>
      </c>
      <c r="AA35" s="28">
        <v>4286793</v>
      </c>
    </row>
    <row r="36" spans="1:27" ht="12.75">
      <c r="A36" s="60" t="s">
        <v>64</v>
      </c>
      <c r="B36" s="10"/>
      <c r="C36" s="61">
        <f aca="true" t="shared" si="6" ref="C36:Y36">SUM(C32:C35)</f>
        <v>37809129</v>
      </c>
      <c r="D36" s="61">
        <f>SUM(D32:D35)</f>
        <v>0</v>
      </c>
      <c r="E36" s="62">
        <f t="shared" si="6"/>
        <v>33722000</v>
      </c>
      <c r="F36" s="63">
        <f t="shared" si="6"/>
        <v>33722000</v>
      </c>
      <c r="G36" s="63">
        <f t="shared" si="6"/>
        <v>1463544</v>
      </c>
      <c r="H36" s="63">
        <f t="shared" si="6"/>
        <v>2121183</v>
      </c>
      <c r="I36" s="63">
        <f t="shared" si="6"/>
        <v>650233</v>
      </c>
      <c r="J36" s="63">
        <f t="shared" si="6"/>
        <v>4234960</v>
      </c>
      <c r="K36" s="63">
        <f t="shared" si="6"/>
        <v>4318751</v>
      </c>
      <c r="L36" s="63">
        <f t="shared" si="6"/>
        <v>2626384</v>
      </c>
      <c r="M36" s="63">
        <f t="shared" si="6"/>
        <v>2624818</v>
      </c>
      <c r="N36" s="63">
        <f t="shared" si="6"/>
        <v>9569953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13804913</v>
      </c>
      <c r="X36" s="63">
        <f t="shared" si="6"/>
        <v>15250894</v>
      </c>
      <c r="Y36" s="63">
        <f t="shared" si="6"/>
        <v>-1445981</v>
      </c>
      <c r="Z36" s="64">
        <f>+IF(X36&lt;&gt;0,+(Y36/X36)*100,0)</f>
        <v>-9.481286801940922</v>
      </c>
      <c r="AA36" s="65">
        <f>SUM(AA32:AA35)</f>
        <v>33722000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543482</v>
      </c>
      <c r="D5" s="16">
        <f>SUM(D6:D8)</f>
        <v>0</v>
      </c>
      <c r="E5" s="17">
        <f t="shared" si="0"/>
        <v>1295050</v>
      </c>
      <c r="F5" s="18">
        <f t="shared" si="0"/>
        <v>1295050</v>
      </c>
      <c r="G5" s="18">
        <f t="shared" si="0"/>
        <v>0</v>
      </c>
      <c r="H5" s="18">
        <f t="shared" si="0"/>
        <v>75000</v>
      </c>
      <c r="I5" s="18">
        <f t="shared" si="0"/>
        <v>172990</v>
      </c>
      <c r="J5" s="18">
        <f t="shared" si="0"/>
        <v>247990</v>
      </c>
      <c r="K5" s="18">
        <f t="shared" si="0"/>
        <v>0</v>
      </c>
      <c r="L5" s="18">
        <f t="shared" si="0"/>
        <v>15204</v>
      </c>
      <c r="M5" s="18">
        <f t="shared" si="0"/>
        <v>2500</v>
      </c>
      <c r="N5" s="18">
        <f t="shared" si="0"/>
        <v>17704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265694</v>
      </c>
      <c r="X5" s="18">
        <f t="shared" si="0"/>
        <v>527500</v>
      </c>
      <c r="Y5" s="18">
        <f t="shared" si="0"/>
        <v>-261806</v>
      </c>
      <c r="Z5" s="4">
        <f>+IF(X5&lt;&gt;0,+(Y5/X5)*100,0)</f>
        <v>-49.63146919431279</v>
      </c>
      <c r="AA5" s="16">
        <f>SUM(AA6:AA8)</f>
        <v>1295050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>
        <v>75000</v>
      </c>
      <c r="I6" s="21"/>
      <c r="J6" s="21">
        <v>75000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75000</v>
      </c>
      <c r="X6" s="21"/>
      <c r="Y6" s="21">
        <v>75000</v>
      </c>
      <c r="Z6" s="6"/>
      <c r="AA6" s="28"/>
    </row>
    <row r="7" spans="1:27" ht="12.75">
      <c r="A7" s="5" t="s">
        <v>33</v>
      </c>
      <c r="B7" s="3"/>
      <c r="C7" s="22">
        <v>162188</v>
      </c>
      <c r="D7" s="22"/>
      <c r="E7" s="23">
        <v>1295050</v>
      </c>
      <c r="F7" s="24">
        <v>1295050</v>
      </c>
      <c r="G7" s="24"/>
      <c r="H7" s="24"/>
      <c r="I7" s="24">
        <v>172990</v>
      </c>
      <c r="J7" s="24">
        <v>172990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172990</v>
      </c>
      <c r="X7" s="24">
        <v>527500</v>
      </c>
      <c r="Y7" s="24">
        <v>-354510</v>
      </c>
      <c r="Z7" s="7">
        <v>-67.21</v>
      </c>
      <c r="AA7" s="29">
        <v>1295050</v>
      </c>
    </row>
    <row r="8" spans="1:27" ht="12.75">
      <c r="A8" s="5" t="s">
        <v>34</v>
      </c>
      <c r="B8" s="3"/>
      <c r="C8" s="19">
        <v>381294</v>
      </c>
      <c r="D8" s="19"/>
      <c r="E8" s="20"/>
      <c r="F8" s="21"/>
      <c r="G8" s="21"/>
      <c r="H8" s="21"/>
      <c r="I8" s="21"/>
      <c r="J8" s="21"/>
      <c r="K8" s="21"/>
      <c r="L8" s="21">
        <v>15204</v>
      </c>
      <c r="M8" s="21">
        <v>2500</v>
      </c>
      <c r="N8" s="21">
        <v>17704</v>
      </c>
      <c r="O8" s="21"/>
      <c r="P8" s="21"/>
      <c r="Q8" s="21"/>
      <c r="R8" s="21"/>
      <c r="S8" s="21"/>
      <c r="T8" s="21"/>
      <c r="U8" s="21"/>
      <c r="V8" s="21"/>
      <c r="W8" s="21">
        <v>17704</v>
      </c>
      <c r="X8" s="21"/>
      <c r="Y8" s="21">
        <v>17704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4603067</v>
      </c>
      <c r="D9" s="16">
        <f>SUM(D10:D14)</f>
        <v>0</v>
      </c>
      <c r="E9" s="17">
        <f t="shared" si="1"/>
        <v>37589000</v>
      </c>
      <c r="F9" s="18">
        <f t="shared" si="1"/>
        <v>37589000</v>
      </c>
      <c r="G9" s="18">
        <f t="shared" si="1"/>
        <v>0</v>
      </c>
      <c r="H9" s="18">
        <f t="shared" si="1"/>
        <v>2224274</v>
      </c>
      <c r="I9" s="18">
        <f t="shared" si="1"/>
        <v>837233</v>
      </c>
      <c r="J9" s="18">
        <f t="shared" si="1"/>
        <v>3061507</v>
      </c>
      <c r="K9" s="18">
        <f t="shared" si="1"/>
        <v>40052</v>
      </c>
      <c r="L9" s="18">
        <f t="shared" si="1"/>
        <v>-6405</v>
      </c>
      <c r="M9" s="18">
        <f t="shared" si="1"/>
        <v>1056914</v>
      </c>
      <c r="N9" s="18">
        <f t="shared" si="1"/>
        <v>1090561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4152068</v>
      </c>
      <c r="X9" s="18">
        <f t="shared" si="1"/>
        <v>9865000</v>
      </c>
      <c r="Y9" s="18">
        <f t="shared" si="1"/>
        <v>-5712932</v>
      </c>
      <c r="Z9" s="4">
        <f>+IF(X9&lt;&gt;0,+(Y9/X9)*100,0)</f>
        <v>-57.91112012164217</v>
      </c>
      <c r="AA9" s="30">
        <f>SUM(AA10:AA14)</f>
        <v>37589000</v>
      </c>
    </row>
    <row r="10" spans="1:27" ht="12.75">
      <c r="A10" s="5" t="s">
        <v>36</v>
      </c>
      <c r="B10" s="3"/>
      <c r="C10" s="19">
        <v>4603067</v>
      </c>
      <c r="D10" s="19"/>
      <c r="E10" s="20">
        <v>37589000</v>
      </c>
      <c r="F10" s="21">
        <v>37589000</v>
      </c>
      <c r="G10" s="21"/>
      <c r="H10" s="21">
        <v>2224274</v>
      </c>
      <c r="I10" s="21">
        <v>837233</v>
      </c>
      <c r="J10" s="21">
        <v>3061507</v>
      </c>
      <c r="K10" s="21">
        <v>40052</v>
      </c>
      <c r="L10" s="21">
        <v>-6405</v>
      </c>
      <c r="M10" s="21">
        <v>1056914</v>
      </c>
      <c r="N10" s="21">
        <v>1090561</v>
      </c>
      <c r="O10" s="21"/>
      <c r="P10" s="21"/>
      <c r="Q10" s="21"/>
      <c r="R10" s="21"/>
      <c r="S10" s="21"/>
      <c r="T10" s="21"/>
      <c r="U10" s="21"/>
      <c r="V10" s="21"/>
      <c r="W10" s="21">
        <v>4152068</v>
      </c>
      <c r="X10" s="21">
        <v>9850000</v>
      </c>
      <c r="Y10" s="21">
        <v>-5697932</v>
      </c>
      <c r="Z10" s="6">
        <v>-57.85</v>
      </c>
      <c r="AA10" s="28">
        <v>37589000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15000</v>
      </c>
      <c r="Y11" s="21">
        <v>-15000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34298689</v>
      </c>
      <c r="D15" s="16">
        <f>SUM(D16:D18)</f>
        <v>0</v>
      </c>
      <c r="E15" s="17">
        <f t="shared" si="2"/>
        <v>33379000</v>
      </c>
      <c r="F15" s="18">
        <f t="shared" si="2"/>
        <v>33379000</v>
      </c>
      <c r="G15" s="18">
        <f t="shared" si="2"/>
        <v>35000</v>
      </c>
      <c r="H15" s="18">
        <f t="shared" si="2"/>
        <v>469914</v>
      </c>
      <c r="I15" s="18">
        <f t="shared" si="2"/>
        <v>2428684</v>
      </c>
      <c r="J15" s="18">
        <f t="shared" si="2"/>
        <v>2933598</v>
      </c>
      <c r="K15" s="18">
        <f t="shared" si="2"/>
        <v>1920831</v>
      </c>
      <c r="L15" s="18">
        <f t="shared" si="2"/>
        <v>2020445</v>
      </c>
      <c r="M15" s="18">
        <f t="shared" si="2"/>
        <v>6416</v>
      </c>
      <c r="N15" s="18">
        <f t="shared" si="2"/>
        <v>3947692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6881290</v>
      </c>
      <c r="X15" s="18">
        <f t="shared" si="2"/>
        <v>0</v>
      </c>
      <c r="Y15" s="18">
        <f t="shared" si="2"/>
        <v>6881290</v>
      </c>
      <c r="Z15" s="4">
        <f>+IF(X15&lt;&gt;0,+(Y15/X15)*100,0)</f>
        <v>0</v>
      </c>
      <c r="AA15" s="30">
        <f>SUM(AA16:AA18)</f>
        <v>33379000</v>
      </c>
    </row>
    <row r="16" spans="1:27" ht="12.75">
      <c r="A16" s="5" t="s">
        <v>42</v>
      </c>
      <c r="B16" s="3"/>
      <c r="C16" s="19">
        <v>418263</v>
      </c>
      <c r="D16" s="19"/>
      <c r="E16" s="20">
        <v>33379000</v>
      </c>
      <c r="F16" s="21">
        <v>33379000</v>
      </c>
      <c r="G16" s="21">
        <v>35000</v>
      </c>
      <c r="H16" s="21">
        <v>469914</v>
      </c>
      <c r="I16" s="21">
        <v>2428684</v>
      </c>
      <c r="J16" s="21">
        <v>2933598</v>
      </c>
      <c r="K16" s="21">
        <v>1920831</v>
      </c>
      <c r="L16" s="21">
        <v>2020445</v>
      </c>
      <c r="M16" s="21">
        <v>-54744</v>
      </c>
      <c r="N16" s="21">
        <v>3886532</v>
      </c>
      <c r="O16" s="21"/>
      <c r="P16" s="21"/>
      <c r="Q16" s="21"/>
      <c r="R16" s="21"/>
      <c r="S16" s="21"/>
      <c r="T16" s="21"/>
      <c r="U16" s="21"/>
      <c r="V16" s="21"/>
      <c r="W16" s="21">
        <v>6820130</v>
      </c>
      <c r="X16" s="21"/>
      <c r="Y16" s="21">
        <v>6820130</v>
      </c>
      <c r="Z16" s="6"/>
      <c r="AA16" s="28">
        <v>33379000</v>
      </c>
    </row>
    <row r="17" spans="1:27" ht="12.75">
      <c r="A17" s="5" t="s">
        <v>43</v>
      </c>
      <c r="B17" s="3"/>
      <c r="C17" s="19">
        <v>33880426</v>
      </c>
      <c r="D17" s="19"/>
      <c r="E17" s="20"/>
      <c r="F17" s="21"/>
      <c r="G17" s="21"/>
      <c r="H17" s="21"/>
      <c r="I17" s="21"/>
      <c r="J17" s="21"/>
      <c r="K17" s="21"/>
      <c r="L17" s="21"/>
      <c r="M17" s="21">
        <v>61160</v>
      </c>
      <c r="N17" s="21">
        <v>61160</v>
      </c>
      <c r="O17" s="21"/>
      <c r="P17" s="21"/>
      <c r="Q17" s="21"/>
      <c r="R17" s="21"/>
      <c r="S17" s="21"/>
      <c r="T17" s="21"/>
      <c r="U17" s="21"/>
      <c r="V17" s="21"/>
      <c r="W17" s="21">
        <v>61160</v>
      </c>
      <c r="X17" s="21"/>
      <c r="Y17" s="21">
        <v>61160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111000</v>
      </c>
      <c r="D19" s="16">
        <f>SUM(D20:D23)</f>
        <v>0</v>
      </c>
      <c r="E19" s="17">
        <f t="shared" si="3"/>
        <v>7090000</v>
      </c>
      <c r="F19" s="18">
        <f t="shared" si="3"/>
        <v>7090000</v>
      </c>
      <c r="G19" s="18">
        <f t="shared" si="3"/>
        <v>0</v>
      </c>
      <c r="H19" s="18">
        <f t="shared" si="3"/>
        <v>240891</v>
      </c>
      <c r="I19" s="18">
        <f t="shared" si="3"/>
        <v>0</v>
      </c>
      <c r="J19" s="18">
        <f t="shared" si="3"/>
        <v>240891</v>
      </c>
      <c r="K19" s="18">
        <f t="shared" si="3"/>
        <v>0</v>
      </c>
      <c r="L19" s="18">
        <f t="shared" si="3"/>
        <v>-30792</v>
      </c>
      <c r="M19" s="18">
        <f t="shared" si="3"/>
        <v>0</v>
      </c>
      <c r="N19" s="18">
        <f t="shared" si="3"/>
        <v>-30792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210099</v>
      </c>
      <c r="X19" s="18">
        <f t="shared" si="3"/>
        <v>0</v>
      </c>
      <c r="Y19" s="18">
        <f t="shared" si="3"/>
        <v>210099</v>
      </c>
      <c r="Z19" s="4">
        <f>+IF(X19&lt;&gt;0,+(Y19/X19)*100,0)</f>
        <v>0</v>
      </c>
      <c r="AA19" s="30">
        <f>SUM(AA20:AA23)</f>
        <v>7090000</v>
      </c>
    </row>
    <row r="20" spans="1:27" ht="12.75">
      <c r="A20" s="5" t="s">
        <v>46</v>
      </c>
      <c r="B20" s="3"/>
      <c r="C20" s="19">
        <v>111000</v>
      </c>
      <c r="D20" s="19"/>
      <c r="E20" s="20">
        <v>6150000</v>
      </c>
      <c r="F20" s="21">
        <v>6150000</v>
      </c>
      <c r="G20" s="21"/>
      <c r="H20" s="21">
        <v>236073</v>
      </c>
      <c r="I20" s="21"/>
      <c r="J20" s="21">
        <v>236073</v>
      </c>
      <c r="K20" s="21"/>
      <c r="L20" s="21">
        <v>-30792</v>
      </c>
      <c r="M20" s="21"/>
      <c r="N20" s="21">
        <v>-30792</v>
      </c>
      <c r="O20" s="21"/>
      <c r="P20" s="21"/>
      <c r="Q20" s="21"/>
      <c r="R20" s="21"/>
      <c r="S20" s="21"/>
      <c r="T20" s="21"/>
      <c r="U20" s="21"/>
      <c r="V20" s="21"/>
      <c r="W20" s="21">
        <v>205281</v>
      </c>
      <c r="X20" s="21"/>
      <c r="Y20" s="21">
        <v>205281</v>
      </c>
      <c r="Z20" s="6"/>
      <c r="AA20" s="28">
        <v>6150000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940000</v>
      </c>
      <c r="F23" s="21">
        <v>940000</v>
      </c>
      <c r="G23" s="21"/>
      <c r="H23" s="21">
        <v>4818</v>
      </c>
      <c r="I23" s="21"/>
      <c r="J23" s="21">
        <v>4818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4818</v>
      </c>
      <c r="X23" s="21"/>
      <c r="Y23" s="21">
        <v>4818</v>
      </c>
      <c r="Z23" s="6"/>
      <c r="AA23" s="28">
        <v>940000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39556238</v>
      </c>
      <c r="D25" s="50">
        <f>+D5+D9+D15+D19+D24</f>
        <v>0</v>
      </c>
      <c r="E25" s="51">
        <f t="shared" si="4"/>
        <v>79353050</v>
      </c>
      <c r="F25" s="52">
        <f t="shared" si="4"/>
        <v>79353050</v>
      </c>
      <c r="G25" s="52">
        <f t="shared" si="4"/>
        <v>35000</v>
      </c>
      <c r="H25" s="52">
        <f t="shared" si="4"/>
        <v>3010079</v>
      </c>
      <c r="I25" s="52">
        <f t="shared" si="4"/>
        <v>3438907</v>
      </c>
      <c r="J25" s="52">
        <f t="shared" si="4"/>
        <v>6483986</v>
      </c>
      <c r="K25" s="52">
        <f t="shared" si="4"/>
        <v>1960883</v>
      </c>
      <c r="L25" s="52">
        <f t="shared" si="4"/>
        <v>1998452</v>
      </c>
      <c r="M25" s="52">
        <f t="shared" si="4"/>
        <v>1065830</v>
      </c>
      <c r="N25" s="52">
        <f t="shared" si="4"/>
        <v>5025165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11509151</v>
      </c>
      <c r="X25" s="52">
        <f t="shared" si="4"/>
        <v>10392500</v>
      </c>
      <c r="Y25" s="52">
        <f t="shared" si="4"/>
        <v>1116651</v>
      </c>
      <c r="Z25" s="53">
        <f>+IF(X25&lt;&gt;0,+(Y25/X25)*100,0)</f>
        <v>10.744777483762329</v>
      </c>
      <c r="AA25" s="54">
        <f>+AA5+AA9+AA15+AA19+AA24</f>
        <v>79353050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39556238</v>
      </c>
      <c r="D28" s="19"/>
      <c r="E28" s="20">
        <v>27686193</v>
      </c>
      <c r="F28" s="21">
        <v>27686193</v>
      </c>
      <c r="G28" s="21">
        <v>35000</v>
      </c>
      <c r="H28" s="21">
        <v>3010079</v>
      </c>
      <c r="I28" s="21">
        <v>3438907</v>
      </c>
      <c r="J28" s="21">
        <v>6483986</v>
      </c>
      <c r="K28" s="21">
        <v>1960883</v>
      </c>
      <c r="L28" s="21">
        <v>2029244</v>
      </c>
      <c r="M28" s="21">
        <v>1065830</v>
      </c>
      <c r="N28" s="21">
        <v>5055957</v>
      </c>
      <c r="O28" s="21"/>
      <c r="P28" s="21"/>
      <c r="Q28" s="21"/>
      <c r="R28" s="21"/>
      <c r="S28" s="21"/>
      <c r="T28" s="21"/>
      <c r="U28" s="21"/>
      <c r="V28" s="21"/>
      <c r="W28" s="21">
        <v>11539943</v>
      </c>
      <c r="X28" s="21"/>
      <c r="Y28" s="21">
        <v>11539943</v>
      </c>
      <c r="Z28" s="6"/>
      <c r="AA28" s="19">
        <v>27686193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39556238</v>
      </c>
      <c r="D32" s="25">
        <f>SUM(D28:D31)</f>
        <v>0</v>
      </c>
      <c r="E32" s="26">
        <f t="shared" si="5"/>
        <v>27686193</v>
      </c>
      <c r="F32" s="27">
        <f t="shared" si="5"/>
        <v>27686193</v>
      </c>
      <c r="G32" s="27">
        <f t="shared" si="5"/>
        <v>35000</v>
      </c>
      <c r="H32" s="27">
        <f t="shared" si="5"/>
        <v>3010079</v>
      </c>
      <c r="I32" s="27">
        <f t="shared" si="5"/>
        <v>3438907</v>
      </c>
      <c r="J32" s="27">
        <f t="shared" si="5"/>
        <v>6483986</v>
      </c>
      <c r="K32" s="27">
        <f t="shared" si="5"/>
        <v>1960883</v>
      </c>
      <c r="L32" s="27">
        <f t="shared" si="5"/>
        <v>2029244</v>
      </c>
      <c r="M32" s="27">
        <f t="shared" si="5"/>
        <v>1065830</v>
      </c>
      <c r="N32" s="27">
        <f t="shared" si="5"/>
        <v>5055957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11539943</v>
      </c>
      <c r="X32" s="27">
        <f t="shared" si="5"/>
        <v>0</v>
      </c>
      <c r="Y32" s="27">
        <f t="shared" si="5"/>
        <v>11539943</v>
      </c>
      <c r="Z32" s="13">
        <f>+IF(X32&lt;&gt;0,+(Y32/X32)*100,0)</f>
        <v>0</v>
      </c>
      <c r="AA32" s="31">
        <f>SUM(AA28:AA31)</f>
        <v>27686193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-30792</v>
      </c>
      <c r="M33" s="21"/>
      <c r="N33" s="21">
        <v>-30792</v>
      </c>
      <c r="O33" s="21"/>
      <c r="P33" s="21"/>
      <c r="Q33" s="21"/>
      <c r="R33" s="21"/>
      <c r="S33" s="21"/>
      <c r="T33" s="21"/>
      <c r="U33" s="21"/>
      <c r="V33" s="21"/>
      <c r="W33" s="21">
        <v>-30792</v>
      </c>
      <c r="X33" s="21"/>
      <c r="Y33" s="21">
        <v>-30792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51666857</v>
      </c>
      <c r="F35" s="21">
        <v>51666857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51666857</v>
      </c>
    </row>
    <row r="36" spans="1:27" ht="12.75">
      <c r="A36" s="60" t="s">
        <v>64</v>
      </c>
      <c r="B36" s="10"/>
      <c r="C36" s="61">
        <f aca="true" t="shared" si="6" ref="C36:Y36">SUM(C32:C35)</f>
        <v>39556238</v>
      </c>
      <c r="D36" s="61">
        <f>SUM(D32:D35)</f>
        <v>0</v>
      </c>
      <c r="E36" s="62">
        <f t="shared" si="6"/>
        <v>79353050</v>
      </c>
      <c r="F36" s="63">
        <f t="shared" si="6"/>
        <v>79353050</v>
      </c>
      <c r="G36" s="63">
        <f t="shared" si="6"/>
        <v>35000</v>
      </c>
      <c r="H36" s="63">
        <f t="shared" si="6"/>
        <v>3010079</v>
      </c>
      <c r="I36" s="63">
        <f t="shared" si="6"/>
        <v>3438907</v>
      </c>
      <c r="J36" s="63">
        <f t="shared" si="6"/>
        <v>6483986</v>
      </c>
      <c r="K36" s="63">
        <f t="shared" si="6"/>
        <v>1960883</v>
      </c>
      <c r="L36" s="63">
        <f t="shared" si="6"/>
        <v>1998452</v>
      </c>
      <c r="M36" s="63">
        <f t="shared" si="6"/>
        <v>1065830</v>
      </c>
      <c r="N36" s="63">
        <f t="shared" si="6"/>
        <v>5025165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11509151</v>
      </c>
      <c r="X36" s="63">
        <f t="shared" si="6"/>
        <v>0</v>
      </c>
      <c r="Y36" s="63">
        <f t="shared" si="6"/>
        <v>11509151</v>
      </c>
      <c r="Z36" s="64">
        <f>+IF(X36&lt;&gt;0,+(Y36/X36)*100,0)</f>
        <v>0</v>
      </c>
      <c r="AA36" s="65">
        <f>SUM(AA32:AA35)</f>
        <v>79353050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6216326</v>
      </c>
      <c r="D5" s="16">
        <f>SUM(D6:D8)</f>
        <v>0</v>
      </c>
      <c r="E5" s="17">
        <f t="shared" si="0"/>
        <v>68763521</v>
      </c>
      <c r="F5" s="18">
        <f t="shared" si="0"/>
        <v>68763521</v>
      </c>
      <c r="G5" s="18">
        <f t="shared" si="0"/>
        <v>0</v>
      </c>
      <c r="H5" s="18">
        <f t="shared" si="0"/>
        <v>0</v>
      </c>
      <c r="I5" s="18">
        <f t="shared" si="0"/>
        <v>112401</v>
      </c>
      <c r="J5" s="18">
        <f t="shared" si="0"/>
        <v>112401</v>
      </c>
      <c r="K5" s="18">
        <f t="shared" si="0"/>
        <v>2725</v>
      </c>
      <c r="L5" s="18">
        <f t="shared" si="0"/>
        <v>0</v>
      </c>
      <c r="M5" s="18">
        <f t="shared" si="0"/>
        <v>257950</v>
      </c>
      <c r="N5" s="18">
        <f t="shared" si="0"/>
        <v>260675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373076</v>
      </c>
      <c r="X5" s="18">
        <f t="shared" si="0"/>
        <v>37025238</v>
      </c>
      <c r="Y5" s="18">
        <f t="shared" si="0"/>
        <v>-36652162</v>
      </c>
      <c r="Z5" s="4">
        <f>+IF(X5&lt;&gt;0,+(Y5/X5)*100,0)</f>
        <v>-98.99237379648984</v>
      </c>
      <c r="AA5" s="16">
        <f>SUM(AA6:AA8)</f>
        <v>68763521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775878</v>
      </c>
      <c r="D7" s="22"/>
      <c r="E7" s="23">
        <v>68763521</v>
      </c>
      <c r="F7" s="24">
        <v>68763521</v>
      </c>
      <c r="G7" s="24"/>
      <c r="H7" s="24"/>
      <c r="I7" s="24">
        <v>112401</v>
      </c>
      <c r="J7" s="24">
        <v>112401</v>
      </c>
      <c r="K7" s="24">
        <v>2725</v>
      </c>
      <c r="L7" s="24"/>
      <c r="M7" s="24">
        <v>257950</v>
      </c>
      <c r="N7" s="24">
        <v>260675</v>
      </c>
      <c r="O7" s="24"/>
      <c r="P7" s="24"/>
      <c r="Q7" s="24"/>
      <c r="R7" s="24"/>
      <c r="S7" s="24"/>
      <c r="T7" s="24"/>
      <c r="U7" s="24"/>
      <c r="V7" s="24"/>
      <c r="W7" s="24">
        <v>373076</v>
      </c>
      <c r="X7" s="24">
        <v>37025238</v>
      </c>
      <c r="Y7" s="24">
        <v>-36652162</v>
      </c>
      <c r="Z7" s="7">
        <v>-98.99</v>
      </c>
      <c r="AA7" s="29">
        <v>68763521</v>
      </c>
    </row>
    <row r="8" spans="1:27" ht="12.75">
      <c r="A8" s="5" t="s">
        <v>34</v>
      </c>
      <c r="B8" s="3"/>
      <c r="C8" s="19">
        <v>5440448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19400</v>
      </c>
      <c r="J9" s="18">
        <f t="shared" si="1"/>
        <v>19400</v>
      </c>
      <c r="K9" s="18">
        <f t="shared" si="1"/>
        <v>12988</v>
      </c>
      <c r="L9" s="18">
        <f t="shared" si="1"/>
        <v>123379</v>
      </c>
      <c r="M9" s="18">
        <f t="shared" si="1"/>
        <v>1200</v>
      </c>
      <c r="N9" s="18">
        <f t="shared" si="1"/>
        <v>137567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156967</v>
      </c>
      <c r="X9" s="18">
        <f t="shared" si="1"/>
        <v>1000000</v>
      </c>
      <c r="Y9" s="18">
        <f t="shared" si="1"/>
        <v>-843033</v>
      </c>
      <c r="Z9" s="4">
        <f>+IF(X9&lt;&gt;0,+(Y9/X9)*100,0)</f>
        <v>-84.30330000000001</v>
      </c>
      <c r="AA9" s="30">
        <f>SUM(AA10:AA14)</f>
        <v>1000000</v>
      </c>
    </row>
    <row r="10" spans="1:27" ht="12.75">
      <c r="A10" s="5" t="s">
        <v>36</v>
      </c>
      <c r="B10" s="3"/>
      <c r="C10" s="19"/>
      <c r="D10" s="19"/>
      <c r="E10" s="20">
        <v>400000</v>
      </c>
      <c r="F10" s="21">
        <v>400000</v>
      </c>
      <c r="G10" s="21"/>
      <c r="H10" s="21"/>
      <c r="I10" s="21">
        <v>19400</v>
      </c>
      <c r="J10" s="21">
        <v>19400</v>
      </c>
      <c r="K10" s="21">
        <v>12988</v>
      </c>
      <c r="L10" s="21">
        <v>123379</v>
      </c>
      <c r="M10" s="21">
        <v>1200</v>
      </c>
      <c r="N10" s="21">
        <v>137567</v>
      </c>
      <c r="O10" s="21"/>
      <c r="P10" s="21"/>
      <c r="Q10" s="21"/>
      <c r="R10" s="21"/>
      <c r="S10" s="21"/>
      <c r="T10" s="21"/>
      <c r="U10" s="21"/>
      <c r="V10" s="21"/>
      <c r="W10" s="21">
        <v>156967</v>
      </c>
      <c r="X10" s="21">
        <v>400000</v>
      </c>
      <c r="Y10" s="21">
        <v>-243033</v>
      </c>
      <c r="Z10" s="6">
        <v>-60.76</v>
      </c>
      <c r="AA10" s="28">
        <v>400000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600000</v>
      </c>
      <c r="F14" s="24">
        <v>600000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600000</v>
      </c>
      <c r="Y14" s="24">
        <v>-600000</v>
      </c>
      <c r="Z14" s="7">
        <v>-100</v>
      </c>
      <c r="AA14" s="29">
        <v>600000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1974783</v>
      </c>
      <c r="F15" s="18">
        <f t="shared" si="2"/>
        <v>1974783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350000</v>
      </c>
      <c r="M15" s="18">
        <f t="shared" si="2"/>
        <v>522100</v>
      </c>
      <c r="N15" s="18">
        <f t="shared" si="2"/>
        <v>872100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872100</v>
      </c>
      <c r="X15" s="18">
        <f t="shared" si="2"/>
        <v>0</v>
      </c>
      <c r="Y15" s="18">
        <f t="shared" si="2"/>
        <v>872100</v>
      </c>
      <c r="Z15" s="4">
        <f>+IF(X15&lt;&gt;0,+(Y15/X15)*100,0)</f>
        <v>0</v>
      </c>
      <c r="AA15" s="30">
        <f>SUM(AA16:AA18)</f>
        <v>1974783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>
        <v>350000</v>
      </c>
      <c r="M16" s="21">
        <v>522100</v>
      </c>
      <c r="N16" s="21">
        <v>872100</v>
      </c>
      <c r="O16" s="21"/>
      <c r="P16" s="21"/>
      <c r="Q16" s="21"/>
      <c r="R16" s="21"/>
      <c r="S16" s="21"/>
      <c r="T16" s="21"/>
      <c r="U16" s="21"/>
      <c r="V16" s="21"/>
      <c r="W16" s="21">
        <v>872100</v>
      </c>
      <c r="X16" s="21"/>
      <c r="Y16" s="21">
        <v>872100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1974783</v>
      </c>
      <c r="F17" s="21">
        <v>1974783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1974783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299940773</v>
      </c>
      <c r="D19" s="16">
        <f>SUM(D20:D23)</f>
        <v>0</v>
      </c>
      <c r="E19" s="17">
        <f t="shared" si="3"/>
        <v>292564348</v>
      </c>
      <c r="F19" s="18">
        <f t="shared" si="3"/>
        <v>292564348</v>
      </c>
      <c r="G19" s="18">
        <f t="shared" si="3"/>
        <v>8686479</v>
      </c>
      <c r="H19" s="18">
        <f t="shared" si="3"/>
        <v>24734947</v>
      </c>
      <c r="I19" s="18">
        <f t="shared" si="3"/>
        <v>15544425</v>
      </c>
      <c r="J19" s="18">
        <f t="shared" si="3"/>
        <v>48965851</v>
      </c>
      <c r="K19" s="18">
        <f t="shared" si="3"/>
        <v>6871385</v>
      </c>
      <c r="L19" s="18">
        <f t="shared" si="3"/>
        <v>14727043</v>
      </c>
      <c r="M19" s="18">
        <f t="shared" si="3"/>
        <v>27696385</v>
      </c>
      <c r="N19" s="18">
        <f t="shared" si="3"/>
        <v>49294813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98260664</v>
      </c>
      <c r="X19" s="18">
        <f t="shared" si="3"/>
        <v>146282174</v>
      </c>
      <c r="Y19" s="18">
        <f t="shared" si="3"/>
        <v>-48021510</v>
      </c>
      <c r="Z19" s="4">
        <f>+IF(X19&lt;&gt;0,+(Y19/X19)*100,0)</f>
        <v>-32.827998577598386</v>
      </c>
      <c r="AA19" s="30">
        <f>SUM(AA20:AA23)</f>
        <v>292564348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273241885</v>
      </c>
      <c r="D21" s="19"/>
      <c r="E21" s="20">
        <v>237907826</v>
      </c>
      <c r="F21" s="21">
        <v>237907826</v>
      </c>
      <c r="G21" s="21">
        <v>309026</v>
      </c>
      <c r="H21" s="21">
        <v>21340684</v>
      </c>
      <c r="I21" s="21">
        <v>15544425</v>
      </c>
      <c r="J21" s="21">
        <v>37194135</v>
      </c>
      <c r="K21" s="21">
        <v>2734700</v>
      </c>
      <c r="L21" s="21">
        <v>14372816</v>
      </c>
      <c r="M21" s="21">
        <v>27085967</v>
      </c>
      <c r="N21" s="21">
        <v>44193483</v>
      </c>
      <c r="O21" s="21"/>
      <c r="P21" s="21"/>
      <c r="Q21" s="21"/>
      <c r="R21" s="21"/>
      <c r="S21" s="21"/>
      <c r="T21" s="21"/>
      <c r="U21" s="21"/>
      <c r="V21" s="21"/>
      <c r="W21" s="21">
        <v>81387618</v>
      </c>
      <c r="X21" s="21">
        <v>118953914</v>
      </c>
      <c r="Y21" s="21">
        <v>-37566296</v>
      </c>
      <c r="Z21" s="6">
        <v>-31.58</v>
      </c>
      <c r="AA21" s="28">
        <v>237907826</v>
      </c>
    </row>
    <row r="22" spans="1:27" ht="12.75">
      <c r="A22" s="5" t="s">
        <v>48</v>
      </c>
      <c r="B22" s="3"/>
      <c r="C22" s="22">
        <v>26698888</v>
      </c>
      <c r="D22" s="22"/>
      <c r="E22" s="23">
        <v>54656522</v>
      </c>
      <c r="F22" s="24">
        <v>54656522</v>
      </c>
      <c r="G22" s="24">
        <v>8377453</v>
      </c>
      <c r="H22" s="24">
        <v>3394263</v>
      </c>
      <c r="I22" s="24"/>
      <c r="J22" s="24">
        <v>11771716</v>
      </c>
      <c r="K22" s="24">
        <v>4136685</v>
      </c>
      <c r="L22" s="24">
        <v>354227</v>
      </c>
      <c r="M22" s="24">
        <v>610418</v>
      </c>
      <c r="N22" s="24">
        <v>5101330</v>
      </c>
      <c r="O22" s="24"/>
      <c r="P22" s="24"/>
      <c r="Q22" s="24"/>
      <c r="R22" s="24"/>
      <c r="S22" s="24"/>
      <c r="T22" s="24"/>
      <c r="U22" s="24"/>
      <c r="V22" s="24"/>
      <c r="W22" s="24">
        <v>16873046</v>
      </c>
      <c r="X22" s="24">
        <v>27328260</v>
      </c>
      <c r="Y22" s="24">
        <v>-10455214</v>
      </c>
      <c r="Z22" s="7">
        <v>-38.26</v>
      </c>
      <c r="AA22" s="29">
        <v>54656522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306157099</v>
      </c>
      <c r="D25" s="50">
        <f>+D5+D9+D15+D19+D24</f>
        <v>0</v>
      </c>
      <c r="E25" s="51">
        <f t="shared" si="4"/>
        <v>364302652</v>
      </c>
      <c r="F25" s="52">
        <f t="shared" si="4"/>
        <v>364302652</v>
      </c>
      <c r="G25" s="52">
        <f t="shared" si="4"/>
        <v>8686479</v>
      </c>
      <c r="H25" s="52">
        <f t="shared" si="4"/>
        <v>24734947</v>
      </c>
      <c r="I25" s="52">
        <f t="shared" si="4"/>
        <v>15676226</v>
      </c>
      <c r="J25" s="52">
        <f t="shared" si="4"/>
        <v>49097652</v>
      </c>
      <c r="K25" s="52">
        <f t="shared" si="4"/>
        <v>6887098</v>
      </c>
      <c r="L25" s="52">
        <f t="shared" si="4"/>
        <v>15200422</v>
      </c>
      <c r="M25" s="52">
        <f t="shared" si="4"/>
        <v>28477635</v>
      </c>
      <c r="N25" s="52">
        <f t="shared" si="4"/>
        <v>50565155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99662807</v>
      </c>
      <c r="X25" s="52">
        <f t="shared" si="4"/>
        <v>184307412</v>
      </c>
      <c r="Y25" s="52">
        <f t="shared" si="4"/>
        <v>-84644605</v>
      </c>
      <c r="Z25" s="53">
        <f>+IF(X25&lt;&gt;0,+(Y25/X25)*100,0)</f>
        <v>-45.92577372851397</v>
      </c>
      <c r="AA25" s="54">
        <f>+AA5+AA9+AA15+AA19+AA24</f>
        <v>364302652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301087130</v>
      </c>
      <c r="D28" s="19"/>
      <c r="E28" s="20">
        <v>292800001</v>
      </c>
      <c r="F28" s="21">
        <v>292800001</v>
      </c>
      <c r="G28" s="21">
        <v>8686479</v>
      </c>
      <c r="H28" s="21">
        <v>24480729</v>
      </c>
      <c r="I28" s="21">
        <v>15544425</v>
      </c>
      <c r="J28" s="21">
        <v>48711633</v>
      </c>
      <c r="K28" s="21">
        <v>6767688</v>
      </c>
      <c r="L28" s="21">
        <v>15077043</v>
      </c>
      <c r="M28" s="21">
        <v>28218485</v>
      </c>
      <c r="N28" s="21">
        <v>50063216</v>
      </c>
      <c r="O28" s="21"/>
      <c r="P28" s="21"/>
      <c r="Q28" s="21"/>
      <c r="R28" s="21"/>
      <c r="S28" s="21"/>
      <c r="T28" s="21"/>
      <c r="U28" s="21"/>
      <c r="V28" s="21"/>
      <c r="W28" s="21">
        <v>98774849</v>
      </c>
      <c r="X28" s="21">
        <v>148456086</v>
      </c>
      <c r="Y28" s="21">
        <v>-49681237</v>
      </c>
      <c r="Z28" s="6">
        <v>-33.47</v>
      </c>
      <c r="AA28" s="19">
        <v>292800001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850000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301937130</v>
      </c>
      <c r="D32" s="25">
        <f>SUM(D28:D31)</f>
        <v>0</v>
      </c>
      <c r="E32" s="26">
        <f t="shared" si="5"/>
        <v>292800001</v>
      </c>
      <c r="F32" s="27">
        <f t="shared" si="5"/>
        <v>292800001</v>
      </c>
      <c r="G32" s="27">
        <f t="shared" si="5"/>
        <v>8686479</v>
      </c>
      <c r="H32" s="27">
        <f t="shared" si="5"/>
        <v>24480729</v>
      </c>
      <c r="I32" s="27">
        <f t="shared" si="5"/>
        <v>15544425</v>
      </c>
      <c r="J32" s="27">
        <f t="shared" si="5"/>
        <v>48711633</v>
      </c>
      <c r="K32" s="27">
        <f t="shared" si="5"/>
        <v>6767688</v>
      </c>
      <c r="L32" s="27">
        <f t="shared" si="5"/>
        <v>15077043</v>
      </c>
      <c r="M32" s="27">
        <f t="shared" si="5"/>
        <v>28218485</v>
      </c>
      <c r="N32" s="27">
        <f t="shared" si="5"/>
        <v>50063216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98774849</v>
      </c>
      <c r="X32" s="27">
        <f t="shared" si="5"/>
        <v>148456086</v>
      </c>
      <c r="Y32" s="27">
        <f t="shared" si="5"/>
        <v>-49681237</v>
      </c>
      <c r="Z32" s="13">
        <f>+IF(X32&lt;&gt;0,+(Y32/X32)*100,0)</f>
        <v>-33.46527470756571</v>
      </c>
      <c r="AA32" s="31">
        <f>SUM(AA28:AA31)</f>
        <v>292800001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63148521</v>
      </c>
      <c r="F34" s="21">
        <v>63148521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63148521</v>
      </c>
      <c r="Y34" s="21">
        <v>-63148521</v>
      </c>
      <c r="Z34" s="6">
        <v>-100</v>
      </c>
      <c r="AA34" s="28">
        <v>63148521</v>
      </c>
    </row>
    <row r="35" spans="1:27" ht="12.75">
      <c r="A35" s="59" t="s">
        <v>63</v>
      </c>
      <c r="B35" s="3"/>
      <c r="C35" s="19">
        <v>4219970</v>
      </c>
      <c r="D35" s="19"/>
      <c r="E35" s="20">
        <v>8354130</v>
      </c>
      <c r="F35" s="21">
        <v>8354130</v>
      </c>
      <c r="G35" s="21"/>
      <c r="H35" s="21">
        <v>254218</v>
      </c>
      <c r="I35" s="21">
        <v>131801</v>
      </c>
      <c r="J35" s="21">
        <v>386019</v>
      </c>
      <c r="K35" s="21">
        <v>119410</v>
      </c>
      <c r="L35" s="21">
        <v>123379</v>
      </c>
      <c r="M35" s="21">
        <v>259150</v>
      </c>
      <c r="N35" s="21">
        <v>501939</v>
      </c>
      <c r="O35" s="21"/>
      <c r="P35" s="21"/>
      <c r="Q35" s="21"/>
      <c r="R35" s="21"/>
      <c r="S35" s="21"/>
      <c r="T35" s="21"/>
      <c r="U35" s="21"/>
      <c r="V35" s="21"/>
      <c r="W35" s="21">
        <v>887958</v>
      </c>
      <c r="X35" s="21">
        <v>8354130</v>
      </c>
      <c r="Y35" s="21">
        <v>-7466172</v>
      </c>
      <c r="Z35" s="6">
        <v>-89.37</v>
      </c>
      <c r="AA35" s="28">
        <v>8354130</v>
      </c>
    </row>
    <row r="36" spans="1:27" ht="12.75">
      <c r="A36" s="60" t="s">
        <v>64</v>
      </c>
      <c r="B36" s="10"/>
      <c r="C36" s="61">
        <f aca="true" t="shared" si="6" ref="C36:Y36">SUM(C32:C35)</f>
        <v>306157100</v>
      </c>
      <c r="D36" s="61">
        <f>SUM(D32:D35)</f>
        <v>0</v>
      </c>
      <c r="E36" s="62">
        <f t="shared" si="6"/>
        <v>364302652</v>
      </c>
      <c r="F36" s="63">
        <f t="shared" si="6"/>
        <v>364302652</v>
      </c>
      <c r="G36" s="63">
        <f t="shared" si="6"/>
        <v>8686479</v>
      </c>
      <c r="H36" s="63">
        <f t="shared" si="6"/>
        <v>24734947</v>
      </c>
      <c r="I36" s="63">
        <f t="shared" si="6"/>
        <v>15676226</v>
      </c>
      <c r="J36" s="63">
        <f t="shared" si="6"/>
        <v>49097652</v>
      </c>
      <c r="K36" s="63">
        <f t="shared" si="6"/>
        <v>6887098</v>
      </c>
      <c r="L36" s="63">
        <f t="shared" si="6"/>
        <v>15200422</v>
      </c>
      <c r="M36" s="63">
        <f t="shared" si="6"/>
        <v>28477635</v>
      </c>
      <c r="N36" s="63">
        <f t="shared" si="6"/>
        <v>50565155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99662807</v>
      </c>
      <c r="X36" s="63">
        <f t="shared" si="6"/>
        <v>219958737</v>
      </c>
      <c r="Y36" s="63">
        <f t="shared" si="6"/>
        <v>-120295930</v>
      </c>
      <c r="Z36" s="64">
        <f>+IF(X36&lt;&gt;0,+(Y36/X36)*100,0)</f>
        <v>-54.69022583085663</v>
      </c>
      <c r="AA36" s="65">
        <f>SUM(AA32:AA35)</f>
        <v>364302652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6316281</v>
      </c>
      <c r="D5" s="16">
        <f>SUM(D6:D8)</f>
        <v>0</v>
      </c>
      <c r="E5" s="17">
        <f t="shared" si="0"/>
        <v>5650000</v>
      </c>
      <c r="F5" s="18">
        <f t="shared" si="0"/>
        <v>5650000</v>
      </c>
      <c r="G5" s="18">
        <f t="shared" si="0"/>
        <v>90200</v>
      </c>
      <c r="H5" s="18">
        <f t="shared" si="0"/>
        <v>76934</v>
      </c>
      <c r="I5" s="18">
        <f t="shared" si="0"/>
        <v>192050</v>
      </c>
      <c r="J5" s="18">
        <f t="shared" si="0"/>
        <v>359184</v>
      </c>
      <c r="K5" s="18">
        <f t="shared" si="0"/>
        <v>18324</v>
      </c>
      <c r="L5" s="18">
        <f t="shared" si="0"/>
        <v>0</v>
      </c>
      <c r="M5" s="18">
        <f t="shared" si="0"/>
        <v>2870</v>
      </c>
      <c r="N5" s="18">
        <f t="shared" si="0"/>
        <v>21194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380378</v>
      </c>
      <c r="X5" s="18">
        <f t="shared" si="0"/>
        <v>3250000</v>
      </c>
      <c r="Y5" s="18">
        <f t="shared" si="0"/>
        <v>-2869622</v>
      </c>
      <c r="Z5" s="4">
        <f>+IF(X5&lt;&gt;0,+(Y5/X5)*100,0)</f>
        <v>-88.29606153846153</v>
      </c>
      <c r="AA5" s="16">
        <f>SUM(AA6:AA8)</f>
        <v>5650000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>
        <v>170000</v>
      </c>
      <c r="J6" s="21">
        <v>170000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170000</v>
      </c>
      <c r="X6" s="21"/>
      <c r="Y6" s="21">
        <v>170000</v>
      </c>
      <c r="Z6" s="6"/>
      <c r="AA6" s="28"/>
    </row>
    <row r="7" spans="1:27" ht="12.75">
      <c r="A7" s="5" t="s">
        <v>33</v>
      </c>
      <c r="B7" s="3"/>
      <c r="C7" s="22">
        <v>4633204</v>
      </c>
      <c r="D7" s="22"/>
      <c r="E7" s="23">
        <v>5650000</v>
      </c>
      <c r="F7" s="24">
        <v>5650000</v>
      </c>
      <c r="G7" s="24">
        <v>90200</v>
      </c>
      <c r="H7" s="24"/>
      <c r="I7" s="24"/>
      <c r="J7" s="24">
        <v>90200</v>
      </c>
      <c r="K7" s="24">
        <v>16587</v>
      </c>
      <c r="L7" s="24"/>
      <c r="M7" s="24">
        <v>2870</v>
      </c>
      <c r="N7" s="24">
        <v>19457</v>
      </c>
      <c r="O7" s="24"/>
      <c r="P7" s="24"/>
      <c r="Q7" s="24"/>
      <c r="R7" s="24"/>
      <c r="S7" s="24"/>
      <c r="T7" s="24"/>
      <c r="U7" s="24"/>
      <c r="V7" s="24"/>
      <c r="W7" s="24">
        <v>109657</v>
      </c>
      <c r="X7" s="24">
        <v>3250000</v>
      </c>
      <c r="Y7" s="24">
        <v>-3140343</v>
      </c>
      <c r="Z7" s="7">
        <v>-96.63</v>
      </c>
      <c r="AA7" s="29">
        <v>5650000</v>
      </c>
    </row>
    <row r="8" spans="1:27" ht="12.75">
      <c r="A8" s="5" t="s">
        <v>34</v>
      </c>
      <c r="B8" s="3"/>
      <c r="C8" s="19">
        <v>1683077</v>
      </c>
      <c r="D8" s="19"/>
      <c r="E8" s="20"/>
      <c r="F8" s="21"/>
      <c r="G8" s="21"/>
      <c r="H8" s="21">
        <v>76934</v>
      </c>
      <c r="I8" s="21">
        <v>22050</v>
      </c>
      <c r="J8" s="21">
        <v>98984</v>
      </c>
      <c r="K8" s="21">
        <v>1737</v>
      </c>
      <c r="L8" s="21"/>
      <c r="M8" s="21"/>
      <c r="N8" s="21">
        <v>1737</v>
      </c>
      <c r="O8" s="21"/>
      <c r="P8" s="21"/>
      <c r="Q8" s="21"/>
      <c r="R8" s="21"/>
      <c r="S8" s="21"/>
      <c r="T8" s="21"/>
      <c r="U8" s="21"/>
      <c r="V8" s="21"/>
      <c r="W8" s="21">
        <v>100721</v>
      </c>
      <c r="X8" s="21"/>
      <c r="Y8" s="21">
        <v>100721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7023458</v>
      </c>
      <c r="D9" s="16">
        <f>SUM(D10:D14)</f>
        <v>0</v>
      </c>
      <c r="E9" s="17">
        <f t="shared" si="1"/>
        <v>15495000</v>
      </c>
      <c r="F9" s="18">
        <f t="shared" si="1"/>
        <v>15495000</v>
      </c>
      <c r="G9" s="18">
        <f t="shared" si="1"/>
        <v>0</v>
      </c>
      <c r="H9" s="18">
        <f t="shared" si="1"/>
        <v>3886500</v>
      </c>
      <c r="I9" s="18">
        <f t="shared" si="1"/>
        <v>141000</v>
      </c>
      <c r="J9" s="18">
        <f t="shared" si="1"/>
        <v>4027500</v>
      </c>
      <c r="K9" s="18">
        <f t="shared" si="1"/>
        <v>0</v>
      </c>
      <c r="L9" s="18">
        <f t="shared" si="1"/>
        <v>142001</v>
      </c>
      <c r="M9" s="18">
        <f t="shared" si="1"/>
        <v>184513</v>
      </c>
      <c r="N9" s="18">
        <f t="shared" si="1"/>
        <v>326514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4354014</v>
      </c>
      <c r="X9" s="18">
        <f t="shared" si="1"/>
        <v>5728573</v>
      </c>
      <c r="Y9" s="18">
        <f t="shared" si="1"/>
        <v>-1374559</v>
      </c>
      <c r="Z9" s="4">
        <f>+IF(X9&lt;&gt;0,+(Y9/X9)*100,0)</f>
        <v>-23.99478892911027</v>
      </c>
      <c r="AA9" s="30">
        <f>SUM(AA10:AA14)</f>
        <v>15495000</v>
      </c>
    </row>
    <row r="10" spans="1:27" ht="12.75">
      <c r="A10" s="5" t="s">
        <v>36</v>
      </c>
      <c r="B10" s="3"/>
      <c r="C10" s="19">
        <v>7023458</v>
      </c>
      <c r="D10" s="19"/>
      <c r="E10" s="20">
        <v>13045000</v>
      </c>
      <c r="F10" s="21">
        <v>13045000</v>
      </c>
      <c r="G10" s="21"/>
      <c r="H10" s="21">
        <v>3886500</v>
      </c>
      <c r="I10" s="21">
        <v>141000</v>
      </c>
      <c r="J10" s="21">
        <v>4027500</v>
      </c>
      <c r="K10" s="21"/>
      <c r="L10" s="21">
        <v>142001</v>
      </c>
      <c r="M10" s="21">
        <v>184513</v>
      </c>
      <c r="N10" s="21">
        <v>326514</v>
      </c>
      <c r="O10" s="21"/>
      <c r="P10" s="21"/>
      <c r="Q10" s="21"/>
      <c r="R10" s="21"/>
      <c r="S10" s="21"/>
      <c r="T10" s="21"/>
      <c r="U10" s="21"/>
      <c r="V10" s="21"/>
      <c r="W10" s="21">
        <v>4354014</v>
      </c>
      <c r="X10" s="21">
        <v>3928573</v>
      </c>
      <c r="Y10" s="21">
        <v>425441</v>
      </c>
      <c r="Z10" s="6">
        <v>10.83</v>
      </c>
      <c r="AA10" s="28">
        <v>13045000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2450000</v>
      </c>
      <c r="F12" s="21">
        <v>2450000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1800000</v>
      </c>
      <c r="Y12" s="21">
        <v>-1800000</v>
      </c>
      <c r="Z12" s="6">
        <v>-100</v>
      </c>
      <c r="AA12" s="28">
        <v>2450000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55342111</v>
      </c>
      <c r="D15" s="16">
        <f>SUM(D16:D18)</f>
        <v>0</v>
      </c>
      <c r="E15" s="17">
        <f t="shared" si="2"/>
        <v>47089000</v>
      </c>
      <c r="F15" s="18">
        <f t="shared" si="2"/>
        <v>47089000</v>
      </c>
      <c r="G15" s="18">
        <f t="shared" si="2"/>
        <v>2889505</v>
      </c>
      <c r="H15" s="18">
        <f t="shared" si="2"/>
        <v>4074632</v>
      </c>
      <c r="I15" s="18">
        <f t="shared" si="2"/>
        <v>649291</v>
      </c>
      <c r="J15" s="18">
        <f t="shared" si="2"/>
        <v>7613428</v>
      </c>
      <c r="K15" s="18">
        <f t="shared" si="2"/>
        <v>3616809</v>
      </c>
      <c r="L15" s="18">
        <f t="shared" si="2"/>
        <v>3105632</v>
      </c>
      <c r="M15" s="18">
        <f t="shared" si="2"/>
        <v>4903820</v>
      </c>
      <c r="N15" s="18">
        <f t="shared" si="2"/>
        <v>11626261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19239689</v>
      </c>
      <c r="X15" s="18">
        <f t="shared" si="2"/>
        <v>17685629</v>
      </c>
      <c r="Y15" s="18">
        <f t="shared" si="2"/>
        <v>1554060</v>
      </c>
      <c r="Z15" s="4">
        <f>+IF(X15&lt;&gt;0,+(Y15/X15)*100,0)</f>
        <v>8.787134458152437</v>
      </c>
      <c r="AA15" s="30">
        <f>SUM(AA16:AA18)</f>
        <v>47089000</v>
      </c>
    </row>
    <row r="16" spans="1:27" ht="12.75">
      <c r="A16" s="5" t="s">
        <v>42</v>
      </c>
      <c r="B16" s="3"/>
      <c r="C16" s="19">
        <v>8664639</v>
      </c>
      <c r="D16" s="19"/>
      <c r="E16" s="20">
        <v>5040000</v>
      </c>
      <c r="F16" s="21">
        <v>5040000</v>
      </c>
      <c r="G16" s="21">
        <v>2889505</v>
      </c>
      <c r="H16" s="21">
        <v>2395765</v>
      </c>
      <c r="I16" s="21">
        <v>649291</v>
      </c>
      <c r="J16" s="21">
        <v>5934561</v>
      </c>
      <c r="K16" s="21"/>
      <c r="L16" s="21">
        <v>22348</v>
      </c>
      <c r="M16" s="21">
        <v>231477</v>
      </c>
      <c r="N16" s="21">
        <v>253825</v>
      </c>
      <c r="O16" s="21"/>
      <c r="P16" s="21"/>
      <c r="Q16" s="21"/>
      <c r="R16" s="21"/>
      <c r="S16" s="21"/>
      <c r="T16" s="21"/>
      <c r="U16" s="21"/>
      <c r="V16" s="21"/>
      <c r="W16" s="21">
        <v>6188386</v>
      </c>
      <c r="X16" s="21">
        <v>1200000</v>
      </c>
      <c r="Y16" s="21">
        <v>4988386</v>
      </c>
      <c r="Z16" s="6">
        <v>415.7</v>
      </c>
      <c r="AA16" s="28">
        <v>5040000</v>
      </c>
    </row>
    <row r="17" spans="1:27" ht="12.75">
      <c r="A17" s="5" t="s">
        <v>43</v>
      </c>
      <c r="B17" s="3"/>
      <c r="C17" s="19">
        <v>46677472</v>
      </c>
      <c r="D17" s="19"/>
      <c r="E17" s="20">
        <v>42049000</v>
      </c>
      <c r="F17" s="21">
        <v>42049000</v>
      </c>
      <c r="G17" s="21"/>
      <c r="H17" s="21">
        <v>1678867</v>
      </c>
      <c r="I17" s="21"/>
      <c r="J17" s="21">
        <v>1678867</v>
      </c>
      <c r="K17" s="21">
        <v>3616809</v>
      </c>
      <c r="L17" s="21">
        <v>3083284</v>
      </c>
      <c r="M17" s="21">
        <v>4672343</v>
      </c>
      <c r="N17" s="21">
        <v>11372436</v>
      </c>
      <c r="O17" s="21"/>
      <c r="P17" s="21"/>
      <c r="Q17" s="21"/>
      <c r="R17" s="21"/>
      <c r="S17" s="21"/>
      <c r="T17" s="21"/>
      <c r="U17" s="21"/>
      <c r="V17" s="21"/>
      <c r="W17" s="21">
        <v>13051303</v>
      </c>
      <c r="X17" s="21">
        <v>16485629</v>
      </c>
      <c r="Y17" s="21">
        <v>-3434326</v>
      </c>
      <c r="Z17" s="6">
        <v>-20.83</v>
      </c>
      <c r="AA17" s="28">
        <v>42049000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3912305</v>
      </c>
      <c r="D19" s="16">
        <f>SUM(D20:D23)</f>
        <v>0</v>
      </c>
      <c r="E19" s="17">
        <f t="shared" si="3"/>
        <v>30564000</v>
      </c>
      <c r="F19" s="18">
        <f t="shared" si="3"/>
        <v>30564000</v>
      </c>
      <c r="G19" s="18">
        <f t="shared" si="3"/>
        <v>189822</v>
      </c>
      <c r="H19" s="18">
        <f t="shared" si="3"/>
        <v>0</v>
      </c>
      <c r="I19" s="18">
        <f t="shared" si="3"/>
        <v>1015350</v>
      </c>
      <c r="J19" s="18">
        <f t="shared" si="3"/>
        <v>1205172</v>
      </c>
      <c r="K19" s="18">
        <f t="shared" si="3"/>
        <v>897391</v>
      </c>
      <c r="L19" s="18">
        <f t="shared" si="3"/>
        <v>0</v>
      </c>
      <c r="M19" s="18">
        <f t="shared" si="3"/>
        <v>151472</v>
      </c>
      <c r="N19" s="18">
        <f t="shared" si="3"/>
        <v>1048863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2254035</v>
      </c>
      <c r="X19" s="18">
        <f t="shared" si="3"/>
        <v>14524677</v>
      </c>
      <c r="Y19" s="18">
        <f t="shared" si="3"/>
        <v>-12270642</v>
      </c>
      <c r="Z19" s="4">
        <f>+IF(X19&lt;&gt;0,+(Y19/X19)*100,0)</f>
        <v>-84.48134165048903</v>
      </c>
      <c r="AA19" s="30">
        <f>SUM(AA20:AA23)</f>
        <v>30564000</v>
      </c>
    </row>
    <row r="20" spans="1:27" ht="12.75">
      <c r="A20" s="5" t="s">
        <v>46</v>
      </c>
      <c r="B20" s="3"/>
      <c r="C20" s="19">
        <v>3912305</v>
      </c>
      <c r="D20" s="19"/>
      <c r="E20" s="20">
        <v>28864000</v>
      </c>
      <c r="F20" s="21">
        <v>28864000</v>
      </c>
      <c r="G20" s="21">
        <v>189822</v>
      </c>
      <c r="H20" s="21"/>
      <c r="I20" s="21">
        <v>1015350</v>
      </c>
      <c r="J20" s="21">
        <v>1205172</v>
      </c>
      <c r="K20" s="21"/>
      <c r="L20" s="21"/>
      <c r="M20" s="21">
        <v>151472</v>
      </c>
      <c r="N20" s="21">
        <v>151472</v>
      </c>
      <c r="O20" s="21"/>
      <c r="P20" s="21"/>
      <c r="Q20" s="21"/>
      <c r="R20" s="21"/>
      <c r="S20" s="21"/>
      <c r="T20" s="21"/>
      <c r="U20" s="21"/>
      <c r="V20" s="21"/>
      <c r="W20" s="21">
        <v>1356644</v>
      </c>
      <c r="X20" s="21">
        <v>13624677</v>
      </c>
      <c r="Y20" s="21">
        <v>-12268033</v>
      </c>
      <c r="Z20" s="6">
        <v>-90.04</v>
      </c>
      <c r="AA20" s="28">
        <v>28864000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1700000</v>
      </c>
      <c r="F23" s="21">
        <v>1700000</v>
      </c>
      <c r="G23" s="21"/>
      <c r="H23" s="21"/>
      <c r="I23" s="21"/>
      <c r="J23" s="21"/>
      <c r="K23" s="21">
        <v>897391</v>
      </c>
      <c r="L23" s="21"/>
      <c r="M23" s="21"/>
      <c r="N23" s="21">
        <v>897391</v>
      </c>
      <c r="O23" s="21"/>
      <c r="P23" s="21"/>
      <c r="Q23" s="21"/>
      <c r="R23" s="21"/>
      <c r="S23" s="21"/>
      <c r="T23" s="21"/>
      <c r="U23" s="21"/>
      <c r="V23" s="21"/>
      <c r="W23" s="21">
        <v>897391</v>
      </c>
      <c r="X23" s="21">
        <v>900000</v>
      </c>
      <c r="Y23" s="21">
        <v>-2609</v>
      </c>
      <c r="Z23" s="6">
        <v>-0.29</v>
      </c>
      <c r="AA23" s="28">
        <v>1700000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72594155</v>
      </c>
      <c r="D25" s="50">
        <f>+D5+D9+D15+D19+D24</f>
        <v>0</v>
      </c>
      <c r="E25" s="51">
        <f t="shared" si="4"/>
        <v>98798000</v>
      </c>
      <c r="F25" s="52">
        <f t="shared" si="4"/>
        <v>98798000</v>
      </c>
      <c r="G25" s="52">
        <f t="shared" si="4"/>
        <v>3169527</v>
      </c>
      <c r="H25" s="52">
        <f t="shared" si="4"/>
        <v>8038066</v>
      </c>
      <c r="I25" s="52">
        <f t="shared" si="4"/>
        <v>1997691</v>
      </c>
      <c r="J25" s="52">
        <f t="shared" si="4"/>
        <v>13205284</v>
      </c>
      <c r="K25" s="52">
        <f t="shared" si="4"/>
        <v>4532524</v>
      </c>
      <c r="L25" s="52">
        <f t="shared" si="4"/>
        <v>3247633</v>
      </c>
      <c r="M25" s="52">
        <f t="shared" si="4"/>
        <v>5242675</v>
      </c>
      <c r="N25" s="52">
        <f t="shared" si="4"/>
        <v>13022832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26228116</v>
      </c>
      <c r="X25" s="52">
        <f t="shared" si="4"/>
        <v>41188879</v>
      </c>
      <c r="Y25" s="52">
        <f t="shared" si="4"/>
        <v>-14960763</v>
      </c>
      <c r="Z25" s="53">
        <f>+IF(X25&lt;&gt;0,+(Y25/X25)*100,0)</f>
        <v>-36.322335939271376</v>
      </c>
      <c r="AA25" s="54">
        <f>+AA5+AA9+AA15+AA19+AA24</f>
        <v>98798000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22591000</v>
      </c>
      <c r="D28" s="19"/>
      <c r="E28" s="20">
        <v>30963388</v>
      </c>
      <c r="F28" s="21">
        <v>30963388</v>
      </c>
      <c r="G28" s="21">
        <v>1981157</v>
      </c>
      <c r="H28" s="21">
        <v>3757382</v>
      </c>
      <c r="I28" s="21">
        <v>649291</v>
      </c>
      <c r="J28" s="21">
        <v>6387830</v>
      </c>
      <c r="K28" s="21">
        <v>3530009</v>
      </c>
      <c r="L28" s="21">
        <v>2617074</v>
      </c>
      <c r="M28" s="21">
        <v>4156890</v>
      </c>
      <c r="N28" s="21">
        <v>10303973</v>
      </c>
      <c r="O28" s="21"/>
      <c r="P28" s="21"/>
      <c r="Q28" s="21"/>
      <c r="R28" s="21"/>
      <c r="S28" s="21"/>
      <c r="T28" s="21"/>
      <c r="U28" s="21"/>
      <c r="V28" s="21"/>
      <c r="W28" s="21">
        <v>16691803</v>
      </c>
      <c r="X28" s="21">
        <v>14624677</v>
      </c>
      <c r="Y28" s="21">
        <v>2067126</v>
      </c>
      <c r="Z28" s="6">
        <v>14.13</v>
      </c>
      <c r="AA28" s="19">
        <v>30963388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22591000</v>
      </c>
      <c r="D32" s="25">
        <f>SUM(D28:D31)</f>
        <v>0</v>
      </c>
      <c r="E32" s="26">
        <f t="shared" si="5"/>
        <v>30963388</v>
      </c>
      <c r="F32" s="27">
        <f t="shared" si="5"/>
        <v>30963388</v>
      </c>
      <c r="G32" s="27">
        <f t="shared" si="5"/>
        <v>1981157</v>
      </c>
      <c r="H32" s="27">
        <f t="shared" si="5"/>
        <v>3757382</v>
      </c>
      <c r="I32" s="27">
        <f t="shared" si="5"/>
        <v>649291</v>
      </c>
      <c r="J32" s="27">
        <f t="shared" si="5"/>
        <v>6387830</v>
      </c>
      <c r="K32" s="27">
        <f t="shared" si="5"/>
        <v>3530009</v>
      </c>
      <c r="L32" s="27">
        <f t="shared" si="5"/>
        <v>2617074</v>
      </c>
      <c r="M32" s="27">
        <f t="shared" si="5"/>
        <v>4156890</v>
      </c>
      <c r="N32" s="27">
        <f t="shared" si="5"/>
        <v>10303973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16691803</v>
      </c>
      <c r="X32" s="27">
        <f t="shared" si="5"/>
        <v>14624677</v>
      </c>
      <c r="Y32" s="27">
        <f t="shared" si="5"/>
        <v>2067126</v>
      </c>
      <c r="Z32" s="13">
        <f>+IF(X32&lt;&gt;0,+(Y32/X32)*100,0)</f>
        <v>14.134507039027255</v>
      </c>
      <c r="AA32" s="31">
        <f>SUM(AA28:AA31)</f>
        <v>30963388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50003155</v>
      </c>
      <c r="D35" s="19"/>
      <c r="E35" s="20">
        <v>67834612</v>
      </c>
      <c r="F35" s="21">
        <v>67834612</v>
      </c>
      <c r="G35" s="21">
        <v>1188370</v>
      </c>
      <c r="H35" s="21">
        <v>4280684</v>
      </c>
      <c r="I35" s="21">
        <v>1348400</v>
      </c>
      <c r="J35" s="21">
        <v>6817454</v>
      </c>
      <c r="K35" s="21">
        <v>1002515</v>
      </c>
      <c r="L35" s="21">
        <v>630559</v>
      </c>
      <c r="M35" s="21">
        <v>1085785</v>
      </c>
      <c r="N35" s="21">
        <v>2718859</v>
      </c>
      <c r="O35" s="21"/>
      <c r="P35" s="21"/>
      <c r="Q35" s="21"/>
      <c r="R35" s="21"/>
      <c r="S35" s="21"/>
      <c r="T35" s="21"/>
      <c r="U35" s="21"/>
      <c r="V35" s="21"/>
      <c r="W35" s="21">
        <v>9536313</v>
      </c>
      <c r="X35" s="21">
        <v>30110306</v>
      </c>
      <c r="Y35" s="21">
        <v>-20573993</v>
      </c>
      <c r="Z35" s="6">
        <v>-68.33</v>
      </c>
      <c r="AA35" s="28">
        <v>67834612</v>
      </c>
    </row>
    <row r="36" spans="1:27" ht="12.75">
      <c r="A36" s="60" t="s">
        <v>64</v>
      </c>
      <c r="B36" s="10"/>
      <c r="C36" s="61">
        <f aca="true" t="shared" si="6" ref="C36:Y36">SUM(C32:C35)</f>
        <v>72594155</v>
      </c>
      <c r="D36" s="61">
        <f>SUM(D32:D35)</f>
        <v>0</v>
      </c>
      <c r="E36" s="62">
        <f t="shared" si="6"/>
        <v>98798000</v>
      </c>
      <c r="F36" s="63">
        <f t="shared" si="6"/>
        <v>98798000</v>
      </c>
      <c r="G36" s="63">
        <f t="shared" si="6"/>
        <v>3169527</v>
      </c>
      <c r="H36" s="63">
        <f t="shared" si="6"/>
        <v>8038066</v>
      </c>
      <c r="I36" s="63">
        <f t="shared" si="6"/>
        <v>1997691</v>
      </c>
      <c r="J36" s="63">
        <f t="shared" si="6"/>
        <v>13205284</v>
      </c>
      <c r="K36" s="63">
        <f t="shared" si="6"/>
        <v>4532524</v>
      </c>
      <c r="L36" s="63">
        <f t="shared" si="6"/>
        <v>3247633</v>
      </c>
      <c r="M36" s="63">
        <f t="shared" si="6"/>
        <v>5242675</v>
      </c>
      <c r="N36" s="63">
        <f t="shared" si="6"/>
        <v>13022832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26228116</v>
      </c>
      <c r="X36" s="63">
        <f t="shared" si="6"/>
        <v>44734983</v>
      </c>
      <c r="Y36" s="63">
        <f t="shared" si="6"/>
        <v>-18506867</v>
      </c>
      <c r="Z36" s="64">
        <f>+IF(X36&lt;&gt;0,+(Y36/X36)*100,0)</f>
        <v>-41.37001013278579</v>
      </c>
      <c r="AA36" s="65">
        <f>SUM(AA32:AA35)</f>
        <v>98798000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2150212</v>
      </c>
      <c r="D5" s="16">
        <f>SUM(D6:D8)</f>
        <v>0</v>
      </c>
      <c r="E5" s="17">
        <f t="shared" si="0"/>
        <v>5238000</v>
      </c>
      <c r="F5" s="18">
        <f t="shared" si="0"/>
        <v>5238000</v>
      </c>
      <c r="G5" s="18">
        <f t="shared" si="0"/>
        <v>0</v>
      </c>
      <c r="H5" s="18">
        <f t="shared" si="0"/>
        <v>6000</v>
      </c>
      <c r="I5" s="18">
        <f t="shared" si="0"/>
        <v>0</v>
      </c>
      <c r="J5" s="18">
        <f t="shared" si="0"/>
        <v>6000</v>
      </c>
      <c r="K5" s="18">
        <f t="shared" si="0"/>
        <v>-2865</v>
      </c>
      <c r="L5" s="18">
        <f t="shared" si="0"/>
        <v>324319</v>
      </c>
      <c r="M5" s="18">
        <f t="shared" si="0"/>
        <v>-82750</v>
      </c>
      <c r="N5" s="18">
        <f t="shared" si="0"/>
        <v>238704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244704</v>
      </c>
      <c r="X5" s="18">
        <f t="shared" si="0"/>
        <v>2618754</v>
      </c>
      <c r="Y5" s="18">
        <f t="shared" si="0"/>
        <v>-2374050</v>
      </c>
      <c r="Z5" s="4">
        <f>+IF(X5&lt;&gt;0,+(Y5/X5)*100,0)</f>
        <v>-90.65570878364291</v>
      </c>
      <c r="AA5" s="16">
        <f>SUM(AA6:AA8)</f>
        <v>5238000</v>
      </c>
    </row>
    <row r="6" spans="1:27" ht="12.75">
      <c r="A6" s="5" t="s">
        <v>32</v>
      </c>
      <c r="B6" s="3"/>
      <c r="C6" s="19">
        <v>2150212</v>
      </c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250002</v>
      </c>
      <c r="Y6" s="21">
        <v>-250002</v>
      </c>
      <c r="Z6" s="6">
        <v>-100</v>
      </c>
      <c r="AA6" s="28">
        <v>500000</v>
      </c>
    </row>
    <row r="7" spans="1:27" ht="12.75">
      <c r="A7" s="5" t="s">
        <v>33</v>
      </c>
      <c r="B7" s="3"/>
      <c r="C7" s="22"/>
      <c r="D7" s="22"/>
      <c r="E7" s="23">
        <v>4738000</v>
      </c>
      <c r="F7" s="24">
        <v>4738000</v>
      </c>
      <c r="G7" s="24"/>
      <c r="H7" s="24"/>
      <c r="I7" s="24"/>
      <c r="J7" s="24"/>
      <c r="K7" s="24"/>
      <c r="L7" s="24">
        <v>5368</v>
      </c>
      <c r="M7" s="24">
        <v>-160212</v>
      </c>
      <c r="N7" s="24">
        <v>-154844</v>
      </c>
      <c r="O7" s="24"/>
      <c r="P7" s="24"/>
      <c r="Q7" s="24"/>
      <c r="R7" s="24"/>
      <c r="S7" s="24"/>
      <c r="T7" s="24"/>
      <c r="U7" s="24"/>
      <c r="V7" s="24"/>
      <c r="W7" s="24">
        <v>-154844</v>
      </c>
      <c r="X7" s="24">
        <v>2368752</v>
      </c>
      <c r="Y7" s="24">
        <v>-2523596</v>
      </c>
      <c r="Z7" s="7">
        <v>-106.54</v>
      </c>
      <c r="AA7" s="29">
        <v>4738000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6000</v>
      </c>
      <c r="I8" s="21"/>
      <c r="J8" s="21">
        <v>6000</v>
      </c>
      <c r="K8" s="21">
        <v>-2865</v>
      </c>
      <c r="L8" s="21">
        <v>318951</v>
      </c>
      <c r="M8" s="21">
        <v>77462</v>
      </c>
      <c r="N8" s="21">
        <v>393548</v>
      </c>
      <c r="O8" s="21"/>
      <c r="P8" s="21"/>
      <c r="Q8" s="21"/>
      <c r="R8" s="21"/>
      <c r="S8" s="21"/>
      <c r="T8" s="21"/>
      <c r="U8" s="21"/>
      <c r="V8" s="21"/>
      <c r="W8" s="21">
        <v>399548</v>
      </c>
      <c r="X8" s="21"/>
      <c r="Y8" s="21">
        <v>399548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14188000</v>
      </c>
      <c r="F9" s="18">
        <f t="shared" si="1"/>
        <v>14188000</v>
      </c>
      <c r="G9" s="18">
        <f t="shared" si="1"/>
        <v>181491</v>
      </c>
      <c r="H9" s="18">
        <f t="shared" si="1"/>
        <v>552619</v>
      </c>
      <c r="I9" s="18">
        <f t="shared" si="1"/>
        <v>342404</v>
      </c>
      <c r="J9" s="18">
        <f t="shared" si="1"/>
        <v>1076514</v>
      </c>
      <c r="K9" s="18">
        <f t="shared" si="1"/>
        <v>95389</v>
      </c>
      <c r="L9" s="18">
        <f t="shared" si="1"/>
        <v>517193</v>
      </c>
      <c r="M9" s="18">
        <f t="shared" si="1"/>
        <v>483508</v>
      </c>
      <c r="N9" s="18">
        <f t="shared" si="1"/>
        <v>1096090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2172604</v>
      </c>
      <c r="X9" s="18">
        <f t="shared" si="1"/>
        <v>7093704</v>
      </c>
      <c r="Y9" s="18">
        <f t="shared" si="1"/>
        <v>-4921100</v>
      </c>
      <c r="Z9" s="4">
        <f>+IF(X9&lt;&gt;0,+(Y9/X9)*100,0)</f>
        <v>-69.37278465523794</v>
      </c>
      <c r="AA9" s="30">
        <f>SUM(AA10:AA14)</f>
        <v>14188000</v>
      </c>
    </row>
    <row r="10" spans="1:27" ht="12.75">
      <c r="A10" s="5" t="s">
        <v>36</v>
      </c>
      <c r="B10" s="3"/>
      <c r="C10" s="19"/>
      <c r="D10" s="19"/>
      <c r="E10" s="20">
        <v>9914000</v>
      </c>
      <c r="F10" s="21">
        <v>9914000</v>
      </c>
      <c r="G10" s="21"/>
      <c r="H10" s="21"/>
      <c r="I10" s="21">
        <v>342404</v>
      </c>
      <c r="J10" s="21">
        <v>342404</v>
      </c>
      <c r="K10" s="21">
        <v>95389</v>
      </c>
      <c r="L10" s="21">
        <v>495581</v>
      </c>
      <c r="M10" s="21">
        <v>1036126</v>
      </c>
      <c r="N10" s="21">
        <v>1627096</v>
      </c>
      <c r="O10" s="21"/>
      <c r="P10" s="21"/>
      <c r="Q10" s="21"/>
      <c r="R10" s="21"/>
      <c r="S10" s="21"/>
      <c r="T10" s="21"/>
      <c r="U10" s="21"/>
      <c r="V10" s="21"/>
      <c r="W10" s="21">
        <v>1969500</v>
      </c>
      <c r="X10" s="21">
        <v>4956948</v>
      </c>
      <c r="Y10" s="21">
        <v>-2987448</v>
      </c>
      <c r="Z10" s="6">
        <v>-60.27</v>
      </c>
      <c r="AA10" s="28">
        <v>9914000</v>
      </c>
    </row>
    <row r="11" spans="1:27" ht="12.75">
      <c r="A11" s="5" t="s">
        <v>37</v>
      </c>
      <c r="B11" s="3"/>
      <c r="C11" s="19"/>
      <c r="D11" s="19"/>
      <c r="E11" s="20">
        <v>4274000</v>
      </c>
      <c r="F11" s="21">
        <v>4274000</v>
      </c>
      <c r="G11" s="21">
        <v>181491</v>
      </c>
      <c r="H11" s="21">
        <v>552619</v>
      </c>
      <c r="I11" s="21"/>
      <c r="J11" s="21">
        <v>734110</v>
      </c>
      <c r="K11" s="21"/>
      <c r="L11" s="21">
        <v>21612</v>
      </c>
      <c r="M11" s="21">
        <v>-552618</v>
      </c>
      <c r="N11" s="21">
        <v>-531006</v>
      </c>
      <c r="O11" s="21"/>
      <c r="P11" s="21"/>
      <c r="Q11" s="21"/>
      <c r="R11" s="21"/>
      <c r="S11" s="21"/>
      <c r="T11" s="21"/>
      <c r="U11" s="21"/>
      <c r="V11" s="21"/>
      <c r="W11" s="21">
        <v>203104</v>
      </c>
      <c r="X11" s="21">
        <v>2136756</v>
      </c>
      <c r="Y11" s="21">
        <v>-1933652</v>
      </c>
      <c r="Z11" s="6">
        <v>-90.49</v>
      </c>
      <c r="AA11" s="28">
        <v>4274000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46814987</v>
      </c>
      <c r="F15" s="18">
        <f t="shared" si="2"/>
        <v>46814987</v>
      </c>
      <c r="G15" s="18">
        <f t="shared" si="2"/>
        <v>1190866</v>
      </c>
      <c r="H15" s="18">
        <f t="shared" si="2"/>
        <v>2008657</v>
      </c>
      <c r="I15" s="18">
        <f t="shared" si="2"/>
        <v>129580</v>
      </c>
      <c r="J15" s="18">
        <f t="shared" si="2"/>
        <v>3329103</v>
      </c>
      <c r="K15" s="18">
        <f t="shared" si="2"/>
        <v>1426214</v>
      </c>
      <c r="L15" s="18">
        <f t="shared" si="2"/>
        <v>2543899</v>
      </c>
      <c r="M15" s="18">
        <f t="shared" si="2"/>
        <v>4503151</v>
      </c>
      <c r="N15" s="18">
        <f t="shared" si="2"/>
        <v>8473264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11802367</v>
      </c>
      <c r="X15" s="18">
        <f t="shared" si="2"/>
        <v>23407038</v>
      </c>
      <c r="Y15" s="18">
        <f t="shared" si="2"/>
        <v>-11604671</v>
      </c>
      <c r="Z15" s="4">
        <f>+IF(X15&lt;&gt;0,+(Y15/X15)*100,0)</f>
        <v>-49.577699664519706</v>
      </c>
      <c r="AA15" s="30">
        <f>SUM(AA16:AA18)</f>
        <v>46814987</v>
      </c>
    </row>
    <row r="16" spans="1:27" ht="12.75">
      <c r="A16" s="5" t="s">
        <v>42</v>
      </c>
      <c r="B16" s="3"/>
      <c r="C16" s="19"/>
      <c r="D16" s="19"/>
      <c r="E16" s="20">
        <v>32927600</v>
      </c>
      <c r="F16" s="21">
        <v>32927600</v>
      </c>
      <c r="G16" s="21">
        <v>523961</v>
      </c>
      <c r="H16" s="21"/>
      <c r="I16" s="21"/>
      <c r="J16" s="21">
        <v>523961</v>
      </c>
      <c r="K16" s="21">
        <v>1944</v>
      </c>
      <c r="L16" s="21"/>
      <c r="M16" s="21">
        <v>2928738</v>
      </c>
      <c r="N16" s="21">
        <v>2930682</v>
      </c>
      <c r="O16" s="21"/>
      <c r="P16" s="21"/>
      <c r="Q16" s="21"/>
      <c r="R16" s="21"/>
      <c r="S16" s="21"/>
      <c r="T16" s="21"/>
      <c r="U16" s="21"/>
      <c r="V16" s="21"/>
      <c r="W16" s="21">
        <v>3454643</v>
      </c>
      <c r="X16" s="21">
        <v>16463622</v>
      </c>
      <c r="Y16" s="21">
        <v>-13008979</v>
      </c>
      <c r="Z16" s="6">
        <v>-79.02</v>
      </c>
      <c r="AA16" s="28">
        <v>32927600</v>
      </c>
    </row>
    <row r="17" spans="1:27" ht="12.75">
      <c r="A17" s="5" t="s">
        <v>43</v>
      </c>
      <c r="B17" s="3"/>
      <c r="C17" s="19"/>
      <c r="D17" s="19"/>
      <c r="E17" s="20">
        <v>13887387</v>
      </c>
      <c r="F17" s="21">
        <v>13887387</v>
      </c>
      <c r="G17" s="21">
        <v>666905</v>
      </c>
      <c r="H17" s="21">
        <v>2008657</v>
      </c>
      <c r="I17" s="21">
        <v>129580</v>
      </c>
      <c r="J17" s="21">
        <v>2805142</v>
      </c>
      <c r="K17" s="21">
        <v>1424270</v>
      </c>
      <c r="L17" s="21">
        <v>2543899</v>
      </c>
      <c r="M17" s="21">
        <v>1574413</v>
      </c>
      <c r="N17" s="21">
        <v>5542582</v>
      </c>
      <c r="O17" s="21"/>
      <c r="P17" s="21"/>
      <c r="Q17" s="21"/>
      <c r="R17" s="21"/>
      <c r="S17" s="21"/>
      <c r="T17" s="21"/>
      <c r="U17" s="21"/>
      <c r="V17" s="21"/>
      <c r="W17" s="21">
        <v>8347724</v>
      </c>
      <c r="X17" s="21">
        <v>6943416</v>
      </c>
      <c r="Y17" s="21">
        <v>1404308</v>
      </c>
      <c r="Z17" s="6">
        <v>20.23</v>
      </c>
      <c r="AA17" s="28">
        <v>13887387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252488</v>
      </c>
      <c r="N19" s="18">
        <f t="shared" si="3"/>
        <v>252488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252488</v>
      </c>
      <c r="X19" s="18">
        <f t="shared" si="3"/>
        <v>0</v>
      </c>
      <c r="Y19" s="18">
        <f t="shared" si="3"/>
        <v>252488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>
        <v>252488</v>
      </c>
      <c r="N22" s="24">
        <v>252488</v>
      </c>
      <c r="O22" s="24"/>
      <c r="P22" s="24"/>
      <c r="Q22" s="24"/>
      <c r="R22" s="24"/>
      <c r="S22" s="24"/>
      <c r="T22" s="24"/>
      <c r="U22" s="24"/>
      <c r="V22" s="24"/>
      <c r="W22" s="24">
        <v>252488</v>
      </c>
      <c r="X22" s="24"/>
      <c r="Y22" s="24">
        <v>252488</v>
      </c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1022000</v>
      </c>
      <c r="F24" s="18">
        <v>1022000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511002</v>
      </c>
      <c r="Y24" s="18">
        <v>-511002</v>
      </c>
      <c r="Z24" s="4">
        <v>-100</v>
      </c>
      <c r="AA24" s="30">
        <v>1022000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2150212</v>
      </c>
      <c r="D25" s="50">
        <f>+D5+D9+D15+D19+D24</f>
        <v>0</v>
      </c>
      <c r="E25" s="51">
        <f t="shared" si="4"/>
        <v>67262987</v>
      </c>
      <c r="F25" s="52">
        <f t="shared" si="4"/>
        <v>67262987</v>
      </c>
      <c r="G25" s="52">
        <f t="shared" si="4"/>
        <v>1372357</v>
      </c>
      <c r="H25" s="52">
        <f t="shared" si="4"/>
        <v>2567276</v>
      </c>
      <c r="I25" s="52">
        <f t="shared" si="4"/>
        <v>471984</v>
      </c>
      <c r="J25" s="52">
        <f t="shared" si="4"/>
        <v>4411617</v>
      </c>
      <c r="K25" s="52">
        <f t="shared" si="4"/>
        <v>1518738</v>
      </c>
      <c r="L25" s="52">
        <f t="shared" si="4"/>
        <v>3385411</v>
      </c>
      <c r="M25" s="52">
        <f t="shared" si="4"/>
        <v>5156397</v>
      </c>
      <c r="N25" s="52">
        <f t="shared" si="4"/>
        <v>10060546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14472163</v>
      </c>
      <c r="X25" s="52">
        <f t="shared" si="4"/>
        <v>33630498</v>
      </c>
      <c r="Y25" s="52">
        <f t="shared" si="4"/>
        <v>-19158335</v>
      </c>
      <c r="Z25" s="53">
        <f>+IF(X25&lt;&gt;0,+(Y25/X25)*100,0)</f>
        <v>-56.967146308686836</v>
      </c>
      <c r="AA25" s="54">
        <f>+AA5+AA9+AA15+AA19+AA24</f>
        <v>67262987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26439000</v>
      </c>
      <c r="F28" s="21">
        <v>26439000</v>
      </c>
      <c r="G28" s="21">
        <v>848396</v>
      </c>
      <c r="H28" s="21">
        <v>552619</v>
      </c>
      <c r="I28" s="21">
        <v>386997</v>
      </c>
      <c r="J28" s="21">
        <v>1788012</v>
      </c>
      <c r="K28" s="21">
        <v>704477</v>
      </c>
      <c r="L28" s="21">
        <v>2433999</v>
      </c>
      <c r="M28" s="21">
        <v>4732948</v>
      </c>
      <c r="N28" s="21">
        <v>7871424</v>
      </c>
      <c r="O28" s="21"/>
      <c r="P28" s="21"/>
      <c r="Q28" s="21"/>
      <c r="R28" s="21"/>
      <c r="S28" s="21"/>
      <c r="T28" s="21"/>
      <c r="U28" s="21"/>
      <c r="V28" s="21"/>
      <c r="W28" s="21">
        <v>9659436</v>
      </c>
      <c r="X28" s="21">
        <v>13219500</v>
      </c>
      <c r="Y28" s="21">
        <v>-3560064</v>
      </c>
      <c r="Z28" s="6">
        <v>-26.93</v>
      </c>
      <c r="AA28" s="19">
        <v>26439000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26439000</v>
      </c>
      <c r="F32" s="27">
        <f t="shared" si="5"/>
        <v>26439000</v>
      </c>
      <c r="G32" s="27">
        <f t="shared" si="5"/>
        <v>848396</v>
      </c>
      <c r="H32" s="27">
        <f t="shared" si="5"/>
        <v>552619</v>
      </c>
      <c r="I32" s="27">
        <f t="shared" si="5"/>
        <v>386997</v>
      </c>
      <c r="J32" s="27">
        <f t="shared" si="5"/>
        <v>1788012</v>
      </c>
      <c r="K32" s="27">
        <f t="shared" si="5"/>
        <v>704477</v>
      </c>
      <c r="L32" s="27">
        <f t="shared" si="5"/>
        <v>2433999</v>
      </c>
      <c r="M32" s="27">
        <f t="shared" si="5"/>
        <v>4732948</v>
      </c>
      <c r="N32" s="27">
        <f t="shared" si="5"/>
        <v>7871424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9659436</v>
      </c>
      <c r="X32" s="27">
        <f t="shared" si="5"/>
        <v>13219500</v>
      </c>
      <c r="Y32" s="27">
        <f t="shared" si="5"/>
        <v>-3560064</v>
      </c>
      <c r="Z32" s="13">
        <f>+IF(X32&lt;&gt;0,+(Y32/X32)*100,0)</f>
        <v>-26.930398275275163</v>
      </c>
      <c r="AA32" s="31">
        <f>SUM(AA28:AA31)</f>
        <v>26439000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2150212</v>
      </c>
      <c r="D35" s="19"/>
      <c r="E35" s="20">
        <v>40823987</v>
      </c>
      <c r="F35" s="21">
        <v>40823987</v>
      </c>
      <c r="G35" s="21">
        <v>523961</v>
      </c>
      <c r="H35" s="21">
        <v>2014657</v>
      </c>
      <c r="I35" s="21">
        <v>84988</v>
      </c>
      <c r="J35" s="21">
        <v>2623606</v>
      </c>
      <c r="K35" s="21">
        <v>814261</v>
      </c>
      <c r="L35" s="21">
        <v>951412</v>
      </c>
      <c r="M35" s="21">
        <v>423449</v>
      </c>
      <c r="N35" s="21">
        <v>2189122</v>
      </c>
      <c r="O35" s="21"/>
      <c r="P35" s="21"/>
      <c r="Q35" s="21"/>
      <c r="R35" s="21"/>
      <c r="S35" s="21"/>
      <c r="T35" s="21"/>
      <c r="U35" s="21"/>
      <c r="V35" s="21"/>
      <c r="W35" s="21">
        <v>4812728</v>
      </c>
      <c r="X35" s="21">
        <v>20410992</v>
      </c>
      <c r="Y35" s="21">
        <v>-15598264</v>
      </c>
      <c r="Z35" s="6">
        <v>-76.42</v>
      </c>
      <c r="AA35" s="28">
        <v>40823987</v>
      </c>
    </row>
    <row r="36" spans="1:27" ht="12.75">
      <c r="A36" s="60" t="s">
        <v>64</v>
      </c>
      <c r="B36" s="10"/>
      <c r="C36" s="61">
        <f aca="true" t="shared" si="6" ref="C36:Y36">SUM(C32:C35)</f>
        <v>2150212</v>
      </c>
      <c r="D36" s="61">
        <f>SUM(D32:D35)</f>
        <v>0</v>
      </c>
      <c r="E36" s="62">
        <f t="shared" si="6"/>
        <v>67262987</v>
      </c>
      <c r="F36" s="63">
        <f t="shared" si="6"/>
        <v>67262987</v>
      </c>
      <c r="G36" s="63">
        <f t="shared" si="6"/>
        <v>1372357</v>
      </c>
      <c r="H36" s="63">
        <f t="shared" si="6"/>
        <v>2567276</v>
      </c>
      <c r="I36" s="63">
        <f t="shared" si="6"/>
        <v>471985</v>
      </c>
      <c r="J36" s="63">
        <f t="shared" si="6"/>
        <v>4411618</v>
      </c>
      <c r="K36" s="63">
        <f t="shared" si="6"/>
        <v>1518738</v>
      </c>
      <c r="L36" s="63">
        <f t="shared" si="6"/>
        <v>3385411</v>
      </c>
      <c r="M36" s="63">
        <f t="shared" si="6"/>
        <v>5156397</v>
      </c>
      <c r="N36" s="63">
        <f t="shared" si="6"/>
        <v>10060546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14472164</v>
      </c>
      <c r="X36" s="63">
        <f t="shared" si="6"/>
        <v>33630492</v>
      </c>
      <c r="Y36" s="63">
        <f t="shared" si="6"/>
        <v>-19158328</v>
      </c>
      <c r="Z36" s="64">
        <f>+IF(X36&lt;&gt;0,+(Y36/X36)*100,0)</f>
        <v>-56.967135657723944</v>
      </c>
      <c r="AA36" s="65">
        <f>SUM(AA32:AA35)</f>
        <v>67262987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2353482</v>
      </c>
      <c r="D5" s="16">
        <f>SUM(D6:D8)</f>
        <v>0</v>
      </c>
      <c r="E5" s="17">
        <f t="shared" si="0"/>
        <v>8005000</v>
      </c>
      <c r="F5" s="18">
        <f t="shared" si="0"/>
        <v>8005000</v>
      </c>
      <c r="G5" s="18">
        <f t="shared" si="0"/>
        <v>0</v>
      </c>
      <c r="H5" s="18">
        <f t="shared" si="0"/>
        <v>188300</v>
      </c>
      <c r="I5" s="18">
        <f t="shared" si="0"/>
        <v>135350</v>
      </c>
      <c r="J5" s="18">
        <f t="shared" si="0"/>
        <v>323650</v>
      </c>
      <c r="K5" s="18">
        <f t="shared" si="0"/>
        <v>15477</v>
      </c>
      <c r="L5" s="18">
        <f t="shared" si="0"/>
        <v>302523</v>
      </c>
      <c r="M5" s="18">
        <f t="shared" si="0"/>
        <v>0</v>
      </c>
      <c r="N5" s="18">
        <f t="shared" si="0"/>
        <v>318000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641650</v>
      </c>
      <c r="X5" s="18">
        <f t="shared" si="0"/>
        <v>7545000</v>
      </c>
      <c r="Y5" s="18">
        <f t="shared" si="0"/>
        <v>-6903350</v>
      </c>
      <c r="Z5" s="4">
        <f>+IF(X5&lt;&gt;0,+(Y5/X5)*100,0)</f>
        <v>-91.49569251159708</v>
      </c>
      <c r="AA5" s="16">
        <f>SUM(AA6:AA8)</f>
        <v>8005000</v>
      </c>
    </row>
    <row r="6" spans="1:27" ht="12.75">
      <c r="A6" s="5" t="s">
        <v>32</v>
      </c>
      <c r="B6" s="3"/>
      <c r="C6" s="19">
        <v>2150509</v>
      </c>
      <c r="D6" s="19"/>
      <c r="E6" s="20">
        <v>590000</v>
      </c>
      <c r="F6" s="21">
        <v>590000</v>
      </c>
      <c r="G6" s="21"/>
      <c r="H6" s="21"/>
      <c r="I6" s="21">
        <v>23000</v>
      </c>
      <c r="J6" s="21">
        <v>23000</v>
      </c>
      <c r="K6" s="21"/>
      <c r="L6" s="21">
        <v>258723</v>
      </c>
      <c r="M6" s="21"/>
      <c r="N6" s="21">
        <v>258723</v>
      </c>
      <c r="O6" s="21"/>
      <c r="P6" s="21"/>
      <c r="Q6" s="21"/>
      <c r="R6" s="21"/>
      <c r="S6" s="21"/>
      <c r="T6" s="21"/>
      <c r="U6" s="21"/>
      <c r="V6" s="21"/>
      <c r="W6" s="21">
        <v>281723</v>
      </c>
      <c r="X6" s="21">
        <v>440000</v>
      </c>
      <c r="Y6" s="21">
        <v>-158277</v>
      </c>
      <c r="Z6" s="6">
        <v>-35.97</v>
      </c>
      <c r="AA6" s="28">
        <v>590000</v>
      </c>
    </row>
    <row r="7" spans="1:27" ht="12.75">
      <c r="A7" s="5" t="s">
        <v>33</v>
      </c>
      <c r="B7" s="3"/>
      <c r="C7" s="22">
        <v>151986</v>
      </c>
      <c r="D7" s="22"/>
      <c r="E7" s="23">
        <v>7415000</v>
      </c>
      <c r="F7" s="24">
        <v>7415000</v>
      </c>
      <c r="G7" s="24"/>
      <c r="H7" s="24">
        <v>188300</v>
      </c>
      <c r="I7" s="24"/>
      <c r="J7" s="24">
        <v>188300</v>
      </c>
      <c r="K7" s="24">
        <v>15477</v>
      </c>
      <c r="L7" s="24">
        <v>38000</v>
      </c>
      <c r="M7" s="24"/>
      <c r="N7" s="24">
        <v>53477</v>
      </c>
      <c r="O7" s="24"/>
      <c r="P7" s="24"/>
      <c r="Q7" s="24"/>
      <c r="R7" s="24"/>
      <c r="S7" s="24"/>
      <c r="T7" s="24"/>
      <c r="U7" s="24"/>
      <c r="V7" s="24"/>
      <c r="W7" s="24">
        <v>241777</v>
      </c>
      <c r="X7" s="24">
        <v>7105000</v>
      </c>
      <c r="Y7" s="24">
        <v>-6863223</v>
      </c>
      <c r="Z7" s="7">
        <v>-96.6</v>
      </c>
      <c r="AA7" s="29">
        <v>7415000</v>
      </c>
    </row>
    <row r="8" spans="1:27" ht="12.75">
      <c r="A8" s="5" t="s">
        <v>34</v>
      </c>
      <c r="B8" s="3"/>
      <c r="C8" s="19">
        <v>50987</v>
      </c>
      <c r="D8" s="19"/>
      <c r="E8" s="20"/>
      <c r="F8" s="21"/>
      <c r="G8" s="21"/>
      <c r="H8" s="21"/>
      <c r="I8" s="21">
        <v>112350</v>
      </c>
      <c r="J8" s="21">
        <v>112350</v>
      </c>
      <c r="K8" s="21"/>
      <c r="L8" s="21">
        <v>5800</v>
      </c>
      <c r="M8" s="21"/>
      <c r="N8" s="21">
        <v>5800</v>
      </c>
      <c r="O8" s="21"/>
      <c r="P8" s="21"/>
      <c r="Q8" s="21"/>
      <c r="R8" s="21"/>
      <c r="S8" s="21"/>
      <c r="T8" s="21"/>
      <c r="U8" s="21"/>
      <c r="V8" s="21"/>
      <c r="W8" s="21">
        <v>118150</v>
      </c>
      <c r="X8" s="21"/>
      <c r="Y8" s="21">
        <v>118150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36322</v>
      </c>
      <c r="D9" s="16">
        <f>SUM(D10:D14)</f>
        <v>0</v>
      </c>
      <c r="E9" s="17">
        <f t="shared" si="1"/>
        <v>1940000</v>
      </c>
      <c r="F9" s="18">
        <f t="shared" si="1"/>
        <v>1940000</v>
      </c>
      <c r="G9" s="18">
        <f t="shared" si="1"/>
        <v>0</v>
      </c>
      <c r="H9" s="18">
        <f t="shared" si="1"/>
        <v>6075</v>
      </c>
      <c r="I9" s="18">
        <f t="shared" si="1"/>
        <v>5633</v>
      </c>
      <c r="J9" s="18">
        <f t="shared" si="1"/>
        <v>11708</v>
      </c>
      <c r="K9" s="18">
        <f t="shared" si="1"/>
        <v>0</v>
      </c>
      <c r="L9" s="18">
        <f t="shared" si="1"/>
        <v>0</v>
      </c>
      <c r="M9" s="18">
        <f t="shared" si="1"/>
        <v>46500</v>
      </c>
      <c r="N9" s="18">
        <f t="shared" si="1"/>
        <v>46500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58208</v>
      </c>
      <c r="X9" s="18">
        <f t="shared" si="1"/>
        <v>940000</v>
      </c>
      <c r="Y9" s="18">
        <f t="shared" si="1"/>
        <v>-881792</v>
      </c>
      <c r="Z9" s="4">
        <f>+IF(X9&lt;&gt;0,+(Y9/X9)*100,0)</f>
        <v>-93.80765957446809</v>
      </c>
      <c r="AA9" s="30">
        <f>SUM(AA10:AA14)</f>
        <v>1940000</v>
      </c>
    </row>
    <row r="10" spans="1:27" ht="12.75">
      <c r="A10" s="5" t="s">
        <v>36</v>
      </c>
      <c r="B10" s="3"/>
      <c r="C10" s="19">
        <v>36322</v>
      </c>
      <c r="D10" s="19"/>
      <c r="E10" s="20">
        <v>1940000</v>
      </c>
      <c r="F10" s="21">
        <v>1940000</v>
      </c>
      <c r="G10" s="21"/>
      <c r="H10" s="21">
        <v>6075</v>
      </c>
      <c r="I10" s="21">
        <v>5633</v>
      </c>
      <c r="J10" s="21">
        <v>11708</v>
      </c>
      <c r="K10" s="21"/>
      <c r="L10" s="21"/>
      <c r="M10" s="21">
        <v>46500</v>
      </c>
      <c r="N10" s="21">
        <v>46500</v>
      </c>
      <c r="O10" s="21"/>
      <c r="P10" s="21"/>
      <c r="Q10" s="21"/>
      <c r="R10" s="21"/>
      <c r="S10" s="21"/>
      <c r="T10" s="21"/>
      <c r="U10" s="21"/>
      <c r="V10" s="21"/>
      <c r="W10" s="21">
        <v>58208</v>
      </c>
      <c r="X10" s="21">
        <v>940000</v>
      </c>
      <c r="Y10" s="21">
        <v>-881792</v>
      </c>
      <c r="Z10" s="6">
        <v>-93.81</v>
      </c>
      <c r="AA10" s="28">
        <v>1940000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30928041</v>
      </c>
      <c r="D15" s="16">
        <f>SUM(D16:D18)</f>
        <v>0</v>
      </c>
      <c r="E15" s="17">
        <f t="shared" si="2"/>
        <v>70155007</v>
      </c>
      <c r="F15" s="18">
        <f t="shared" si="2"/>
        <v>70155007</v>
      </c>
      <c r="G15" s="18">
        <f t="shared" si="2"/>
        <v>1370898</v>
      </c>
      <c r="H15" s="18">
        <f t="shared" si="2"/>
        <v>4721650</v>
      </c>
      <c r="I15" s="18">
        <f t="shared" si="2"/>
        <v>10235166</v>
      </c>
      <c r="J15" s="18">
        <f t="shared" si="2"/>
        <v>16327714</v>
      </c>
      <c r="K15" s="18">
        <f t="shared" si="2"/>
        <v>7655863</v>
      </c>
      <c r="L15" s="18">
        <f t="shared" si="2"/>
        <v>8781627</v>
      </c>
      <c r="M15" s="18">
        <f t="shared" si="2"/>
        <v>2980143</v>
      </c>
      <c r="N15" s="18">
        <f t="shared" si="2"/>
        <v>19417633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35745347</v>
      </c>
      <c r="X15" s="18">
        <f t="shared" si="2"/>
        <v>42289219</v>
      </c>
      <c r="Y15" s="18">
        <f t="shared" si="2"/>
        <v>-6543872</v>
      </c>
      <c r="Z15" s="4">
        <f>+IF(X15&lt;&gt;0,+(Y15/X15)*100,0)</f>
        <v>-15.474090453172002</v>
      </c>
      <c r="AA15" s="30">
        <f>SUM(AA16:AA18)</f>
        <v>70155007</v>
      </c>
    </row>
    <row r="16" spans="1:27" ht="12.75">
      <c r="A16" s="5" t="s">
        <v>42</v>
      </c>
      <c r="B16" s="3"/>
      <c r="C16" s="19">
        <v>80007</v>
      </c>
      <c r="D16" s="19"/>
      <c r="E16" s="20">
        <v>2120000</v>
      </c>
      <c r="F16" s="21">
        <v>2120000</v>
      </c>
      <c r="G16" s="21"/>
      <c r="H16" s="21"/>
      <c r="I16" s="21"/>
      <c r="J16" s="21"/>
      <c r="K16" s="21"/>
      <c r="L16" s="21"/>
      <c r="M16" s="21">
        <v>26034</v>
      </c>
      <c r="N16" s="21">
        <v>26034</v>
      </c>
      <c r="O16" s="21"/>
      <c r="P16" s="21"/>
      <c r="Q16" s="21"/>
      <c r="R16" s="21"/>
      <c r="S16" s="21"/>
      <c r="T16" s="21"/>
      <c r="U16" s="21"/>
      <c r="V16" s="21"/>
      <c r="W16" s="21">
        <v>26034</v>
      </c>
      <c r="X16" s="21">
        <v>1105000</v>
      </c>
      <c r="Y16" s="21">
        <v>-1078966</v>
      </c>
      <c r="Z16" s="6">
        <v>-97.64</v>
      </c>
      <c r="AA16" s="28">
        <v>2120000</v>
      </c>
    </row>
    <row r="17" spans="1:27" ht="12.75">
      <c r="A17" s="5" t="s">
        <v>43</v>
      </c>
      <c r="B17" s="3"/>
      <c r="C17" s="19">
        <v>30848034</v>
      </c>
      <c r="D17" s="19"/>
      <c r="E17" s="20">
        <v>68035007</v>
      </c>
      <c r="F17" s="21">
        <v>68035007</v>
      </c>
      <c r="G17" s="21">
        <v>1370898</v>
      </c>
      <c r="H17" s="21">
        <v>4721650</v>
      </c>
      <c r="I17" s="21">
        <v>10235166</v>
      </c>
      <c r="J17" s="21">
        <v>16327714</v>
      </c>
      <c r="K17" s="21">
        <v>7655863</v>
      </c>
      <c r="L17" s="21">
        <v>8781627</v>
      </c>
      <c r="M17" s="21">
        <v>2954109</v>
      </c>
      <c r="N17" s="21">
        <v>19391599</v>
      </c>
      <c r="O17" s="21"/>
      <c r="P17" s="21"/>
      <c r="Q17" s="21"/>
      <c r="R17" s="21"/>
      <c r="S17" s="21"/>
      <c r="T17" s="21"/>
      <c r="U17" s="21"/>
      <c r="V17" s="21"/>
      <c r="W17" s="21">
        <v>35719313</v>
      </c>
      <c r="X17" s="21">
        <v>41184219</v>
      </c>
      <c r="Y17" s="21">
        <v>-5464906</v>
      </c>
      <c r="Z17" s="6">
        <v>-13.27</v>
      </c>
      <c r="AA17" s="28">
        <v>68035007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8065993</v>
      </c>
      <c r="D19" s="16">
        <f>SUM(D20:D23)</f>
        <v>0</v>
      </c>
      <c r="E19" s="17">
        <f t="shared" si="3"/>
        <v>11650000</v>
      </c>
      <c r="F19" s="18">
        <f t="shared" si="3"/>
        <v>11650000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5800000</v>
      </c>
      <c r="Y19" s="18">
        <f t="shared" si="3"/>
        <v>-5800000</v>
      </c>
      <c r="Z19" s="4">
        <f>+IF(X19&lt;&gt;0,+(Y19/X19)*100,0)</f>
        <v>-100</v>
      </c>
      <c r="AA19" s="30">
        <f>SUM(AA20:AA23)</f>
        <v>11650000</v>
      </c>
    </row>
    <row r="20" spans="1:27" ht="12.75">
      <c r="A20" s="5" t="s">
        <v>46</v>
      </c>
      <c r="B20" s="3"/>
      <c r="C20" s="19"/>
      <c r="D20" s="19"/>
      <c r="E20" s="20">
        <v>4500000</v>
      </c>
      <c r="F20" s="21">
        <v>4500000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2250000</v>
      </c>
      <c r="Y20" s="21">
        <v>-2250000</v>
      </c>
      <c r="Z20" s="6">
        <v>-100</v>
      </c>
      <c r="AA20" s="28">
        <v>4500000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8065993</v>
      </c>
      <c r="D23" s="19"/>
      <c r="E23" s="20">
        <v>7150000</v>
      </c>
      <c r="F23" s="21">
        <v>7150000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3550000</v>
      </c>
      <c r="Y23" s="21">
        <v>-3550000</v>
      </c>
      <c r="Z23" s="6">
        <v>-100</v>
      </c>
      <c r="AA23" s="28">
        <v>7150000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41383838</v>
      </c>
      <c r="D25" s="50">
        <f>+D5+D9+D15+D19+D24</f>
        <v>0</v>
      </c>
      <c r="E25" s="51">
        <f t="shared" si="4"/>
        <v>91750007</v>
      </c>
      <c r="F25" s="52">
        <f t="shared" si="4"/>
        <v>91750007</v>
      </c>
      <c r="G25" s="52">
        <f t="shared" si="4"/>
        <v>1370898</v>
      </c>
      <c r="H25" s="52">
        <f t="shared" si="4"/>
        <v>4916025</v>
      </c>
      <c r="I25" s="52">
        <f t="shared" si="4"/>
        <v>10376149</v>
      </c>
      <c r="J25" s="52">
        <f t="shared" si="4"/>
        <v>16663072</v>
      </c>
      <c r="K25" s="52">
        <f t="shared" si="4"/>
        <v>7671340</v>
      </c>
      <c r="L25" s="52">
        <f t="shared" si="4"/>
        <v>9084150</v>
      </c>
      <c r="M25" s="52">
        <f t="shared" si="4"/>
        <v>3026643</v>
      </c>
      <c r="N25" s="52">
        <f t="shared" si="4"/>
        <v>19782133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36445205</v>
      </c>
      <c r="X25" s="52">
        <f t="shared" si="4"/>
        <v>56574219</v>
      </c>
      <c r="Y25" s="52">
        <f t="shared" si="4"/>
        <v>-20129014</v>
      </c>
      <c r="Z25" s="53">
        <f>+IF(X25&lt;&gt;0,+(Y25/X25)*100,0)</f>
        <v>-35.5798354017048</v>
      </c>
      <c r="AA25" s="54">
        <f>+AA5+AA9+AA15+AA19+AA24</f>
        <v>91750007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38868378</v>
      </c>
      <c r="D28" s="19"/>
      <c r="E28" s="20">
        <v>42536000</v>
      </c>
      <c r="F28" s="21">
        <v>42536000</v>
      </c>
      <c r="G28" s="21">
        <v>1370898</v>
      </c>
      <c r="H28" s="21">
        <v>4721650</v>
      </c>
      <c r="I28" s="21">
        <v>7044576</v>
      </c>
      <c r="J28" s="21">
        <v>13137124</v>
      </c>
      <c r="K28" s="21">
        <v>5797596</v>
      </c>
      <c r="L28" s="21">
        <v>5134151</v>
      </c>
      <c r="M28" s="21">
        <v>1735258</v>
      </c>
      <c r="N28" s="21">
        <v>12667005</v>
      </c>
      <c r="O28" s="21"/>
      <c r="P28" s="21"/>
      <c r="Q28" s="21"/>
      <c r="R28" s="21"/>
      <c r="S28" s="21"/>
      <c r="T28" s="21"/>
      <c r="U28" s="21"/>
      <c r="V28" s="21"/>
      <c r="W28" s="21">
        <v>25804129</v>
      </c>
      <c r="X28" s="21">
        <v>21268002</v>
      </c>
      <c r="Y28" s="21">
        <v>4536127</v>
      </c>
      <c r="Z28" s="6">
        <v>21.33</v>
      </c>
      <c r="AA28" s="19">
        <v>42536000</v>
      </c>
    </row>
    <row r="29" spans="1:27" ht="12.75">
      <c r="A29" s="56" t="s">
        <v>55</v>
      </c>
      <c r="B29" s="3"/>
      <c r="C29" s="19"/>
      <c r="D29" s="19"/>
      <c r="E29" s="20">
        <v>7850000</v>
      </c>
      <c r="F29" s="21">
        <v>7850000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5000000</v>
      </c>
      <c r="Y29" s="21">
        <v>-5000000</v>
      </c>
      <c r="Z29" s="6">
        <v>-100</v>
      </c>
      <c r="AA29" s="28">
        <v>7850000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38868378</v>
      </c>
      <c r="D32" s="25">
        <f>SUM(D28:D31)</f>
        <v>0</v>
      </c>
      <c r="E32" s="26">
        <f t="shared" si="5"/>
        <v>50386000</v>
      </c>
      <c r="F32" s="27">
        <f t="shared" si="5"/>
        <v>50386000</v>
      </c>
      <c r="G32" s="27">
        <f t="shared" si="5"/>
        <v>1370898</v>
      </c>
      <c r="H32" s="27">
        <f t="shared" si="5"/>
        <v>4721650</v>
      </c>
      <c r="I32" s="27">
        <f t="shared" si="5"/>
        <v>7044576</v>
      </c>
      <c r="J32" s="27">
        <f t="shared" si="5"/>
        <v>13137124</v>
      </c>
      <c r="K32" s="27">
        <f t="shared" si="5"/>
        <v>5797596</v>
      </c>
      <c r="L32" s="27">
        <f t="shared" si="5"/>
        <v>5134151</v>
      </c>
      <c r="M32" s="27">
        <f t="shared" si="5"/>
        <v>1735258</v>
      </c>
      <c r="N32" s="27">
        <f t="shared" si="5"/>
        <v>12667005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25804129</v>
      </c>
      <c r="X32" s="27">
        <f t="shared" si="5"/>
        <v>26268002</v>
      </c>
      <c r="Y32" s="27">
        <f t="shared" si="5"/>
        <v>-463873</v>
      </c>
      <c r="Z32" s="13">
        <f>+IF(X32&lt;&gt;0,+(Y32/X32)*100,0)</f>
        <v>-1.7659241841081024</v>
      </c>
      <c r="AA32" s="31">
        <f>SUM(AA28:AA31)</f>
        <v>50386000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2515460</v>
      </c>
      <c r="D35" s="19"/>
      <c r="E35" s="20">
        <v>41364007</v>
      </c>
      <c r="F35" s="21">
        <v>41364007</v>
      </c>
      <c r="G35" s="21"/>
      <c r="H35" s="21">
        <v>194375</v>
      </c>
      <c r="I35" s="21">
        <v>3331573</v>
      </c>
      <c r="J35" s="21">
        <v>3525948</v>
      </c>
      <c r="K35" s="21">
        <v>1873744</v>
      </c>
      <c r="L35" s="21">
        <v>3949999</v>
      </c>
      <c r="M35" s="21">
        <v>1291385</v>
      </c>
      <c r="N35" s="21">
        <v>7115128</v>
      </c>
      <c r="O35" s="21"/>
      <c r="P35" s="21"/>
      <c r="Q35" s="21"/>
      <c r="R35" s="21"/>
      <c r="S35" s="21"/>
      <c r="T35" s="21"/>
      <c r="U35" s="21"/>
      <c r="V35" s="21"/>
      <c r="W35" s="21">
        <v>10641076</v>
      </c>
      <c r="X35" s="21">
        <v>24965857</v>
      </c>
      <c r="Y35" s="21">
        <v>-14324781</v>
      </c>
      <c r="Z35" s="6">
        <v>-57.38</v>
      </c>
      <c r="AA35" s="28">
        <v>41364007</v>
      </c>
    </row>
    <row r="36" spans="1:27" ht="12.75">
      <c r="A36" s="60" t="s">
        <v>64</v>
      </c>
      <c r="B36" s="10"/>
      <c r="C36" s="61">
        <f aca="true" t="shared" si="6" ref="C36:Y36">SUM(C32:C35)</f>
        <v>41383838</v>
      </c>
      <c r="D36" s="61">
        <f>SUM(D32:D35)</f>
        <v>0</v>
      </c>
      <c r="E36" s="62">
        <f t="shared" si="6"/>
        <v>91750007</v>
      </c>
      <c r="F36" s="63">
        <f t="shared" si="6"/>
        <v>91750007</v>
      </c>
      <c r="G36" s="63">
        <f t="shared" si="6"/>
        <v>1370898</v>
      </c>
      <c r="H36" s="63">
        <f t="shared" si="6"/>
        <v>4916025</v>
      </c>
      <c r="I36" s="63">
        <f t="shared" si="6"/>
        <v>10376149</v>
      </c>
      <c r="J36" s="63">
        <f t="shared" si="6"/>
        <v>16663072</v>
      </c>
      <c r="K36" s="63">
        <f t="shared" si="6"/>
        <v>7671340</v>
      </c>
      <c r="L36" s="63">
        <f t="shared" si="6"/>
        <v>9084150</v>
      </c>
      <c r="M36" s="63">
        <f t="shared" si="6"/>
        <v>3026643</v>
      </c>
      <c r="N36" s="63">
        <f t="shared" si="6"/>
        <v>19782133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36445205</v>
      </c>
      <c r="X36" s="63">
        <f t="shared" si="6"/>
        <v>51233859</v>
      </c>
      <c r="Y36" s="63">
        <f t="shared" si="6"/>
        <v>-14788654</v>
      </c>
      <c r="Z36" s="64">
        <f>+IF(X36&lt;&gt;0,+(Y36/X36)*100,0)</f>
        <v>-28.865001170417397</v>
      </c>
      <c r="AA36" s="65">
        <f>SUM(AA32:AA35)</f>
        <v>91750007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5193640</v>
      </c>
      <c r="F5" s="18">
        <f t="shared" si="0"/>
        <v>5193640</v>
      </c>
      <c r="G5" s="18">
        <f t="shared" si="0"/>
        <v>18858</v>
      </c>
      <c r="H5" s="18">
        <f t="shared" si="0"/>
        <v>1999</v>
      </c>
      <c r="I5" s="18">
        <f t="shared" si="0"/>
        <v>1091045</v>
      </c>
      <c r="J5" s="18">
        <f t="shared" si="0"/>
        <v>1111902</v>
      </c>
      <c r="K5" s="18">
        <f t="shared" si="0"/>
        <v>19916</v>
      </c>
      <c r="L5" s="18">
        <f t="shared" si="0"/>
        <v>42402</v>
      </c>
      <c r="M5" s="18">
        <f t="shared" si="0"/>
        <v>115728</v>
      </c>
      <c r="N5" s="18">
        <f t="shared" si="0"/>
        <v>178046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1289948</v>
      </c>
      <c r="X5" s="18">
        <f t="shared" si="0"/>
        <v>2296998</v>
      </c>
      <c r="Y5" s="18">
        <f t="shared" si="0"/>
        <v>-1007050</v>
      </c>
      <c r="Z5" s="4">
        <f>+IF(X5&lt;&gt;0,+(Y5/X5)*100,0)</f>
        <v>-43.84200595734084</v>
      </c>
      <c r="AA5" s="16">
        <f>SUM(AA6:AA8)</f>
        <v>5193640</v>
      </c>
    </row>
    <row r="6" spans="1:27" ht="12.75">
      <c r="A6" s="5" t="s">
        <v>32</v>
      </c>
      <c r="B6" s="3"/>
      <c r="C6" s="19"/>
      <c r="D6" s="19"/>
      <c r="E6" s="20">
        <v>2473640</v>
      </c>
      <c r="F6" s="21">
        <v>2473640</v>
      </c>
      <c r="G6" s="21">
        <v>18858</v>
      </c>
      <c r="H6" s="21">
        <v>1999</v>
      </c>
      <c r="I6" s="21">
        <v>1091045</v>
      </c>
      <c r="J6" s="21">
        <v>1111902</v>
      </c>
      <c r="K6" s="21">
        <v>10670</v>
      </c>
      <c r="L6" s="21">
        <v>24292</v>
      </c>
      <c r="M6" s="21">
        <v>115728</v>
      </c>
      <c r="N6" s="21">
        <v>150690</v>
      </c>
      <c r="O6" s="21"/>
      <c r="P6" s="21"/>
      <c r="Q6" s="21"/>
      <c r="R6" s="21"/>
      <c r="S6" s="21"/>
      <c r="T6" s="21"/>
      <c r="U6" s="21"/>
      <c r="V6" s="21"/>
      <c r="W6" s="21">
        <v>1262592</v>
      </c>
      <c r="X6" s="21">
        <v>987000</v>
      </c>
      <c r="Y6" s="21">
        <v>275592</v>
      </c>
      <c r="Z6" s="6">
        <v>27.92</v>
      </c>
      <c r="AA6" s="28">
        <v>2473640</v>
      </c>
    </row>
    <row r="7" spans="1:27" ht="12.75">
      <c r="A7" s="5" t="s">
        <v>33</v>
      </c>
      <c r="B7" s="3"/>
      <c r="C7" s="22"/>
      <c r="D7" s="22"/>
      <c r="E7" s="23">
        <v>2720000</v>
      </c>
      <c r="F7" s="24">
        <v>2720000</v>
      </c>
      <c r="G7" s="24"/>
      <c r="H7" s="24"/>
      <c r="I7" s="24"/>
      <c r="J7" s="24"/>
      <c r="K7" s="24">
        <v>9246</v>
      </c>
      <c r="L7" s="24">
        <v>18110</v>
      </c>
      <c r="M7" s="24"/>
      <c r="N7" s="24">
        <v>27356</v>
      </c>
      <c r="O7" s="24"/>
      <c r="P7" s="24"/>
      <c r="Q7" s="24"/>
      <c r="R7" s="24"/>
      <c r="S7" s="24"/>
      <c r="T7" s="24"/>
      <c r="U7" s="24"/>
      <c r="V7" s="24"/>
      <c r="W7" s="24">
        <v>27356</v>
      </c>
      <c r="X7" s="24">
        <v>1309998</v>
      </c>
      <c r="Y7" s="24">
        <v>-1282642</v>
      </c>
      <c r="Z7" s="7">
        <v>-97.91</v>
      </c>
      <c r="AA7" s="29">
        <v>2720000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8192600</v>
      </c>
      <c r="F9" s="18">
        <f t="shared" si="1"/>
        <v>8192600</v>
      </c>
      <c r="G9" s="18">
        <f t="shared" si="1"/>
        <v>0</v>
      </c>
      <c r="H9" s="18">
        <f t="shared" si="1"/>
        <v>12937</v>
      </c>
      <c r="I9" s="18">
        <f t="shared" si="1"/>
        <v>38696</v>
      </c>
      <c r="J9" s="18">
        <f t="shared" si="1"/>
        <v>51633</v>
      </c>
      <c r="K9" s="18">
        <f t="shared" si="1"/>
        <v>24354</v>
      </c>
      <c r="L9" s="18">
        <f t="shared" si="1"/>
        <v>111000</v>
      </c>
      <c r="M9" s="18">
        <f t="shared" si="1"/>
        <v>0</v>
      </c>
      <c r="N9" s="18">
        <f t="shared" si="1"/>
        <v>135354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186987</v>
      </c>
      <c r="X9" s="18">
        <f t="shared" si="1"/>
        <v>4234002</v>
      </c>
      <c r="Y9" s="18">
        <f t="shared" si="1"/>
        <v>-4047015</v>
      </c>
      <c r="Z9" s="4">
        <f>+IF(X9&lt;&gt;0,+(Y9/X9)*100,0)</f>
        <v>-95.58368182159573</v>
      </c>
      <c r="AA9" s="30">
        <f>SUM(AA10:AA14)</f>
        <v>8192600</v>
      </c>
    </row>
    <row r="10" spans="1:27" ht="12.75">
      <c r="A10" s="5" t="s">
        <v>36</v>
      </c>
      <c r="B10" s="3"/>
      <c r="C10" s="19"/>
      <c r="D10" s="19"/>
      <c r="E10" s="20">
        <v>4560000</v>
      </c>
      <c r="F10" s="21">
        <v>4560000</v>
      </c>
      <c r="G10" s="21"/>
      <c r="H10" s="21">
        <v>12937</v>
      </c>
      <c r="I10" s="21">
        <v>38696</v>
      </c>
      <c r="J10" s="21">
        <v>51633</v>
      </c>
      <c r="K10" s="21">
        <v>24354</v>
      </c>
      <c r="L10" s="21">
        <v>111000</v>
      </c>
      <c r="M10" s="21"/>
      <c r="N10" s="21">
        <v>135354</v>
      </c>
      <c r="O10" s="21"/>
      <c r="P10" s="21"/>
      <c r="Q10" s="21"/>
      <c r="R10" s="21"/>
      <c r="S10" s="21"/>
      <c r="T10" s="21"/>
      <c r="U10" s="21"/>
      <c r="V10" s="21"/>
      <c r="W10" s="21">
        <v>186987</v>
      </c>
      <c r="X10" s="21">
        <v>2411502</v>
      </c>
      <c r="Y10" s="21">
        <v>-2224515</v>
      </c>
      <c r="Z10" s="6">
        <v>-92.25</v>
      </c>
      <c r="AA10" s="28">
        <v>4560000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3632600</v>
      </c>
      <c r="F12" s="21">
        <v>3632600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1822500</v>
      </c>
      <c r="Y12" s="21">
        <v>-1822500</v>
      </c>
      <c r="Z12" s="6">
        <v>-100</v>
      </c>
      <c r="AA12" s="28">
        <v>3632600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63892564</v>
      </c>
      <c r="D15" s="16">
        <f>SUM(D16:D18)</f>
        <v>0</v>
      </c>
      <c r="E15" s="17">
        <f t="shared" si="2"/>
        <v>51196000</v>
      </c>
      <c r="F15" s="18">
        <f t="shared" si="2"/>
        <v>51196000</v>
      </c>
      <c r="G15" s="18">
        <f t="shared" si="2"/>
        <v>2146019</v>
      </c>
      <c r="H15" s="18">
        <f t="shared" si="2"/>
        <v>1446873</v>
      </c>
      <c r="I15" s="18">
        <f t="shared" si="2"/>
        <v>960235</v>
      </c>
      <c r="J15" s="18">
        <f t="shared" si="2"/>
        <v>4553127</v>
      </c>
      <c r="K15" s="18">
        <f t="shared" si="2"/>
        <v>2145948</v>
      </c>
      <c r="L15" s="18">
        <f t="shared" si="2"/>
        <v>3603753</v>
      </c>
      <c r="M15" s="18">
        <f t="shared" si="2"/>
        <v>3921072</v>
      </c>
      <c r="N15" s="18">
        <f t="shared" si="2"/>
        <v>9670773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14223900</v>
      </c>
      <c r="X15" s="18">
        <f t="shared" si="2"/>
        <v>23197996</v>
      </c>
      <c r="Y15" s="18">
        <f t="shared" si="2"/>
        <v>-8974096</v>
      </c>
      <c r="Z15" s="4">
        <f>+IF(X15&lt;&gt;0,+(Y15/X15)*100,0)</f>
        <v>-38.6847898413294</v>
      </c>
      <c r="AA15" s="30">
        <f>SUM(AA16:AA18)</f>
        <v>51196000</v>
      </c>
    </row>
    <row r="16" spans="1:27" ht="12.75">
      <c r="A16" s="5" t="s">
        <v>42</v>
      </c>
      <c r="B16" s="3"/>
      <c r="C16" s="19">
        <v>63892564</v>
      </c>
      <c r="D16" s="19"/>
      <c r="E16" s="20">
        <v>47196000</v>
      </c>
      <c r="F16" s="21">
        <v>47196000</v>
      </c>
      <c r="G16" s="21">
        <v>2146019</v>
      </c>
      <c r="H16" s="21">
        <v>1446873</v>
      </c>
      <c r="I16" s="21">
        <v>960235</v>
      </c>
      <c r="J16" s="21">
        <v>4553127</v>
      </c>
      <c r="K16" s="21">
        <v>2145948</v>
      </c>
      <c r="L16" s="21">
        <v>498207</v>
      </c>
      <c r="M16" s="21">
        <v>3921072</v>
      </c>
      <c r="N16" s="21">
        <v>6565227</v>
      </c>
      <c r="O16" s="21"/>
      <c r="P16" s="21"/>
      <c r="Q16" s="21"/>
      <c r="R16" s="21"/>
      <c r="S16" s="21"/>
      <c r="T16" s="21"/>
      <c r="U16" s="21"/>
      <c r="V16" s="21"/>
      <c r="W16" s="21">
        <v>11118354</v>
      </c>
      <c r="X16" s="21">
        <v>21197998</v>
      </c>
      <c r="Y16" s="21">
        <v>-10079644</v>
      </c>
      <c r="Z16" s="6">
        <v>-47.55</v>
      </c>
      <c r="AA16" s="28">
        <v>47196000</v>
      </c>
    </row>
    <row r="17" spans="1:27" ht="12.75">
      <c r="A17" s="5" t="s">
        <v>43</v>
      </c>
      <c r="B17" s="3"/>
      <c r="C17" s="19"/>
      <c r="D17" s="19"/>
      <c r="E17" s="20">
        <v>4000000</v>
      </c>
      <c r="F17" s="21">
        <v>4000000</v>
      </c>
      <c r="G17" s="21"/>
      <c r="H17" s="21"/>
      <c r="I17" s="21"/>
      <c r="J17" s="21"/>
      <c r="K17" s="21"/>
      <c r="L17" s="21">
        <v>3105546</v>
      </c>
      <c r="M17" s="21"/>
      <c r="N17" s="21">
        <v>3105546</v>
      </c>
      <c r="O17" s="21"/>
      <c r="P17" s="21"/>
      <c r="Q17" s="21"/>
      <c r="R17" s="21"/>
      <c r="S17" s="21"/>
      <c r="T17" s="21"/>
      <c r="U17" s="21"/>
      <c r="V17" s="21"/>
      <c r="W17" s="21">
        <v>3105546</v>
      </c>
      <c r="X17" s="21">
        <v>1999998</v>
      </c>
      <c r="Y17" s="21">
        <v>1105548</v>
      </c>
      <c r="Z17" s="6">
        <v>55.28</v>
      </c>
      <c r="AA17" s="28">
        <v>4000000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63892564</v>
      </c>
      <c r="D25" s="50">
        <f>+D5+D9+D15+D19+D24</f>
        <v>0</v>
      </c>
      <c r="E25" s="51">
        <f t="shared" si="4"/>
        <v>64582240</v>
      </c>
      <c r="F25" s="52">
        <f t="shared" si="4"/>
        <v>64582240</v>
      </c>
      <c r="G25" s="52">
        <f t="shared" si="4"/>
        <v>2164877</v>
      </c>
      <c r="H25" s="52">
        <f t="shared" si="4"/>
        <v>1461809</v>
      </c>
      <c r="I25" s="52">
        <f t="shared" si="4"/>
        <v>2089976</v>
      </c>
      <c r="J25" s="52">
        <f t="shared" si="4"/>
        <v>5716662</v>
      </c>
      <c r="K25" s="52">
        <f t="shared" si="4"/>
        <v>2190218</v>
      </c>
      <c r="L25" s="52">
        <f t="shared" si="4"/>
        <v>3757155</v>
      </c>
      <c r="M25" s="52">
        <f t="shared" si="4"/>
        <v>4036800</v>
      </c>
      <c r="N25" s="52">
        <f t="shared" si="4"/>
        <v>9984173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15700835</v>
      </c>
      <c r="X25" s="52">
        <f t="shared" si="4"/>
        <v>29728996</v>
      </c>
      <c r="Y25" s="52">
        <f t="shared" si="4"/>
        <v>-14028161</v>
      </c>
      <c r="Z25" s="53">
        <f>+IF(X25&lt;&gt;0,+(Y25/X25)*100,0)</f>
        <v>-47.18679702469603</v>
      </c>
      <c r="AA25" s="54">
        <f>+AA5+AA9+AA15+AA19+AA24</f>
        <v>64582240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40066000</v>
      </c>
      <c r="D28" s="19"/>
      <c r="E28" s="20">
        <v>26666000</v>
      </c>
      <c r="F28" s="21">
        <v>26666000</v>
      </c>
      <c r="G28" s="21">
        <v>2146019</v>
      </c>
      <c r="H28" s="21">
        <v>735689</v>
      </c>
      <c r="I28" s="21">
        <v>865572</v>
      </c>
      <c r="J28" s="21">
        <v>3747280</v>
      </c>
      <c r="K28" s="21">
        <v>1682114</v>
      </c>
      <c r="L28" s="21">
        <v>3599767</v>
      </c>
      <c r="M28" s="21">
        <v>3921072</v>
      </c>
      <c r="N28" s="21">
        <v>9202953</v>
      </c>
      <c r="O28" s="21"/>
      <c r="P28" s="21"/>
      <c r="Q28" s="21"/>
      <c r="R28" s="21"/>
      <c r="S28" s="21"/>
      <c r="T28" s="21"/>
      <c r="U28" s="21"/>
      <c r="V28" s="21"/>
      <c r="W28" s="21">
        <v>12950233</v>
      </c>
      <c r="X28" s="21">
        <v>12490828</v>
      </c>
      <c r="Y28" s="21">
        <v>459405</v>
      </c>
      <c r="Z28" s="6">
        <v>3.68</v>
      </c>
      <c r="AA28" s="19">
        <v>26666000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40066000</v>
      </c>
      <c r="D32" s="25">
        <f>SUM(D28:D31)</f>
        <v>0</v>
      </c>
      <c r="E32" s="26">
        <f t="shared" si="5"/>
        <v>26666000</v>
      </c>
      <c r="F32" s="27">
        <f t="shared" si="5"/>
        <v>26666000</v>
      </c>
      <c r="G32" s="27">
        <f t="shared" si="5"/>
        <v>2146019</v>
      </c>
      <c r="H32" s="27">
        <f t="shared" si="5"/>
        <v>735689</v>
      </c>
      <c r="I32" s="27">
        <f t="shared" si="5"/>
        <v>865572</v>
      </c>
      <c r="J32" s="27">
        <f t="shared" si="5"/>
        <v>3747280</v>
      </c>
      <c r="K32" s="27">
        <f t="shared" si="5"/>
        <v>1682114</v>
      </c>
      <c r="L32" s="27">
        <f t="shared" si="5"/>
        <v>3599767</v>
      </c>
      <c r="M32" s="27">
        <f t="shared" si="5"/>
        <v>3921072</v>
      </c>
      <c r="N32" s="27">
        <f t="shared" si="5"/>
        <v>9202953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12950233</v>
      </c>
      <c r="X32" s="27">
        <f t="shared" si="5"/>
        <v>12490828</v>
      </c>
      <c r="Y32" s="27">
        <f t="shared" si="5"/>
        <v>459405</v>
      </c>
      <c r="Z32" s="13">
        <f>+IF(X32&lt;&gt;0,+(Y32/X32)*100,0)</f>
        <v>3.677938724318356</v>
      </c>
      <c r="AA32" s="31">
        <f>SUM(AA28:AA31)</f>
        <v>26666000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23826564</v>
      </c>
      <c r="D35" s="19"/>
      <c r="E35" s="20">
        <v>37916240</v>
      </c>
      <c r="F35" s="21">
        <v>37916240</v>
      </c>
      <c r="G35" s="21">
        <v>18858</v>
      </c>
      <c r="H35" s="21">
        <v>726120</v>
      </c>
      <c r="I35" s="21">
        <v>1224404</v>
      </c>
      <c r="J35" s="21">
        <v>1969382</v>
      </c>
      <c r="K35" s="21">
        <v>508104</v>
      </c>
      <c r="L35" s="21">
        <v>157388</v>
      </c>
      <c r="M35" s="21">
        <v>115738</v>
      </c>
      <c r="N35" s="21">
        <v>781230</v>
      </c>
      <c r="O35" s="21"/>
      <c r="P35" s="21"/>
      <c r="Q35" s="21"/>
      <c r="R35" s="21"/>
      <c r="S35" s="21"/>
      <c r="T35" s="21"/>
      <c r="U35" s="21"/>
      <c r="V35" s="21"/>
      <c r="W35" s="21">
        <v>2750612</v>
      </c>
      <c r="X35" s="21">
        <v>18174836</v>
      </c>
      <c r="Y35" s="21">
        <v>-15424224</v>
      </c>
      <c r="Z35" s="6">
        <v>-84.87</v>
      </c>
      <c r="AA35" s="28">
        <v>37916240</v>
      </c>
    </row>
    <row r="36" spans="1:27" ht="12.75">
      <c r="A36" s="60" t="s">
        <v>64</v>
      </c>
      <c r="B36" s="10"/>
      <c r="C36" s="61">
        <f aca="true" t="shared" si="6" ref="C36:Y36">SUM(C32:C35)</f>
        <v>63892564</v>
      </c>
      <c r="D36" s="61">
        <f>SUM(D32:D35)</f>
        <v>0</v>
      </c>
      <c r="E36" s="62">
        <f t="shared" si="6"/>
        <v>64582240</v>
      </c>
      <c r="F36" s="63">
        <f t="shared" si="6"/>
        <v>64582240</v>
      </c>
      <c r="G36" s="63">
        <f t="shared" si="6"/>
        <v>2164877</v>
      </c>
      <c r="H36" s="63">
        <f t="shared" si="6"/>
        <v>1461809</v>
      </c>
      <c r="I36" s="63">
        <f t="shared" si="6"/>
        <v>2089976</v>
      </c>
      <c r="J36" s="63">
        <f t="shared" si="6"/>
        <v>5716662</v>
      </c>
      <c r="K36" s="63">
        <f t="shared" si="6"/>
        <v>2190218</v>
      </c>
      <c r="L36" s="63">
        <f t="shared" si="6"/>
        <v>3757155</v>
      </c>
      <c r="M36" s="63">
        <f t="shared" si="6"/>
        <v>4036810</v>
      </c>
      <c r="N36" s="63">
        <f t="shared" si="6"/>
        <v>9984183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15700845</v>
      </c>
      <c r="X36" s="63">
        <f t="shared" si="6"/>
        <v>30665664</v>
      </c>
      <c r="Y36" s="63">
        <f t="shared" si="6"/>
        <v>-14964819</v>
      </c>
      <c r="Z36" s="64">
        <f>+IF(X36&lt;&gt;0,+(Y36/X36)*100,0)</f>
        <v>-48.79991837124414</v>
      </c>
      <c r="AA36" s="65">
        <f>SUM(AA32:AA35)</f>
        <v>64582240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724545</v>
      </c>
      <c r="D5" s="16">
        <f>SUM(D6:D8)</f>
        <v>0</v>
      </c>
      <c r="E5" s="17">
        <f t="shared" si="0"/>
        <v>4310000</v>
      </c>
      <c r="F5" s="18">
        <f t="shared" si="0"/>
        <v>4310000</v>
      </c>
      <c r="G5" s="18">
        <f t="shared" si="0"/>
        <v>0</v>
      </c>
      <c r="H5" s="18">
        <f t="shared" si="0"/>
        <v>336056</v>
      </c>
      <c r="I5" s="18">
        <f t="shared" si="0"/>
        <v>4846</v>
      </c>
      <c r="J5" s="18">
        <f t="shared" si="0"/>
        <v>340902</v>
      </c>
      <c r="K5" s="18">
        <f t="shared" si="0"/>
        <v>1731847</v>
      </c>
      <c r="L5" s="18">
        <f t="shared" si="0"/>
        <v>0</v>
      </c>
      <c r="M5" s="18">
        <f t="shared" si="0"/>
        <v>0</v>
      </c>
      <c r="N5" s="18">
        <f t="shared" si="0"/>
        <v>1731847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2072749</v>
      </c>
      <c r="X5" s="18">
        <f t="shared" si="0"/>
        <v>3550000</v>
      </c>
      <c r="Y5" s="18">
        <f t="shared" si="0"/>
        <v>-1477251</v>
      </c>
      <c r="Z5" s="4">
        <f>+IF(X5&lt;&gt;0,+(Y5/X5)*100,0)</f>
        <v>-41.61270422535212</v>
      </c>
      <c r="AA5" s="16">
        <f>SUM(AA6:AA8)</f>
        <v>4310000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3550000</v>
      </c>
      <c r="Y7" s="24">
        <v>-3550000</v>
      </c>
      <c r="Z7" s="7">
        <v>-100</v>
      </c>
      <c r="AA7" s="29"/>
    </row>
    <row r="8" spans="1:27" ht="12.75">
      <c r="A8" s="5" t="s">
        <v>34</v>
      </c>
      <c r="B8" s="3"/>
      <c r="C8" s="19">
        <v>724545</v>
      </c>
      <c r="D8" s="19"/>
      <c r="E8" s="20">
        <v>4310000</v>
      </c>
      <c r="F8" s="21">
        <v>4310000</v>
      </c>
      <c r="G8" s="21"/>
      <c r="H8" s="21">
        <v>336056</v>
      </c>
      <c r="I8" s="21">
        <v>4846</v>
      </c>
      <c r="J8" s="21">
        <v>340902</v>
      </c>
      <c r="K8" s="21">
        <v>1731847</v>
      </c>
      <c r="L8" s="21"/>
      <c r="M8" s="21"/>
      <c r="N8" s="21">
        <v>1731847</v>
      </c>
      <c r="O8" s="21"/>
      <c r="P8" s="21"/>
      <c r="Q8" s="21"/>
      <c r="R8" s="21"/>
      <c r="S8" s="21"/>
      <c r="T8" s="21"/>
      <c r="U8" s="21"/>
      <c r="V8" s="21"/>
      <c r="W8" s="21">
        <v>2072749</v>
      </c>
      <c r="X8" s="21"/>
      <c r="Y8" s="21">
        <v>2072749</v>
      </c>
      <c r="Z8" s="6"/>
      <c r="AA8" s="28">
        <v>4310000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123994</v>
      </c>
      <c r="D15" s="16">
        <f>SUM(D16:D18)</f>
        <v>0</v>
      </c>
      <c r="E15" s="17">
        <f t="shared" si="2"/>
        <v>497301</v>
      </c>
      <c r="F15" s="18">
        <f t="shared" si="2"/>
        <v>497301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222110</v>
      </c>
      <c r="N15" s="18">
        <f t="shared" si="2"/>
        <v>222110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222110</v>
      </c>
      <c r="X15" s="18">
        <f t="shared" si="2"/>
        <v>300000</v>
      </c>
      <c r="Y15" s="18">
        <f t="shared" si="2"/>
        <v>-77890</v>
      </c>
      <c r="Z15" s="4">
        <f>+IF(X15&lt;&gt;0,+(Y15/X15)*100,0)</f>
        <v>-25.96333333333333</v>
      </c>
      <c r="AA15" s="30">
        <f>SUM(AA16:AA18)</f>
        <v>497301</v>
      </c>
    </row>
    <row r="16" spans="1:27" ht="12.75">
      <c r="A16" s="5" t="s">
        <v>42</v>
      </c>
      <c r="B16" s="3"/>
      <c r="C16" s="19">
        <v>123994</v>
      </c>
      <c r="D16" s="19"/>
      <c r="E16" s="20">
        <v>497301</v>
      </c>
      <c r="F16" s="21">
        <v>497301</v>
      </c>
      <c r="G16" s="21"/>
      <c r="H16" s="21"/>
      <c r="I16" s="21"/>
      <c r="J16" s="21"/>
      <c r="K16" s="21"/>
      <c r="L16" s="21"/>
      <c r="M16" s="21">
        <v>222110</v>
      </c>
      <c r="N16" s="21">
        <v>222110</v>
      </c>
      <c r="O16" s="21"/>
      <c r="P16" s="21"/>
      <c r="Q16" s="21"/>
      <c r="R16" s="21"/>
      <c r="S16" s="21"/>
      <c r="T16" s="21"/>
      <c r="U16" s="21"/>
      <c r="V16" s="21"/>
      <c r="W16" s="21">
        <v>222110</v>
      </c>
      <c r="X16" s="21">
        <v>300000</v>
      </c>
      <c r="Y16" s="21">
        <v>-77890</v>
      </c>
      <c r="Z16" s="6">
        <v>-25.96</v>
      </c>
      <c r="AA16" s="28">
        <v>497301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219668344</v>
      </c>
      <c r="D19" s="16">
        <f>SUM(D20:D23)</f>
        <v>0</v>
      </c>
      <c r="E19" s="17">
        <f t="shared" si="3"/>
        <v>342482000</v>
      </c>
      <c r="F19" s="18">
        <f t="shared" si="3"/>
        <v>342482000</v>
      </c>
      <c r="G19" s="18">
        <f t="shared" si="3"/>
        <v>14889471</v>
      </c>
      <c r="H19" s="18">
        <f t="shared" si="3"/>
        <v>10563538</v>
      </c>
      <c r="I19" s="18">
        <f t="shared" si="3"/>
        <v>6401258</v>
      </c>
      <c r="J19" s="18">
        <f t="shared" si="3"/>
        <v>31854267</v>
      </c>
      <c r="K19" s="18">
        <f t="shared" si="3"/>
        <v>23393498</v>
      </c>
      <c r="L19" s="18">
        <f t="shared" si="3"/>
        <v>44153610</v>
      </c>
      <c r="M19" s="18">
        <f t="shared" si="3"/>
        <v>31781229</v>
      </c>
      <c r="N19" s="18">
        <f t="shared" si="3"/>
        <v>99328337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131182604</v>
      </c>
      <c r="X19" s="18">
        <f t="shared" si="3"/>
        <v>168459217</v>
      </c>
      <c r="Y19" s="18">
        <f t="shared" si="3"/>
        <v>-37276613</v>
      </c>
      <c r="Z19" s="4">
        <f>+IF(X19&lt;&gt;0,+(Y19/X19)*100,0)</f>
        <v>-22.127974748926917</v>
      </c>
      <c r="AA19" s="30">
        <f>SUM(AA20:AA23)</f>
        <v>342482000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1860000</v>
      </c>
      <c r="D21" s="19"/>
      <c r="E21" s="20">
        <v>342482000</v>
      </c>
      <c r="F21" s="21">
        <v>342482000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168459217</v>
      </c>
      <c r="Y21" s="21">
        <v>-168459217</v>
      </c>
      <c r="Z21" s="6">
        <v>-100</v>
      </c>
      <c r="AA21" s="28">
        <v>342482000</v>
      </c>
    </row>
    <row r="22" spans="1:27" ht="12.75">
      <c r="A22" s="5" t="s">
        <v>48</v>
      </c>
      <c r="B22" s="3"/>
      <c r="C22" s="22">
        <v>217808344</v>
      </c>
      <c r="D22" s="22"/>
      <c r="E22" s="23"/>
      <c r="F22" s="24"/>
      <c r="G22" s="24">
        <v>14889471</v>
      </c>
      <c r="H22" s="24">
        <v>10563538</v>
      </c>
      <c r="I22" s="24">
        <v>6401258</v>
      </c>
      <c r="J22" s="24">
        <v>31854267</v>
      </c>
      <c r="K22" s="24">
        <v>23393498</v>
      </c>
      <c r="L22" s="24">
        <v>44153610</v>
      </c>
      <c r="M22" s="24">
        <v>31781229</v>
      </c>
      <c r="N22" s="24">
        <v>99328337</v>
      </c>
      <c r="O22" s="24"/>
      <c r="P22" s="24"/>
      <c r="Q22" s="24"/>
      <c r="R22" s="24"/>
      <c r="S22" s="24"/>
      <c r="T22" s="24"/>
      <c r="U22" s="24"/>
      <c r="V22" s="24"/>
      <c r="W22" s="24">
        <v>131182604</v>
      </c>
      <c r="X22" s="24"/>
      <c r="Y22" s="24">
        <v>131182604</v>
      </c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2500000</v>
      </c>
      <c r="F24" s="18">
        <v>2500000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2500000</v>
      </c>
      <c r="Y24" s="18">
        <v>-2500000</v>
      </c>
      <c r="Z24" s="4">
        <v>-100</v>
      </c>
      <c r="AA24" s="30">
        <v>2500000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220516883</v>
      </c>
      <c r="D25" s="50">
        <f>+D5+D9+D15+D19+D24</f>
        <v>0</v>
      </c>
      <c r="E25" s="51">
        <f t="shared" si="4"/>
        <v>349789301</v>
      </c>
      <c r="F25" s="52">
        <f t="shared" si="4"/>
        <v>349789301</v>
      </c>
      <c r="G25" s="52">
        <f t="shared" si="4"/>
        <v>14889471</v>
      </c>
      <c r="H25" s="52">
        <f t="shared" si="4"/>
        <v>10899594</v>
      </c>
      <c r="I25" s="52">
        <f t="shared" si="4"/>
        <v>6406104</v>
      </c>
      <c r="J25" s="52">
        <f t="shared" si="4"/>
        <v>32195169</v>
      </c>
      <c r="K25" s="52">
        <f t="shared" si="4"/>
        <v>25125345</v>
      </c>
      <c r="L25" s="52">
        <f t="shared" si="4"/>
        <v>44153610</v>
      </c>
      <c r="M25" s="52">
        <f t="shared" si="4"/>
        <v>32003339</v>
      </c>
      <c r="N25" s="52">
        <f t="shared" si="4"/>
        <v>101282294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133477463</v>
      </c>
      <c r="X25" s="52">
        <f t="shared" si="4"/>
        <v>174809217</v>
      </c>
      <c r="Y25" s="52">
        <f t="shared" si="4"/>
        <v>-41331754</v>
      </c>
      <c r="Z25" s="53">
        <f>+IF(X25&lt;&gt;0,+(Y25/X25)*100,0)</f>
        <v>-23.64392147583385</v>
      </c>
      <c r="AA25" s="54">
        <f>+AA5+AA9+AA15+AA19+AA24</f>
        <v>349789301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216906344</v>
      </c>
      <c r="D28" s="19"/>
      <c r="E28" s="20">
        <v>341982000</v>
      </c>
      <c r="F28" s="21">
        <v>341982000</v>
      </c>
      <c r="G28" s="21">
        <v>14889471</v>
      </c>
      <c r="H28" s="21">
        <v>10563538</v>
      </c>
      <c r="I28" s="21">
        <v>6401257</v>
      </c>
      <c r="J28" s="21">
        <v>31854266</v>
      </c>
      <c r="K28" s="21">
        <v>23393499</v>
      </c>
      <c r="L28" s="21">
        <v>44153610</v>
      </c>
      <c r="M28" s="21">
        <v>31781228</v>
      </c>
      <c r="N28" s="21">
        <v>99328337</v>
      </c>
      <c r="O28" s="21"/>
      <c r="P28" s="21"/>
      <c r="Q28" s="21"/>
      <c r="R28" s="21"/>
      <c r="S28" s="21"/>
      <c r="T28" s="21"/>
      <c r="U28" s="21"/>
      <c r="V28" s="21"/>
      <c r="W28" s="21">
        <v>131182603</v>
      </c>
      <c r="X28" s="21"/>
      <c r="Y28" s="21">
        <v>131182603</v>
      </c>
      <c r="Z28" s="6"/>
      <c r="AA28" s="19">
        <v>341982000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216906344</v>
      </c>
      <c r="D32" s="25">
        <f>SUM(D28:D31)</f>
        <v>0</v>
      </c>
      <c r="E32" s="26">
        <f t="shared" si="5"/>
        <v>341982000</v>
      </c>
      <c r="F32" s="27">
        <f t="shared" si="5"/>
        <v>341982000</v>
      </c>
      <c r="G32" s="27">
        <f t="shared" si="5"/>
        <v>14889471</v>
      </c>
      <c r="H32" s="27">
        <f t="shared" si="5"/>
        <v>10563538</v>
      </c>
      <c r="I32" s="27">
        <f t="shared" si="5"/>
        <v>6401257</v>
      </c>
      <c r="J32" s="27">
        <f t="shared" si="5"/>
        <v>31854266</v>
      </c>
      <c r="K32" s="27">
        <f t="shared" si="5"/>
        <v>23393499</v>
      </c>
      <c r="L32" s="27">
        <f t="shared" si="5"/>
        <v>44153610</v>
      </c>
      <c r="M32" s="27">
        <f t="shared" si="5"/>
        <v>31781228</v>
      </c>
      <c r="N32" s="27">
        <f t="shared" si="5"/>
        <v>99328337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131182603</v>
      </c>
      <c r="X32" s="27">
        <f t="shared" si="5"/>
        <v>0</v>
      </c>
      <c r="Y32" s="27">
        <f t="shared" si="5"/>
        <v>131182603</v>
      </c>
      <c r="Z32" s="13">
        <f>+IF(X32&lt;&gt;0,+(Y32/X32)*100,0)</f>
        <v>0</v>
      </c>
      <c r="AA32" s="31">
        <f>SUM(AA28:AA31)</f>
        <v>341982000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3610539</v>
      </c>
      <c r="D35" s="19"/>
      <c r="E35" s="20">
        <v>7807301</v>
      </c>
      <c r="F35" s="21">
        <v>7807301</v>
      </c>
      <c r="G35" s="21"/>
      <c r="H35" s="21">
        <v>336056</v>
      </c>
      <c r="I35" s="21">
        <v>4846</v>
      </c>
      <c r="J35" s="21">
        <v>340902</v>
      </c>
      <c r="K35" s="21">
        <v>1731847</v>
      </c>
      <c r="L35" s="21"/>
      <c r="M35" s="21">
        <v>222110</v>
      </c>
      <c r="N35" s="21">
        <v>1953957</v>
      </c>
      <c r="O35" s="21"/>
      <c r="P35" s="21"/>
      <c r="Q35" s="21"/>
      <c r="R35" s="21"/>
      <c r="S35" s="21"/>
      <c r="T35" s="21"/>
      <c r="U35" s="21"/>
      <c r="V35" s="21"/>
      <c r="W35" s="21">
        <v>2294859</v>
      </c>
      <c r="X35" s="21"/>
      <c r="Y35" s="21">
        <v>2294859</v>
      </c>
      <c r="Z35" s="6"/>
      <c r="AA35" s="28">
        <v>7807301</v>
      </c>
    </row>
    <row r="36" spans="1:27" ht="12.75">
      <c r="A36" s="60" t="s">
        <v>64</v>
      </c>
      <c r="B36" s="10"/>
      <c r="C36" s="61">
        <f aca="true" t="shared" si="6" ref="C36:Y36">SUM(C32:C35)</f>
        <v>220516883</v>
      </c>
      <c r="D36" s="61">
        <f>SUM(D32:D35)</f>
        <v>0</v>
      </c>
      <c r="E36" s="62">
        <f t="shared" si="6"/>
        <v>349789301</v>
      </c>
      <c r="F36" s="63">
        <f t="shared" si="6"/>
        <v>349789301</v>
      </c>
      <c r="G36" s="63">
        <f t="shared" si="6"/>
        <v>14889471</v>
      </c>
      <c r="H36" s="63">
        <f t="shared" si="6"/>
        <v>10899594</v>
      </c>
      <c r="I36" s="63">
        <f t="shared" si="6"/>
        <v>6406103</v>
      </c>
      <c r="J36" s="63">
        <f t="shared" si="6"/>
        <v>32195168</v>
      </c>
      <c r="K36" s="63">
        <f t="shared" si="6"/>
        <v>25125346</v>
      </c>
      <c r="L36" s="63">
        <f t="shared" si="6"/>
        <v>44153610</v>
      </c>
      <c r="M36" s="63">
        <f t="shared" si="6"/>
        <v>32003338</v>
      </c>
      <c r="N36" s="63">
        <f t="shared" si="6"/>
        <v>101282294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133477462</v>
      </c>
      <c r="X36" s="63">
        <f t="shared" si="6"/>
        <v>0</v>
      </c>
      <c r="Y36" s="63">
        <f t="shared" si="6"/>
        <v>133477462</v>
      </c>
      <c r="Z36" s="64">
        <f>+IF(X36&lt;&gt;0,+(Y36/X36)*100,0)</f>
        <v>0</v>
      </c>
      <c r="AA36" s="65">
        <f>SUM(AA32:AA35)</f>
        <v>349789301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189565489</v>
      </c>
      <c r="D5" s="16">
        <f>SUM(D6:D8)</f>
        <v>0</v>
      </c>
      <c r="E5" s="17">
        <f t="shared" si="0"/>
        <v>874999</v>
      </c>
      <c r="F5" s="18">
        <f t="shared" si="0"/>
        <v>874999</v>
      </c>
      <c r="G5" s="18">
        <f t="shared" si="0"/>
        <v>10465977</v>
      </c>
      <c r="H5" s="18">
        <f t="shared" si="0"/>
        <v>10156327</v>
      </c>
      <c r="I5" s="18">
        <f t="shared" si="0"/>
        <v>3046241</v>
      </c>
      <c r="J5" s="18">
        <f t="shared" si="0"/>
        <v>23668545</v>
      </c>
      <c r="K5" s="18">
        <f t="shared" si="0"/>
        <v>8329870</v>
      </c>
      <c r="L5" s="18">
        <f t="shared" si="0"/>
        <v>165963</v>
      </c>
      <c r="M5" s="18">
        <f t="shared" si="0"/>
        <v>23423</v>
      </c>
      <c r="N5" s="18">
        <f t="shared" si="0"/>
        <v>8519256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32187801</v>
      </c>
      <c r="X5" s="18">
        <f t="shared" si="0"/>
        <v>437500</v>
      </c>
      <c r="Y5" s="18">
        <f t="shared" si="0"/>
        <v>31750301</v>
      </c>
      <c r="Z5" s="4">
        <f>+IF(X5&lt;&gt;0,+(Y5/X5)*100,0)</f>
        <v>7257.211657142857</v>
      </c>
      <c r="AA5" s="16">
        <f>SUM(AA6:AA8)</f>
        <v>874999</v>
      </c>
    </row>
    <row r="6" spans="1:27" ht="12.75">
      <c r="A6" s="5" t="s">
        <v>32</v>
      </c>
      <c r="B6" s="3"/>
      <c r="C6" s="19">
        <v>189565489</v>
      </c>
      <c r="D6" s="19"/>
      <c r="E6" s="20">
        <v>352000</v>
      </c>
      <c r="F6" s="21">
        <v>352000</v>
      </c>
      <c r="G6" s="21">
        <v>10465977</v>
      </c>
      <c r="H6" s="21">
        <v>10156327</v>
      </c>
      <c r="I6" s="21">
        <v>3045955</v>
      </c>
      <c r="J6" s="21">
        <v>23668259</v>
      </c>
      <c r="K6" s="21">
        <v>8304118</v>
      </c>
      <c r="L6" s="21">
        <v>105102</v>
      </c>
      <c r="M6" s="21"/>
      <c r="N6" s="21">
        <v>8409220</v>
      </c>
      <c r="O6" s="21"/>
      <c r="P6" s="21"/>
      <c r="Q6" s="21"/>
      <c r="R6" s="21"/>
      <c r="S6" s="21"/>
      <c r="T6" s="21"/>
      <c r="U6" s="21"/>
      <c r="V6" s="21"/>
      <c r="W6" s="21">
        <v>32077479</v>
      </c>
      <c r="X6" s="21">
        <v>176000</v>
      </c>
      <c r="Y6" s="21">
        <v>31901479</v>
      </c>
      <c r="Z6" s="6">
        <v>18125.84</v>
      </c>
      <c r="AA6" s="28">
        <v>352000</v>
      </c>
    </row>
    <row r="7" spans="1:27" ht="12.75">
      <c r="A7" s="5" t="s">
        <v>33</v>
      </c>
      <c r="B7" s="3"/>
      <c r="C7" s="22"/>
      <c r="D7" s="22"/>
      <c r="E7" s="23">
        <v>522999</v>
      </c>
      <c r="F7" s="24">
        <v>522999</v>
      </c>
      <c r="G7" s="24"/>
      <c r="H7" s="24"/>
      <c r="I7" s="24">
        <v>286</v>
      </c>
      <c r="J7" s="24">
        <v>286</v>
      </c>
      <c r="K7" s="24">
        <v>25752</v>
      </c>
      <c r="L7" s="24">
        <v>60861</v>
      </c>
      <c r="M7" s="24">
        <v>1173</v>
      </c>
      <c r="N7" s="24">
        <v>87786</v>
      </c>
      <c r="O7" s="24"/>
      <c r="P7" s="24"/>
      <c r="Q7" s="24"/>
      <c r="R7" s="24"/>
      <c r="S7" s="24"/>
      <c r="T7" s="24"/>
      <c r="U7" s="24"/>
      <c r="V7" s="24"/>
      <c r="W7" s="24">
        <v>88072</v>
      </c>
      <c r="X7" s="24">
        <v>261500</v>
      </c>
      <c r="Y7" s="24">
        <v>-173428</v>
      </c>
      <c r="Z7" s="7">
        <v>-66.32</v>
      </c>
      <c r="AA7" s="29">
        <v>522999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>
        <v>22250</v>
      </c>
      <c r="N8" s="21">
        <v>22250</v>
      </c>
      <c r="O8" s="21"/>
      <c r="P8" s="21"/>
      <c r="Q8" s="21"/>
      <c r="R8" s="21"/>
      <c r="S8" s="21"/>
      <c r="T8" s="21"/>
      <c r="U8" s="21"/>
      <c r="V8" s="21"/>
      <c r="W8" s="21">
        <v>22250</v>
      </c>
      <c r="X8" s="21"/>
      <c r="Y8" s="21">
        <v>22250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158547561</v>
      </c>
      <c r="F9" s="18">
        <f t="shared" si="1"/>
        <v>158547561</v>
      </c>
      <c r="G9" s="18">
        <f t="shared" si="1"/>
        <v>0</v>
      </c>
      <c r="H9" s="18">
        <f t="shared" si="1"/>
        <v>0</v>
      </c>
      <c r="I9" s="18">
        <f t="shared" si="1"/>
        <v>899793</v>
      </c>
      <c r="J9" s="18">
        <f t="shared" si="1"/>
        <v>899793</v>
      </c>
      <c r="K9" s="18">
        <f t="shared" si="1"/>
        <v>1350</v>
      </c>
      <c r="L9" s="18">
        <f t="shared" si="1"/>
        <v>22786147</v>
      </c>
      <c r="M9" s="18">
        <f t="shared" si="1"/>
        <v>7771204</v>
      </c>
      <c r="N9" s="18">
        <f t="shared" si="1"/>
        <v>30558701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31458494</v>
      </c>
      <c r="X9" s="18">
        <f t="shared" si="1"/>
        <v>79273494</v>
      </c>
      <c r="Y9" s="18">
        <f t="shared" si="1"/>
        <v>-47815000</v>
      </c>
      <c r="Z9" s="4">
        <f>+IF(X9&lt;&gt;0,+(Y9/X9)*100,0)</f>
        <v>-60.31650377363208</v>
      </c>
      <c r="AA9" s="30">
        <f>SUM(AA10:AA14)</f>
        <v>158547561</v>
      </c>
    </row>
    <row r="10" spans="1:27" ht="12.75">
      <c r="A10" s="5" t="s">
        <v>36</v>
      </c>
      <c r="B10" s="3"/>
      <c r="C10" s="19"/>
      <c r="D10" s="19"/>
      <c r="E10" s="20">
        <v>14163850</v>
      </c>
      <c r="F10" s="21">
        <v>14163850</v>
      </c>
      <c r="G10" s="21"/>
      <c r="H10" s="21"/>
      <c r="I10" s="21"/>
      <c r="J10" s="21"/>
      <c r="K10" s="21"/>
      <c r="L10" s="21">
        <v>2163146</v>
      </c>
      <c r="M10" s="21">
        <v>1041064</v>
      </c>
      <c r="N10" s="21">
        <v>3204210</v>
      </c>
      <c r="O10" s="21"/>
      <c r="P10" s="21"/>
      <c r="Q10" s="21"/>
      <c r="R10" s="21"/>
      <c r="S10" s="21"/>
      <c r="T10" s="21"/>
      <c r="U10" s="21"/>
      <c r="V10" s="21"/>
      <c r="W10" s="21">
        <v>3204210</v>
      </c>
      <c r="X10" s="21">
        <v>7081998</v>
      </c>
      <c r="Y10" s="21">
        <v>-3877788</v>
      </c>
      <c r="Z10" s="6">
        <v>-54.76</v>
      </c>
      <c r="AA10" s="28">
        <v>14163850</v>
      </c>
    </row>
    <row r="11" spans="1:27" ht="12.75">
      <c r="A11" s="5" t="s">
        <v>37</v>
      </c>
      <c r="B11" s="3"/>
      <c r="C11" s="19"/>
      <c r="D11" s="19"/>
      <c r="E11" s="20">
        <v>10179874</v>
      </c>
      <c r="F11" s="21">
        <v>10179874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5089998</v>
      </c>
      <c r="Y11" s="21">
        <v>-5089998</v>
      </c>
      <c r="Z11" s="6">
        <v>-100</v>
      </c>
      <c r="AA11" s="28">
        <v>10179874</v>
      </c>
    </row>
    <row r="12" spans="1:27" ht="12.75">
      <c r="A12" s="5" t="s">
        <v>38</v>
      </c>
      <c r="B12" s="3"/>
      <c r="C12" s="19"/>
      <c r="D12" s="19"/>
      <c r="E12" s="20">
        <v>5883381</v>
      </c>
      <c r="F12" s="21">
        <v>5883381</v>
      </c>
      <c r="G12" s="21"/>
      <c r="H12" s="21"/>
      <c r="I12" s="21"/>
      <c r="J12" s="21"/>
      <c r="K12" s="21">
        <v>1350</v>
      </c>
      <c r="L12" s="21"/>
      <c r="M12" s="21"/>
      <c r="N12" s="21">
        <v>1350</v>
      </c>
      <c r="O12" s="21"/>
      <c r="P12" s="21"/>
      <c r="Q12" s="21"/>
      <c r="R12" s="21"/>
      <c r="S12" s="21"/>
      <c r="T12" s="21"/>
      <c r="U12" s="21"/>
      <c r="V12" s="21"/>
      <c r="W12" s="21">
        <v>1350</v>
      </c>
      <c r="X12" s="21">
        <v>2941500</v>
      </c>
      <c r="Y12" s="21">
        <v>-2940150</v>
      </c>
      <c r="Z12" s="6">
        <v>-99.95</v>
      </c>
      <c r="AA12" s="28">
        <v>5883381</v>
      </c>
    </row>
    <row r="13" spans="1:27" ht="12.75">
      <c r="A13" s="5" t="s">
        <v>39</v>
      </c>
      <c r="B13" s="3"/>
      <c r="C13" s="19"/>
      <c r="D13" s="19"/>
      <c r="E13" s="20">
        <v>128320456</v>
      </c>
      <c r="F13" s="21">
        <v>128320456</v>
      </c>
      <c r="G13" s="21"/>
      <c r="H13" s="21"/>
      <c r="I13" s="21">
        <v>899793</v>
      </c>
      <c r="J13" s="21">
        <v>899793</v>
      </c>
      <c r="K13" s="21"/>
      <c r="L13" s="21">
        <v>20623001</v>
      </c>
      <c r="M13" s="21">
        <v>6730140</v>
      </c>
      <c r="N13" s="21">
        <v>27353141</v>
      </c>
      <c r="O13" s="21"/>
      <c r="P13" s="21"/>
      <c r="Q13" s="21"/>
      <c r="R13" s="21"/>
      <c r="S13" s="21"/>
      <c r="T13" s="21"/>
      <c r="U13" s="21"/>
      <c r="V13" s="21"/>
      <c r="W13" s="21">
        <v>28252934</v>
      </c>
      <c r="X13" s="21">
        <v>64159998</v>
      </c>
      <c r="Y13" s="21">
        <v>-35907064</v>
      </c>
      <c r="Z13" s="6">
        <v>-55.96</v>
      </c>
      <c r="AA13" s="28">
        <v>128320456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34534826</v>
      </c>
      <c r="F15" s="18">
        <f t="shared" si="2"/>
        <v>34534826</v>
      </c>
      <c r="G15" s="18">
        <f t="shared" si="2"/>
        <v>0</v>
      </c>
      <c r="H15" s="18">
        <f t="shared" si="2"/>
        <v>0</v>
      </c>
      <c r="I15" s="18">
        <f t="shared" si="2"/>
        <v>110000</v>
      </c>
      <c r="J15" s="18">
        <f t="shared" si="2"/>
        <v>110000</v>
      </c>
      <c r="K15" s="18">
        <f t="shared" si="2"/>
        <v>25217</v>
      </c>
      <c r="L15" s="18">
        <f t="shared" si="2"/>
        <v>4175880</v>
      </c>
      <c r="M15" s="18">
        <f t="shared" si="2"/>
        <v>1758572</v>
      </c>
      <c r="N15" s="18">
        <f t="shared" si="2"/>
        <v>5959669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6069669</v>
      </c>
      <c r="X15" s="18">
        <f t="shared" si="2"/>
        <v>17267502</v>
      </c>
      <c r="Y15" s="18">
        <f t="shared" si="2"/>
        <v>-11197833</v>
      </c>
      <c r="Z15" s="4">
        <f>+IF(X15&lt;&gt;0,+(Y15/X15)*100,0)</f>
        <v>-64.84917737377415</v>
      </c>
      <c r="AA15" s="30">
        <f>SUM(AA16:AA18)</f>
        <v>34534826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>
        <v>54676</v>
      </c>
      <c r="M16" s="21"/>
      <c r="N16" s="21">
        <v>54676</v>
      </c>
      <c r="O16" s="21"/>
      <c r="P16" s="21"/>
      <c r="Q16" s="21"/>
      <c r="R16" s="21"/>
      <c r="S16" s="21"/>
      <c r="T16" s="21"/>
      <c r="U16" s="21"/>
      <c r="V16" s="21"/>
      <c r="W16" s="21">
        <v>54676</v>
      </c>
      <c r="X16" s="21"/>
      <c r="Y16" s="21">
        <v>54676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33812226</v>
      </c>
      <c r="F17" s="21">
        <v>33812226</v>
      </c>
      <c r="G17" s="21"/>
      <c r="H17" s="21"/>
      <c r="I17" s="21">
        <v>110000</v>
      </c>
      <c r="J17" s="21">
        <v>110000</v>
      </c>
      <c r="K17" s="21">
        <v>25217</v>
      </c>
      <c r="L17" s="21">
        <v>4121204</v>
      </c>
      <c r="M17" s="21">
        <v>1758572</v>
      </c>
      <c r="N17" s="21">
        <v>5904993</v>
      </c>
      <c r="O17" s="21"/>
      <c r="P17" s="21"/>
      <c r="Q17" s="21"/>
      <c r="R17" s="21"/>
      <c r="S17" s="21"/>
      <c r="T17" s="21"/>
      <c r="U17" s="21"/>
      <c r="V17" s="21"/>
      <c r="W17" s="21">
        <v>6014993</v>
      </c>
      <c r="X17" s="21">
        <v>16906002</v>
      </c>
      <c r="Y17" s="21">
        <v>-10891009</v>
      </c>
      <c r="Z17" s="6">
        <v>-64.42</v>
      </c>
      <c r="AA17" s="28">
        <v>33812226</v>
      </c>
    </row>
    <row r="18" spans="1:27" ht="12.75">
      <c r="A18" s="5" t="s">
        <v>44</v>
      </c>
      <c r="B18" s="3"/>
      <c r="C18" s="19"/>
      <c r="D18" s="19"/>
      <c r="E18" s="20">
        <v>722600</v>
      </c>
      <c r="F18" s="21">
        <v>722600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361500</v>
      </c>
      <c r="Y18" s="21">
        <v>-361500</v>
      </c>
      <c r="Z18" s="6">
        <v>-100</v>
      </c>
      <c r="AA18" s="28">
        <v>722600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26122600</v>
      </c>
      <c r="F19" s="18">
        <f t="shared" si="3"/>
        <v>26122600</v>
      </c>
      <c r="G19" s="18">
        <f t="shared" si="3"/>
        <v>0</v>
      </c>
      <c r="H19" s="18">
        <f t="shared" si="3"/>
        <v>0</v>
      </c>
      <c r="I19" s="18">
        <f t="shared" si="3"/>
        <v>114663</v>
      </c>
      <c r="J19" s="18">
        <f t="shared" si="3"/>
        <v>114663</v>
      </c>
      <c r="K19" s="18">
        <f t="shared" si="3"/>
        <v>236087</v>
      </c>
      <c r="L19" s="18">
        <f t="shared" si="3"/>
        <v>1894258</v>
      </c>
      <c r="M19" s="18">
        <f t="shared" si="3"/>
        <v>2634659</v>
      </c>
      <c r="N19" s="18">
        <f t="shared" si="3"/>
        <v>4765004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4879667</v>
      </c>
      <c r="X19" s="18">
        <f t="shared" si="3"/>
        <v>13061502</v>
      </c>
      <c r="Y19" s="18">
        <f t="shared" si="3"/>
        <v>-8181835</v>
      </c>
      <c r="Z19" s="4">
        <f>+IF(X19&lt;&gt;0,+(Y19/X19)*100,0)</f>
        <v>-62.64084329658258</v>
      </c>
      <c r="AA19" s="30">
        <f>SUM(AA20:AA23)</f>
        <v>26122600</v>
      </c>
    </row>
    <row r="20" spans="1:27" ht="12.75">
      <c r="A20" s="5" t="s">
        <v>46</v>
      </c>
      <c r="B20" s="3"/>
      <c r="C20" s="19"/>
      <c r="D20" s="19"/>
      <c r="E20" s="20">
        <v>26122600</v>
      </c>
      <c r="F20" s="21">
        <v>26122600</v>
      </c>
      <c r="G20" s="21"/>
      <c r="H20" s="21"/>
      <c r="I20" s="21">
        <v>114663</v>
      </c>
      <c r="J20" s="21">
        <v>114663</v>
      </c>
      <c r="K20" s="21">
        <v>236087</v>
      </c>
      <c r="L20" s="21">
        <v>1894258</v>
      </c>
      <c r="M20" s="21">
        <v>2634659</v>
      </c>
      <c r="N20" s="21">
        <v>4765004</v>
      </c>
      <c r="O20" s="21"/>
      <c r="P20" s="21"/>
      <c r="Q20" s="21"/>
      <c r="R20" s="21"/>
      <c r="S20" s="21"/>
      <c r="T20" s="21"/>
      <c r="U20" s="21"/>
      <c r="V20" s="21"/>
      <c r="W20" s="21">
        <v>4879667</v>
      </c>
      <c r="X20" s="21">
        <v>13061502</v>
      </c>
      <c r="Y20" s="21">
        <v>-8181835</v>
      </c>
      <c r="Z20" s="6">
        <v>-62.64</v>
      </c>
      <c r="AA20" s="28">
        <v>26122600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3050768</v>
      </c>
      <c r="F24" s="18">
        <v>3050768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1525500</v>
      </c>
      <c r="Y24" s="18">
        <v>-1525500</v>
      </c>
      <c r="Z24" s="4">
        <v>-100</v>
      </c>
      <c r="AA24" s="30">
        <v>3050768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189565489</v>
      </c>
      <c r="D25" s="50">
        <f>+D5+D9+D15+D19+D24</f>
        <v>0</v>
      </c>
      <c r="E25" s="51">
        <f t="shared" si="4"/>
        <v>223130754</v>
      </c>
      <c r="F25" s="52">
        <f t="shared" si="4"/>
        <v>223130754</v>
      </c>
      <c r="G25" s="52">
        <f t="shared" si="4"/>
        <v>10465977</v>
      </c>
      <c r="H25" s="52">
        <f t="shared" si="4"/>
        <v>10156327</v>
      </c>
      <c r="I25" s="52">
        <f t="shared" si="4"/>
        <v>4170697</v>
      </c>
      <c r="J25" s="52">
        <f t="shared" si="4"/>
        <v>24793001</v>
      </c>
      <c r="K25" s="52">
        <f t="shared" si="4"/>
        <v>8592524</v>
      </c>
      <c r="L25" s="52">
        <f t="shared" si="4"/>
        <v>29022248</v>
      </c>
      <c r="M25" s="52">
        <f t="shared" si="4"/>
        <v>12187858</v>
      </c>
      <c r="N25" s="52">
        <f t="shared" si="4"/>
        <v>49802630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74595631</v>
      </c>
      <c r="X25" s="52">
        <f t="shared" si="4"/>
        <v>111565498</v>
      </c>
      <c r="Y25" s="52">
        <f t="shared" si="4"/>
        <v>-36969867</v>
      </c>
      <c r="Z25" s="53">
        <f>+IF(X25&lt;&gt;0,+(Y25/X25)*100,0)</f>
        <v>-33.13736563968907</v>
      </c>
      <c r="AA25" s="54">
        <f>+AA5+AA9+AA15+AA19+AA24</f>
        <v>223130754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72316989</v>
      </c>
      <c r="D28" s="19"/>
      <c r="E28" s="20">
        <v>57301150</v>
      </c>
      <c r="F28" s="21">
        <v>57301150</v>
      </c>
      <c r="G28" s="21">
        <v>2881818</v>
      </c>
      <c r="H28" s="21">
        <v>10156327</v>
      </c>
      <c r="I28" s="21">
        <v>3977713</v>
      </c>
      <c r="J28" s="21">
        <v>17015858</v>
      </c>
      <c r="K28" s="21">
        <v>8115957</v>
      </c>
      <c r="L28" s="21">
        <v>1894257</v>
      </c>
      <c r="M28" s="21">
        <v>5243399</v>
      </c>
      <c r="N28" s="21">
        <v>15253613</v>
      </c>
      <c r="O28" s="21"/>
      <c r="P28" s="21"/>
      <c r="Q28" s="21"/>
      <c r="R28" s="21"/>
      <c r="S28" s="21"/>
      <c r="T28" s="21"/>
      <c r="U28" s="21"/>
      <c r="V28" s="21"/>
      <c r="W28" s="21">
        <v>32269471</v>
      </c>
      <c r="X28" s="21">
        <v>28650498</v>
      </c>
      <c r="Y28" s="21">
        <v>3618973</v>
      </c>
      <c r="Z28" s="6">
        <v>12.63</v>
      </c>
      <c r="AA28" s="19">
        <v>57301150</v>
      </c>
    </row>
    <row r="29" spans="1:27" ht="12.75">
      <c r="A29" s="56" t="s">
        <v>55</v>
      </c>
      <c r="B29" s="3"/>
      <c r="C29" s="19">
        <v>74619055</v>
      </c>
      <c r="D29" s="19"/>
      <c r="E29" s="20">
        <v>124862000</v>
      </c>
      <c r="F29" s="21">
        <v>124862000</v>
      </c>
      <c r="G29" s="21">
        <v>7584159</v>
      </c>
      <c r="H29" s="21"/>
      <c r="I29" s="21"/>
      <c r="J29" s="21">
        <v>7584159</v>
      </c>
      <c r="K29" s="21"/>
      <c r="L29" s="21">
        <v>20623001</v>
      </c>
      <c r="M29" s="21">
        <v>6730140</v>
      </c>
      <c r="N29" s="21">
        <v>27353141</v>
      </c>
      <c r="O29" s="21"/>
      <c r="P29" s="21"/>
      <c r="Q29" s="21"/>
      <c r="R29" s="21"/>
      <c r="S29" s="21"/>
      <c r="T29" s="21"/>
      <c r="U29" s="21"/>
      <c r="V29" s="21"/>
      <c r="W29" s="21">
        <v>34937300</v>
      </c>
      <c r="X29" s="21">
        <v>62431002</v>
      </c>
      <c r="Y29" s="21">
        <v>-27493702</v>
      </c>
      <c r="Z29" s="6">
        <v>-44.04</v>
      </c>
      <c r="AA29" s="28">
        <v>124862000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146936044</v>
      </c>
      <c r="D32" s="25">
        <f>SUM(D28:D31)</f>
        <v>0</v>
      </c>
      <c r="E32" s="26">
        <f t="shared" si="5"/>
        <v>182163150</v>
      </c>
      <c r="F32" s="27">
        <f t="shared" si="5"/>
        <v>182163150</v>
      </c>
      <c r="G32" s="27">
        <f t="shared" si="5"/>
        <v>10465977</v>
      </c>
      <c r="H32" s="27">
        <f t="shared" si="5"/>
        <v>10156327</v>
      </c>
      <c r="I32" s="27">
        <f t="shared" si="5"/>
        <v>3977713</v>
      </c>
      <c r="J32" s="27">
        <f t="shared" si="5"/>
        <v>24600017</v>
      </c>
      <c r="K32" s="27">
        <f t="shared" si="5"/>
        <v>8115957</v>
      </c>
      <c r="L32" s="27">
        <f t="shared" si="5"/>
        <v>22517258</v>
      </c>
      <c r="M32" s="27">
        <f t="shared" si="5"/>
        <v>11973539</v>
      </c>
      <c r="N32" s="27">
        <f t="shared" si="5"/>
        <v>42606754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67206771</v>
      </c>
      <c r="X32" s="27">
        <f t="shared" si="5"/>
        <v>91081500</v>
      </c>
      <c r="Y32" s="27">
        <f t="shared" si="5"/>
        <v>-23874729</v>
      </c>
      <c r="Z32" s="13">
        <f>+IF(X32&lt;&gt;0,+(Y32/X32)*100,0)</f>
        <v>-26.212489912880223</v>
      </c>
      <c r="AA32" s="31">
        <f>SUM(AA28:AA31)</f>
        <v>182163150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5626033</v>
      </c>
      <c r="M33" s="21"/>
      <c r="N33" s="21">
        <v>5626033</v>
      </c>
      <c r="O33" s="21"/>
      <c r="P33" s="21"/>
      <c r="Q33" s="21"/>
      <c r="R33" s="21"/>
      <c r="S33" s="21"/>
      <c r="T33" s="21"/>
      <c r="U33" s="21"/>
      <c r="V33" s="21"/>
      <c r="W33" s="21">
        <v>5626033</v>
      </c>
      <c r="X33" s="21"/>
      <c r="Y33" s="21">
        <v>5626033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42629445</v>
      </c>
      <c r="D35" s="19"/>
      <c r="E35" s="20">
        <v>40967604</v>
      </c>
      <c r="F35" s="21">
        <v>40967604</v>
      </c>
      <c r="G35" s="21"/>
      <c r="H35" s="21"/>
      <c r="I35" s="21">
        <v>192984</v>
      </c>
      <c r="J35" s="21">
        <v>192984</v>
      </c>
      <c r="K35" s="21">
        <v>476566</v>
      </c>
      <c r="L35" s="21">
        <v>878956</v>
      </c>
      <c r="M35" s="21">
        <v>214319</v>
      </c>
      <c r="N35" s="21">
        <v>1569841</v>
      </c>
      <c r="O35" s="21"/>
      <c r="P35" s="21"/>
      <c r="Q35" s="21"/>
      <c r="R35" s="21"/>
      <c r="S35" s="21"/>
      <c r="T35" s="21"/>
      <c r="U35" s="21"/>
      <c r="V35" s="21"/>
      <c r="W35" s="21">
        <v>1762825</v>
      </c>
      <c r="X35" s="21">
        <v>20484000</v>
      </c>
      <c r="Y35" s="21">
        <v>-18721175</v>
      </c>
      <c r="Z35" s="6">
        <v>-91.39</v>
      </c>
      <c r="AA35" s="28">
        <v>40967604</v>
      </c>
    </row>
    <row r="36" spans="1:27" ht="12.75">
      <c r="A36" s="60" t="s">
        <v>64</v>
      </c>
      <c r="B36" s="10"/>
      <c r="C36" s="61">
        <f aca="true" t="shared" si="6" ref="C36:Y36">SUM(C32:C35)</f>
        <v>189565489</v>
      </c>
      <c r="D36" s="61">
        <f>SUM(D32:D35)</f>
        <v>0</v>
      </c>
      <c r="E36" s="62">
        <f t="shared" si="6"/>
        <v>223130754</v>
      </c>
      <c r="F36" s="63">
        <f t="shared" si="6"/>
        <v>223130754</v>
      </c>
      <c r="G36" s="63">
        <f t="shared" si="6"/>
        <v>10465977</v>
      </c>
      <c r="H36" s="63">
        <f t="shared" si="6"/>
        <v>10156327</v>
      </c>
      <c r="I36" s="63">
        <f t="shared" si="6"/>
        <v>4170697</v>
      </c>
      <c r="J36" s="63">
        <f t="shared" si="6"/>
        <v>24793001</v>
      </c>
      <c r="K36" s="63">
        <f t="shared" si="6"/>
        <v>8592523</v>
      </c>
      <c r="L36" s="63">
        <f t="shared" si="6"/>
        <v>29022247</v>
      </c>
      <c r="M36" s="63">
        <f t="shared" si="6"/>
        <v>12187858</v>
      </c>
      <c r="N36" s="63">
        <f t="shared" si="6"/>
        <v>49802628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74595629</v>
      </c>
      <c r="X36" s="63">
        <f t="shared" si="6"/>
        <v>111565500</v>
      </c>
      <c r="Y36" s="63">
        <f t="shared" si="6"/>
        <v>-36969871</v>
      </c>
      <c r="Z36" s="64">
        <f>+IF(X36&lt;&gt;0,+(Y36/X36)*100,0)</f>
        <v>-33.137368630983595</v>
      </c>
      <c r="AA36" s="65">
        <f>SUM(AA32:AA35)</f>
        <v>223130754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45788583</v>
      </c>
      <c r="D5" s="16">
        <f>SUM(D6:D8)</f>
        <v>0</v>
      </c>
      <c r="E5" s="17">
        <f t="shared" si="0"/>
        <v>24500000</v>
      </c>
      <c r="F5" s="18">
        <f t="shared" si="0"/>
        <v>24500000</v>
      </c>
      <c r="G5" s="18">
        <f t="shared" si="0"/>
        <v>0</v>
      </c>
      <c r="H5" s="18">
        <f t="shared" si="0"/>
        <v>0</v>
      </c>
      <c r="I5" s="18">
        <f t="shared" si="0"/>
        <v>6971769</v>
      </c>
      <c r="J5" s="18">
        <f t="shared" si="0"/>
        <v>6971769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6971769</v>
      </c>
      <c r="X5" s="18">
        <f t="shared" si="0"/>
        <v>0</v>
      </c>
      <c r="Y5" s="18">
        <f t="shared" si="0"/>
        <v>6971769</v>
      </c>
      <c r="Z5" s="4">
        <f>+IF(X5&lt;&gt;0,+(Y5/X5)*100,0)</f>
        <v>0</v>
      </c>
      <c r="AA5" s="16">
        <f>SUM(AA6:AA8)</f>
        <v>24500000</v>
      </c>
    </row>
    <row r="6" spans="1:27" ht="12.75">
      <c r="A6" s="5" t="s">
        <v>32</v>
      </c>
      <c r="B6" s="3"/>
      <c r="C6" s="19">
        <v>332531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3334850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42121202</v>
      </c>
      <c r="D8" s="19"/>
      <c r="E8" s="20">
        <v>24500000</v>
      </c>
      <c r="F8" s="21">
        <v>24500000</v>
      </c>
      <c r="G8" s="21"/>
      <c r="H8" s="21"/>
      <c r="I8" s="21">
        <v>6971769</v>
      </c>
      <c r="J8" s="21">
        <v>6971769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6971769</v>
      </c>
      <c r="X8" s="21"/>
      <c r="Y8" s="21">
        <v>6971769</v>
      </c>
      <c r="Z8" s="6"/>
      <c r="AA8" s="28">
        <v>24500000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1947881</v>
      </c>
      <c r="D15" s="16">
        <f>SUM(D16:D18)</f>
        <v>0</v>
      </c>
      <c r="E15" s="17">
        <f t="shared" si="2"/>
        <v>273595</v>
      </c>
      <c r="F15" s="18">
        <f t="shared" si="2"/>
        <v>273595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273595</v>
      </c>
    </row>
    <row r="16" spans="1:27" ht="12.75">
      <c r="A16" s="5" t="s">
        <v>42</v>
      </c>
      <c r="B16" s="3"/>
      <c r="C16" s="19">
        <v>1947881</v>
      </c>
      <c r="D16" s="19"/>
      <c r="E16" s="20">
        <v>273595</v>
      </c>
      <c r="F16" s="21">
        <v>273595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273595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244207310</v>
      </c>
      <c r="D19" s="16">
        <f>SUM(D20:D23)</f>
        <v>0</v>
      </c>
      <c r="E19" s="17">
        <f t="shared" si="3"/>
        <v>276389000</v>
      </c>
      <c r="F19" s="18">
        <f t="shared" si="3"/>
        <v>276389000</v>
      </c>
      <c r="G19" s="18">
        <f t="shared" si="3"/>
        <v>17729096</v>
      </c>
      <c r="H19" s="18">
        <f t="shared" si="3"/>
        <v>37839125</v>
      </c>
      <c r="I19" s="18">
        <f t="shared" si="3"/>
        <v>8154024</v>
      </c>
      <c r="J19" s="18">
        <f t="shared" si="3"/>
        <v>63722245</v>
      </c>
      <c r="K19" s="18">
        <f t="shared" si="3"/>
        <v>37839125</v>
      </c>
      <c r="L19" s="18">
        <f t="shared" si="3"/>
        <v>396209</v>
      </c>
      <c r="M19" s="18">
        <f t="shared" si="3"/>
        <v>54438223</v>
      </c>
      <c r="N19" s="18">
        <f t="shared" si="3"/>
        <v>92673557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156395802</v>
      </c>
      <c r="X19" s="18">
        <f t="shared" si="3"/>
        <v>0</v>
      </c>
      <c r="Y19" s="18">
        <f t="shared" si="3"/>
        <v>156395802</v>
      </c>
      <c r="Z19" s="4">
        <f>+IF(X19&lt;&gt;0,+(Y19/X19)*100,0)</f>
        <v>0</v>
      </c>
      <c r="AA19" s="30">
        <f>SUM(AA20:AA23)</f>
        <v>276389000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201025051</v>
      </c>
      <c r="D21" s="19"/>
      <c r="E21" s="20">
        <v>227089162</v>
      </c>
      <c r="F21" s="21">
        <v>227089162</v>
      </c>
      <c r="G21" s="21">
        <v>17729096</v>
      </c>
      <c r="H21" s="21">
        <v>33135643</v>
      </c>
      <c r="I21" s="21">
        <v>6971769</v>
      </c>
      <c r="J21" s="21">
        <v>57836508</v>
      </c>
      <c r="K21" s="21">
        <v>33135643</v>
      </c>
      <c r="L21" s="21">
        <v>396209</v>
      </c>
      <c r="M21" s="21">
        <v>46076874</v>
      </c>
      <c r="N21" s="21">
        <v>79608726</v>
      </c>
      <c r="O21" s="21"/>
      <c r="P21" s="21"/>
      <c r="Q21" s="21"/>
      <c r="R21" s="21"/>
      <c r="S21" s="21"/>
      <c r="T21" s="21"/>
      <c r="U21" s="21"/>
      <c r="V21" s="21"/>
      <c r="W21" s="21">
        <v>137445234</v>
      </c>
      <c r="X21" s="21"/>
      <c r="Y21" s="21">
        <v>137445234</v>
      </c>
      <c r="Z21" s="6"/>
      <c r="AA21" s="28">
        <v>227089162</v>
      </c>
    </row>
    <row r="22" spans="1:27" ht="12.75">
      <c r="A22" s="5" t="s">
        <v>48</v>
      </c>
      <c r="B22" s="3"/>
      <c r="C22" s="22">
        <v>43182259</v>
      </c>
      <c r="D22" s="22"/>
      <c r="E22" s="23">
        <v>49299838</v>
      </c>
      <c r="F22" s="24">
        <v>49299838</v>
      </c>
      <c r="G22" s="24"/>
      <c r="H22" s="24">
        <v>4703482</v>
      </c>
      <c r="I22" s="24">
        <v>1182255</v>
      </c>
      <c r="J22" s="24">
        <v>5885737</v>
      </c>
      <c r="K22" s="24">
        <v>4703482</v>
      </c>
      <c r="L22" s="24"/>
      <c r="M22" s="24">
        <v>8361349</v>
      </c>
      <c r="N22" s="24">
        <v>13064831</v>
      </c>
      <c r="O22" s="24"/>
      <c r="P22" s="24"/>
      <c r="Q22" s="24"/>
      <c r="R22" s="24"/>
      <c r="S22" s="24"/>
      <c r="T22" s="24"/>
      <c r="U22" s="24"/>
      <c r="V22" s="24"/>
      <c r="W22" s="24">
        <v>18950568</v>
      </c>
      <c r="X22" s="24"/>
      <c r="Y22" s="24">
        <v>18950568</v>
      </c>
      <c r="Z22" s="7"/>
      <c r="AA22" s="29">
        <v>49299838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291943774</v>
      </c>
      <c r="D25" s="50">
        <f>+D5+D9+D15+D19+D24</f>
        <v>0</v>
      </c>
      <c r="E25" s="51">
        <f t="shared" si="4"/>
        <v>301162595</v>
      </c>
      <c r="F25" s="52">
        <f t="shared" si="4"/>
        <v>301162595</v>
      </c>
      <c r="G25" s="52">
        <f t="shared" si="4"/>
        <v>17729096</v>
      </c>
      <c r="H25" s="52">
        <f t="shared" si="4"/>
        <v>37839125</v>
      </c>
      <c r="I25" s="52">
        <f t="shared" si="4"/>
        <v>15125793</v>
      </c>
      <c r="J25" s="52">
        <f t="shared" si="4"/>
        <v>70694014</v>
      </c>
      <c r="K25" s="52">
        <f t="shared" si="4"/>
        <v>37839125</v>
      </c>
      <c r="L25" s="52">
        <f t="shared" si="4"/>
        <v>396209</v>
      </c>
      <c r="M25" s="52">
        <f t="shared" si="4"/>
        <v>54438223</v>
      </c>
      <c r="N25" s="52">
        <f t="shared" si="4"/>
        <v>92673557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163367571</v>
      </c>
      <c r="X25" s="52">
        <f t="shared" si="4"/>
        <v>0</v>
      </c>
      <c r="Y25" s="52">
        <f t="shared" si="4"/>
        <v>163367571</v>
      </c>
      <c r="Z25" s="53">
        <f>+IF(X25&lt;&gt;0,+(Y25/X25)*100,0)</f>
        <v>0</v>
      </c>
      <c r="AA25" s="54">
        <f>+AA5+AA9+AA15+AA19+AA24</f>
        <v>301162595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244207310</v>
      </c>
      <c r="D28" s="19"/>
      <c r="E28" s="20">
        <v>276389000</v>
      </c>
      <c r="F28" s="21">
        <v>276389000</v>
      </c>
      <c r="G28" s="21">
        <v>17729096</v>
      </c>
      <c r="H28" s="21">
        <v>37839125</v>
      </c>
      <c r="I28" s="21">
        <v>8154024</v>
      </c>
      <c r="J28" s="21">
        <v>63722245</v>
      </c>
      <c r="K28" s="21">
        <v>37839125</v>
      </c>
      <c r="L28" s="21">
        <v>396209</v>
      </c>
      <c r="M28" s="21">
        <v>54438223</v>
      </c>
      <c r="N28" s="21">
        <v>92673557</v>
      </c>
      <c r="O28" s="21"/>
      <c r="P28" s="21"/>
      <c r="Q28" s="21"/>
      <c r="R28" s="21"/>
      <c r="S28" s="21"/>
      <c r="T28" s="21"/>
      <c r="U28" s="21"/>
      <c r="V28" s="21"/>
      <c r="W28" s="21">
        <v>156395802</v>
      </c>
      <c r="X28" s="21"/>
      <c r="Y28" s="21">
        <v>156395802</v>
      </c>
      <c r="Z28" s="6"/>
      <c r="AA28" s="19">
        <v>276389000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244207310</v>
      </c>
      <c r="D32" s="25">
        <f>SUM(D28:D31)</f>
        <v>0</v>
      </c>
      <c r="E32" s="26">
        <f t="shared" si="5"/>
        <v>276389000</v>
      </c>
      <c r="F32" s="27">
        <f t="shared" si="5"/>
        <v>276389000</v>
      </c>
      <c r="G32" s="27">
        <f t="shared" si="5"/>
        <v>17729096</v>
      </c>
      <c r="H32" s="27">
        <f t="shared" si="5"/>
        <v>37839125</v>
      </c>
      <c r="I32" s="27">
        <f t="shared" si="5"/>
        <v>8154024</v>
      </c>
      <c r="J32" s="27">
        <f t="shared" si="5"/>
        <v>63722245</v>
      </c>
      <c r="K32" s="27">
        <f t="shared" si="5"/>
        <v>37839125</v>
      </c>
      <c r="L32" s="27">
        <f t="shared" si="5"/>
        <v>396209</v>
      </c>
      <c r="M32" s="27">
        <f t="shared" si="5"/>
        <v>54438223</v>
      </c>
      <c r="N32" s="27">
        <f t="shared" si="5"/>
        <v>92673557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156395802</v>
      </c>
      <c r="X32" s="27">
        <f t="shared" si="5"/>
        <v>0</v>
      </c>
      <c r="Y32" s="27">
        <f t="shared" si="5"/>
        <v>156395802</v>
      </c>
      <c r="Z32" s="13">
        <f>+IF(X32&lt;&gt;0,+(Y32/X32)*100,0)</f>
        <v>0</v>
      </c>
      <c r="AA32" s="31">
        <f>SUM(AA28:AA31)</f>
        <v>276389000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47736464</v>
      </c>
      <c r="D35" s="19"/>
      <c r="E35" s="20">
        <v>24773595</v>
      </c>
      <c r="F35" s="21">
        <v>24773595</v>
      </c>
      <c r="G35" s="21"/>
      <c r="H35" s="21"/>
      <c r="I35" s="21">
        <v>6971769</v>
      </c>
      <c r="J35" s="21">
        <v>6971769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6971769</v>
      </c>
      <c r="X35" s="21"/>
      <c r="Y35" s="21">
        <v>6971769</v>
      </c>
      <c r="Z35" s="6"/>
      <c r="AA35" s="28">
        <v>24773595</v>
      </c>
    </row>
    <row r="36" spans="1:27" ht="12.75">
      <c r="A36" s="60" t="s">
        <v>64</v>
      </c>
      <c r="B36" s="10"/>
      <c r="C36" s="61">
        <f aca="true" t="shared" si="6" ref="C36:Y36">SUM(C32:C35)</f>
        <v>291943774</v>
      </c>
      <c r="D36" s="61">
        <f>SUM(D32:D35)</f>
        <v>0</v>
      </c>
      <c r="E36" s="62">
        <f t="shared" si="6"/>
        <v>301162595</v>
      </c>
      <c r="F36" s="63">
        <f t="shared" si="6"/>
        <v>301162595</v>
      </c>
      <c r="G36" s="63">
        <f t="shared" si="6"/>
        <v>17729096</v>
      </c>
      <c r="H36" s="63">
        <f t="shared" si="6"/>
        <v>37839125</v>
      </c>
      <c r="I36" s="63">
        <f t="shared" si="6"/>
        <v>15125793</v>
      </c>
      <c r="J36" s="63">
        <f t="shared" si="6"/>
        <v>70694014</v>
      </c>
      <c r="K36" s="63">
        <f t="shared" si="6"/>
        <v>37839125</v>
      </c>
      <c r="L36" s="63">
        <f t="shared" si="6"/>
        <v>396209</v>
      </c>
      <c r="M36" s="63">
        <f t="shared" si="6"/>
        <v>54438223</v>
      </c>
      <c r="N36" s="63">
        <f t="shared" si="6"/>
        <v>92673557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163367571</v>
      </c>
      <c r="X36" s="63">
        <f t="shared" si="6"/>
        <v>0</v>
      </c>
      <c r="Y36" s="63">
        <f t="shared" si="6"/>
        <v>163367571</v>
      </c>
      <c r="Z36" s="64">
        <f>+IF(X36&lt;&gt;0,+(Y36/X36)*100,0)</f>
        <v>0</v>
      </c>
      <c r="AA36" s="65">
        <f>SUM(AA32:AA35)</f>
        <v>301162595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1954209</v>
      </c>
      <c r="D5" s="16">
        <f>SUM(D6:D8)</f>
        <v>0</v>
      </c>
      <c r="E5" s="17">
        <f t="shared" si="0"/>
        <v>3792000</v>
      </c>
      <c r="F5" s="18">
        <f t="shared" si="0"/>
        <v>3792000</v>
      </c>
      <c r="G5" s="18">
        <f t="shared" si="0"/>
        <v>0</v>
      </c>
      <c r="H5" s="18">
        <f t="shared" si="0"/>
        <v>101924</v>
      </c>
      <c r="I5" s="18">
        <f t="shared" si="0"/>
        <v>0</v>
      </c>
      <c r="J5" s="18">
        <f t="shared" si="0"/>
        <v>101924</v>
      </c>
      <c r="K5" s="18">
        <f t="shared" si="0"/>
        <v>128947</v>
      </c>
      <c r="L5" s="18">
        <f t="shared" si="0"/>
        <v>0</v>
      </c>
      <c r="M5" s="18">
        <f t="shared" si="0"/>
        <v>0</v>
      </c>
      <c r="N5" s="18">
        <f t="shared" si="0"/>
        <v>128947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230871</v>
      </c>
      <c r="X5" s="18">
        <f t="shared" si="0"/>
        <v>1792000</v>
      </c>
      <c r="Y5" s="18">
        <f t="shared" si="0"/>
        <v>-1561129</v>
      </c>
      <c r="Z5" s="4">
        <f>+IF(X5&lt;&gt;0,+(Y5/X5)*100,0)</f>
        <v>-87.11657366071428</v>
      </c>
      <c r="AA5" s="16">
        <f>SUM(AA6:AA8)</f>
        <v>3792000</v>
      </c>
    </row>
    <row r="6" spans="1:27" ht="12.75">
      <c r="A6" s="5" t="s">
        <v>32</v>
      </c>
      <c r="B6" s="3"/>
      <c r="C6" s="19">
        <v>1421146</v>
      </c>
      <c r="D6" s="19"/>
      <c r="E6" s="20">
        <v>3792000</v>
      </c>
      <c r="F6" s="21">
        <v>3792000</v>
      </c>
      <c r="G6" s="21"/>
      <c r="H6" s="21">
        <v>101924</v>
      </c>
      <c r="I6" s="21"/>
      <c r="J6" s="21">
        <v>101924</v>
      </c>
      <c r="K6" s="21">
        <v>128947</v>
      </c>
      <c r="L6" s="21"/>
      <c r="M6" s="21"/>
      <c r="N6" s="21">
        <v>128947</v>
      </c>
      <c r="O6" s="21"/>
      <c r="P6" s="21"/>
      <c r="Q6" s="21"/>
      <c r="R6" s="21"/>
      <c r="S6" s="21"/>
      <c r="T6" s="21"/>
      <c r="U6" s="21"/>
      <c r="V6" s="21"/>
      <c r="W6" s="21">
        <v>230871</v>
      </c>
      <c r="X6" s="21">
        <v>1792000</v>
      </c>
      <c r="Y6" s="21">
        <v>-1561129</v>
      </c>
      <c r="Z6" s="6">
        <v>-87.12</v>
      </c>
      <c r="AA6" s="28">
        <v>3792000</v>
      </c>
    </row>
    <row r="7" spans="1:27" ht="12.75">
      <c r="A7" s="5" t="s">
        <v>33</v>
      </c>
      <c r="B7" s="3"/>
      <c r="C7" s="22">
        <v>533063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17788200</v>
      </c>
      <c r="D9" s="16">
        <f>SUM(D10:D14)</f>
        <v>0</v>
      </c>
      <c r="E9" s="17">
        <f t="shared" si="1"/>
        <v>10100000</v>
      </c>
      <c r="F9" s="18">
        <f t="shared" si="1"/>
        <v>10100000</v>
      </c>
      <c r="G9" s="18">
        <f t="shared" si="1"/>
        <v>293896</v>
      </c>
      <c r="H9" s="18">
        <f t="shared" si="1"/>
        <v>2358449</v>
      </c>
      <c r="I9" s="18">
        <f t="shared" si="1"/>
        <v>1241920</v>
      </c>
      <c r="J9" s="18">
        <f t="shared" si="1"/>
        <v>3894265</v>
      </c>
      <c r="K9" s="18">
        <f t="shared" si="1"/>
        <v>2395151</v>
      </c>
      <c r="L9" s="18">
        <f t="shared" si="1"/>
        <v>1188512</v>
      </c>
      <c r="M9" s="18">
        <f t="shared" si="1"/>
        <v>1741692</v>
      </c>
      <c r="N9" s="18">
        <f t="shared" si="1"/>
        <v>5325355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9219620</v>
      </c>
      <c r="X9" s="18">
        <f t="shared" si="1"/>
        <v>4325000</v>
      </c>
      <c r="Y9" s="18">
        <f t="shared" si="1"/>
        <v>4894620</v>
      </c>
      <c r="Z9" s="4">
        <f>+IF(X9&lt;&gt;0,+(Y9/X9)*100,0)</f>
        <v>113.17040462427745</v>
      </c>
      <c r="AA9" s="30">
        <f>SUM(AA10:AA14)</f>
        <v>10100000</v>
      </c>
    </row>
    <row r="10" spans="1:27" ht="12.75">
      <c r="A10" s="5" t="s">
        <v>36</v>
      </c>
      <c r="B10" s="3"/>
      <c r="C10" s="19">
        <v>7639639</v>
      </c>
      <c r="D10" s="19"/>
      <c r="E10" s="20">
        <v>8100000</v>
      </c>
      <c r="F10" s="21">
        <v>8100000</v>
      </c>
      <c r="G10" s="21"/>
      <c r="H10" s="21">
        <v>1271945</v>
      </c>
      <c r="I10" s="21">
        <v>846810</v>
      </c>
      <c r="J10" s="21">
        <v>2118755</v>
      </c>
      <c r="K10" s="21">
        <v>1352380</v>
      </c>
      <c r="L10" s="21">
        <v>175686</v>
      </c>
      <c r="M10" s="21">
        <v>791575</v>
      </c>
      <c r="N10" s="21">
        <v>2319641</v>
      </c>
      <c r="O10" s="21"/>
      <c r="P10" s="21"/>
      <c r="Q10" s="21"/>
      <c r="R10" s="21"/>
      <c r="S10" s="21"/>
      <c r="T10" s="21"/>
      <c r="U10" s="21"/>
      <c r="V10" s="21"/>
      <c r="W10" s="21">
        <v>4438396</v>
      </c>
      <c r="X10" s="21">
        <v>3225000</v>
      </c>
      <c r="Y10" s="21">
        <v>1213396</v>
      </c>
      <c r="Z10" s="6">
        <v>37.62</v>
      </c>
      <c r="AA10" s="28">
        <v>8100000</v>
      </c>
    </row>
    <row r="11" spans="1:27" ht="12.75">
      <c r="A11" s="5" t="s">
        <v>37</v>
      </c>
      <c r="B11" s="3"/>
      <c r="C11" s="19">
        <v>10148561</v>
      </c>
      <c r="D11" s="19"/>
      <c r="E11" s="20">
        <v>2000000</v>
      </c>
      <c r="F11" s="21">
        <v>2000000</v>
      </c>
      <c r="G11" s="21">
        <v>293896</v>
      </c>
      <c r="H11" s="21">
        <v>1086504</v>
      </c>
      <c r="I11" s="21">
        <v>395110</v>
      </c>
      <c r="J11" s="21">
        <v>1775510</v>
      </c>
      <c r="K11" s="21">
        <v>1042771</v>
      </c>
      <c r="L11" s="21">
        <v>1012826</v>
      </c>
      <c r="M11" s="21">
        <v>950117</v>
      </c>
      <c r="N11" s="21">
        <v>3005714</v>
      </c>
      <c r="O11" s="21"/>
      <c r="P11" s="21"/>
      <c r="Q11" s="21"/>
      <c r="R11" s="21"/>
      <c r="S11" s="21"/>
      <c r="T11" s="21"/>
      <c r="U11" s="21"/>
      <c r="V11" s="21"/>
      <c r="W11" s="21">
        <v>4781224</v>
      </c>
      <c r="X11" s="21">
        <v>1100000</v>
      </c>
      <c r="Y11" s="21">
        <v>3681224</v>
      </c>
      <c r="Z11" s="6">
        <v>334.66</v>
      </c>
      <c r="AA11" s="28">
        <v>2000000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17433773</v>
      </c>
      <c r="D15" s="16">
        <f>SUM(D16:D18)</f>
        <v>0</v>
      </c>
      <c r="E15" s="17">
        <f t="shared" si="2"/>
        <v>18950000</v>
      </c>
      <c r="F15" s="18">
        <f t="shared" si="2"/>
        <v>18950000</v>
      </c>
      <c r="G15" s="18">
        <f t="shared" si="2"/>
        <v>41400</v>
      </c>
      <c r="H15" s="18">
        <f t="shared" si="2"/>
        <v>50750</v>
      </c>
      <c r="I15" s="18">
        <f t="shared" si="2"/>
        <v>479610</v>
      </c>
      <c r="J15" s="18">
        <f t="shared" si="2"/>
        <v>571760</v>
      </c>
      <c r="K15" s="18">
        <f t="shared" si="2"/>
        <v>245148</v>
      </c>
      <c r="L15" s="18">
        <f t="shared" si="2"/>
        <v>0</v>
      </c>
      <c r="M15" s="18">
        <f t="shared" si="2"/>
        <v>1047398</v>
      </c>
      <c r="N15" s="18">
        <f t="shared" si="2"/>
        <v>1292546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1864306</v>
      </c>
      <c r="X15" s="18">
        <f t="shared" si="2"/>
        <v>8625000</v>
      </c>
      <c r="Y15" s="18">
        <f t="shared" si="2"/>
        <v>-6760694</v>
      </c>
      <c r="Z15" s="4">
        <f>+IF(X15&lt;&gt;0,+(Y15/X15)*100,0)</f>
        <v>-78.38485797101448</v>
      </c>
      <c r="AA15" s="30">
        <f>SUM(AA16:AA18)</f>
        <v>18950000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17433773</v>
      </c>
      <c r="D17" s="19"/>
      <c r="E17" s="20">
        <v>18950000</v>
      </c>
      <c r="F17" s="21">
        <v>18950000</v>
      </c>
      <c r="G17" s="21">
        <v>41400</v>
      </c>
      <c r="H17" s="21">
        <v>50750</v>
      </c>
      <c r="I17" s="21">
        <v>479610</v>
      </c>
      <c r="J17" s="21">
        <v>571760</v>
      </c>
      <c r="K17" s="21">
        <v>245148</v>
      </c>
      <c r="L17" s="21"/>
      <c r="M17" s="21">
        <v>1047398</v>
      </c>
      <c r="N17" s="21">
        <v>1292546</v>
      </c>
      <c r="O17" s="21"/>
      <c r="P17" s="21"/>
      <c r="Q17" s="21"/>
      <c r="R17" s="21"/>
      <c r="S17" s="21"/>
      <c r="T17" s="21"/>
      <c r="U17" s="21"/>
      <c r="V17" s="21"/>
      <c r="W17" s="21">
        <v>1864306</v>
      </c>
      <c r="X17" s="21">
        <v>8625000</v>
      </c>
      <c r="Y17" s="21">
        <v>-6760694</v>
      </c>
      <c r="Z17" s="6">
        <v>-78.38</v>
      </c>
      <c r="AA17" s="28">
        <v>18950000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37176182</v>
      </c>
      <c r="D25" s="50">
        <f>+D5+D9+D15+D19+D24</f>
        <v>0</v>
      </c>
      <c r="E25" s="51">
        <f t="shared" si="4"/>
        <v>32842000</v>
      </c>
      <c r="F25" s="52">
        <f t="shared" si="4"/>
        <v>32842000</v>
      </c>
      <c r="G25" s="52">
        <f t="shared" si="4"/>
        <v>335296</v>
      </c>
      <c r="H25" s="52">
        <f t="shared" si="4"/>
        <v>2511123</v>
      </c>
      <c r="I25" s="52">
        <f t="shared" si="4"/>
        <v>1721530</v>
      </c>
      <c r="J25" s="52">
        <f t="shared" si="4"/>
        <v>4567949</v>
      </c>
      <c r="K25" s="52">
        <f t="shared" si="4"/>
        <v>2769246</v>
      </c>
      <c r="L25" s="52">
        <f t="shared" si="4"/>
        <v>1188512</v>
      </c>
      <c r="M25" s="52">
        <f t="shared" si="4"/>
        <v>2789090</v>
      </c>
      <c r="N25" s="52">
        <f t="shared" si="4"/>
        <v>6746848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11314797</v>
      </c>
      <c r="X25" s="52">
        <f t="shared" si="4"/>
        <v>14742000</v>
      </c>
      <c r="Y25" s="52">
        <f t="shared" si="4"/>
        <v>-3427203</v>
      </c>
      <c r="Z25" s="53">
        <f>+IF(X25&lt;&gt;0,+(Y25/X25)*100,0)</f>
        <v>-23.247883597883597</v>
      </c>
      <c r="AA25" s="54">
        <f>+AA5+AA9+AA15+AA19+AA24</f>
        <v>32842000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35041800</v>
      </c>
      <c r="D28" s="19"/>
      <c r="E28" s="20">
        <v>27098000</v>
      </c>
      <c r="F28" s="21">
        <v>27098000</v>
      </c>
      <c r="G28" s="21">
        <v>335296</v>
      </c>
      <c r="H28" s="21">
        <v>2409199</v>
      </c>
      <c r="I28" s="21">
        <v>1721530</v>
      </c>
      <c r="J28" s="21">
        <v>4466025</v>
      </c>
      <c r="K28" s="21">
        <v>2640299</v>
      </c>
      <c r="L28" s="21">
        <v>1188512</v>
      </c>
      <c r="M28" s="21">
        <v>2789090</v>
      </c>
      <c r="N28" s="21">
        <v>6617901</v>
      </c>
      <c r="O28" s="21"/>
      <c r="P28" s="21"/>
      <c r="Q28" s="21"/>
      <c r="R28" s="21"/>
      <c r="S28" s="21"/>
      <c r="T28" s="21"/>
      <c r="U28" s="21"/>
      <c r="V28" s="21"/>
      <c r="W28" s="21">
        <v>11083926</v>
      </c>
      <c r="X28" s="21">
        <v>20322000</v>
      </c>
      <c r="Y28" s="21">
        <v>-9238074</v>
      </c>
      <c r="Z28" s="6">
        <v>-45.46</v>
      </c>
      <c r="AA28" s="19">
        <v>27098000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533063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35574863</v>
      </c>
      <c r="D32" s="25">
        <f>SUM(D28:D31)</f>
        <v>0</v>
      </c>
      <c r="E32" s="26">
        <f t="shared" si="5"/>
        <v>27098000</v>
      </c>
      <c r="F32" s="27">
        <f t="shared" si="5"/>
        <v>27098000</v>
      </c>
      <c r="G32" s="27">
        <f t="shared" si="5"/>
        <v>335296</v>
      </c>
      <c r="H32" s="27">
        <f t="shared" si="5"/>
        <v>2409199</v>
      </c>
      <c r="I32" s="27">
        <f t="shared" si="5"/>
        <v>1721530</v>
      </c>
      <c r="J32" s="27">
        <f t="shared" si="5"/>
        <v>4466025</v>
      </c>
      <c r="K32" s="27">
        <f t="shared" si="5"/>
        <v>2640299</v>
      </c>
      <c r="L32" s="27">
        <f t="shared" si="5"/>
        <v>1188512</v>
      </c>
      <c r="M32" s="27">
        <f t="shared" si="5"/>
        <v>2789090</v>
      </c>
      <c r="N32" s="27">
        <f t="shared" si="5"/>
        <v>6617901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11083926</v>
      </c>
      <c r="X32" s="27">
        <f t="shared" si="5"/>
        <v>20322000</v>
      </c>
      <c r="Y32" s="27">
        <f t="shared" si="5"/>
        <v>-9238074</v>
      </c>
      <c r="Z32" s="13">
        <f>+IF(X32&lt;&gt;0,+(Y32/X32)*100,0)</f>
        <v>-45.458488337762034</v>
      </c>
      <c r="AA32" s="31">
        <f>SUM(AA28:AA31)</f>
        <v>27098000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1601319</v>
      </c>
      <c r="D35" s="19"/>
      <c r="E35" s="20">
        <v>5744000</v>
      </c>
      <c r="F35" s="21">
        <v>5744000</v>
      </c>
      <c r="G35" s="21"/>
      <c r="H35" s="21">
        <v>101924</v>
      </c>
      <c r="I35" s="21"/>
      <c r="J35" s="21">
        <v>101924</v>
      </c>
      <c r="K35" s="21">
        <v>128947</v>
      </c>
      <c r="L35" s="21"/>
      <c r="M35" s="21"/>
      <c r="N35" s="21">
        <v>128947</v>
      </c>
      <c r="O35" s="21"/>
      <c r="P35" s="21"/>
      <c r="Q35" s="21"/>
      <c r="R35" s="21"/>
      <c r="S35" s="21"/>
      <c r="T35" s="21"/>
      <c r="U35" s="21"/>
      <c r="V35" s="21"/>
      <c r="W35" s="21">
        <v>230871</v>
      </c>
      <c r="X35" s="21">
        <v>2610500</v>
      </c>
      <c r="Y35" s="21">
        <v>-2379629</v>
      </c>
      <c r="Z35" s="6">
        <v>-91.16</v>
      </c>
      <c r="AA35" s="28">
        <v>5744000</v>
      </c>
    </row>
    <row r="36" spans="1:27" ht="12.75">
      <c r="A36" s="60" t="s">
        <v>64</v>
      </c>
      <c r="B36" s="10"/>
      <c r="C36" s="61">
        <f aca="true" t="shared" si="6" ref="C36:Y36">SUM(C32:C35)</f>
        <v>37176182</v>
      </c>
      <c r="D36" s="61">
        <f>SUM(D32:D35)</f>
        <v>0</v>
      </c>
      <c r="E36" s="62">
        <f t="shared" si="6"/>
        <v>32842000</v>
      </c>
      <c r="F36" s="63">
        <f t="shared" si="6"/>
        <v>32842000</v>
      </c>
      <c r="G36" s="63">
        <f t="shared" si="6"/>
        <v>335296</v>
      </c>
      <c r="H36" s="63">
        <f t="shared" si="6"/>
        <v>2511123</v>
      </c>
      <c r="I36" s="63">
        <f t="shared" si="6"/>
        <v>1721530</v>
      </c>
      <c r="J36" s="63">
        <f t="shared" si="6"/>
        <v>4567949</v>
      </c>
      <c r="K36" s="63">
        <f t="shared" si="6"/>
        <v>2769246</v>
      </c>
      <c r="L36" s="63">
        <f t="shared" si="6"/>
        <v>1188512</v>
      </c>
      <c r="M36" s="63">
        <f t="shared" si="6"/>
        <v>2789090</v>
      </c>
      <c r="N36" s="63">
        <f t="shared" si="6"/>
        <v>6746848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11314797</v>
      </c>
      <c r="X36" s="63">
        <f t="shared" si="6"/>
        <v>22932500</v>
      </c>
      <c r="Y36" s="63">
        <f t="shared" si="6"/>
        <v>-11617703</v>
      </c>
      <c r="Z36" s="64">
        <f>+IF(X36&lt;&gt;0,+(Y36/X36)*100,0)</f>
        <v>-50.66042952142157</v>
      </c>
      <c r="AA36" s="65">
        <f>SUM(AA32:AA35)</f>
        <v>32842000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60792184</v>
      </c>
      <c r="D5" s="16">
        <f>SUM(D6:D8)</f>
        <v>0</v>
      </c>
      <c r="E5" s="17">
        <f t="shared" si="0"/>
        <v>582813</v>
      </c>
      <c r="F5" s="18">
        <f t="shared" si="0"/>
        <v>582813</v>
      </c>
      <c r="G5" s="18">
        <f t="shared" si="0"/>
        <v>0</v>
      </c>
      <c r="H5" s="18">
        <f t="shared" si="0"/>
        <v>89420</v>
      </c>
      <c r="I5" s="18">
        <f t="shared" si="0"/>
        <v>5699</v>
      </c>
      <c r="J5" s="18">
        <f t="shared" si="0"/>
        <v>95119</v>
      </c>
      <c r="K5" s="18">
        <f t="shared" si="0"/>
        <v>2930</v>
      </c>
      <c r="L5" s="18">
        <f t="shared" si="0"/>
        <v>0</v>
      </c>
      <c r="M5" s="18">
        <f t="shared" si="0"/>
        <v>36500</v>
      </c>
      <c r="N5" s="18">
        <f t="shared" si="0"/>
        <v>39430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134549</v>
      </c>
      <c r="X5" s="18">
        <f t="shared" si="0"/>
        <v>234315</v>
      </c>
      <c r="Y5" s="18">
        <f t="shared" si="0"/>
        <v>-99766</v>
      </c>
      <c r="Z5" s="4">
        <f>+IF(X5&lt;&gt;0,+(Y5/X5)*100,0)</f>
        <v>-42.57772656466722</v>
      </c>
      <c r="AA5" s="16">
        <f>SUM(AA6:AA8)</f>
        <v>582813</v>
      </c>
    </row>
    <row r="6" spans="1:27" ht="12.75">
      <c r="A6" s="5" t="s">
        <v>32</v>
      </c>
      <c r="B6" s="3"/>
      <c r="C6" s="19">
        <v>60393495</v>
      </c>
      <c r="D6" s="19"/>
      <c r="E6" s="20">
        <v>269226</v>
      </c>
      <c r="F6" s="21">
        <v>269226</v>
      </c>
      <c r="G6" s="21"/>
      <c r="H6" s="21">
        <v>89420</v>
      </c>
      <c r="I6" s="21">
        <v>5699</v>
      </c>
      <c r="J6" s="21">
        <v>95119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95119</v>
      </c>
      <c r="X6" s="21">
        <v>86512</v>
      </c>
      <c r="Y6" s="21">
        <v>8607</v>
      </c>
      <c r="Z6" s="6">
        <v>9.95</v>
      </c>
      <c r="AA6" s="28">
        <v>269226</v>
      </c>
    </row>
    <row r="7" spans="1:27" ht="12.75">
      <c r="A7" s="5" t="s">
        <v>33</v>
      </c>
      <c r="B7" s="3"/>
      <c r="C7" s="22">
        <v>300108</v>
      </c>
      <c r="D7" s="22"/>
      <c r="E7" s="23">
        <v>313587</v>
      </c>
      <c r="F7" s="24">
        <v>313587</v>
      </c>
      <c r="G7" s="24"/>
      <c r="H7" s="24"/>
      <c r="I7" s="24"/>
      <c r="J7" s="24"/>
      <c r="K7" s="24">
        <v>2930</v>
      </c>
      <c r="L7" s="24"/>
      <c r="M7" s="24">
        <v>36500</v>
      </c>
      <c r="N7" s="24">
        <v>39430</v>
      </c>
      <c r="O7" s="24"/>
      <c r="P7" s="24"/>
      <c r="Q7" s="24"/>
      <c r="R7" s="24"/>
      <c r="S7" s="24"/>
      <c r="T7" s="24"/>
      <c r="U7" s="24"/>
      <c r="V7" s="24"/>
      <c r="W7" s="24">
        <v>39430</v>
      </c>
      <c r="X7" s="24">
        <v>147803</v>
      </c>
      <c r="Y7" s="24">
        <v>-108373</v>
      </c>
      <c r="Z7" s="7">
        <v>-73.32</v>
      </c>
      <c r="AA7" s="29">
        <v>313587</v>
      </c>
    </row>
    <row r="8" spans="1:27" ht="12.75">
      <c r="A8" s="5" t="s">
        <v>34</v>
      </c>
      <c r="B8" s="3"/>
      <c r="C8" s="19">
        <v>98581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237728</v>
      </c>
      <c r="D9" s="16">
        <f>SUM(D10:D14)</f>
        <v>0</v>
      </c>
      <c r="E9" s="17">
        <f t="shared" si="1"/>
        <v>5279911</v>
      </c>
      <c r="F9" s="18">
        <f t="shared" si="1"/>
        <v>5279911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15800</v>
      </c>
      <c r="N9" s="18">
        <f t="shared" si="1"/>
        <v>15800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15800</v>
      </c>
      <c r="X9" s="18">
        <f t="shared" si="1"/>
        <v>0</v>
      </c>
      <c r="Y9" s="18">
        <f t="shared" si="1"/>
        <v>15800</v>
      </c>
      <c r="Z9" s="4">
        <f>+IF(X9&lt;&gt;0,+(Y9/X9)*100,0)</f>
        <v>0</v>
      </c>
      <c r="AA9" s="30">
        <f>SUM(AA10:AA14)</f>
        <v>5279911</v>
      </c>
    </row>
    <row r="10" spans="1:27" ht="12.75">
      <c r="A10" s="5" t="s">
        <v>36</v>
      </c>
      <c r="B10" s="3"/>
      <c r="C10" s="19">
        <v>237728</v>
      </c>
      <c r="D10" s="19"/>
      <c r="E10" s="20">
        <v>5279911</v>
      </c>
      <c r="F10" s="21">
        <v>5279911</v>
      </c>
      <c r="G10" s="21"/>
      <c r="H10" s="21"/>
      <c r="I10" s="21"/>
      <c r="J10" s="21"/>
      <c r="K10" s="21"/>
      <c r="L10" s="21"/>
      <c r="M10" s="21">
        <v>15800</v>
      </c>
      <c r="N10" s="21">
        <v>15800</v>
      </c>
      <c r="O10" s="21"/>
      <c r="P10" s="21"/>
      <c r="Q10" s="21"/>
      <c r="R10" s="21"/>
      <c r="S10" s="21"/>
      <c r="T10" s="21"/>
      <c r="U10" s="21"/>
      <c r="V10" s="21"/>
      <c r="W10" s="21">
        <v>15800</v>
      </c>
      <c r="X10" s="21"/>
      <c r="Y10" s="21">
        <v>15800</v>
      </c>
      <c r="Z10" s="6"/>
      <c r="AA10" s="28">
        <v>5279911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28387726</v>
      </c>
      <c r="D15" s="16">
        <f>SUM(D16:D18)</f>
        <v>0</v>
      </c>
      <c r="E15" s="17">
        <f t="shared" si="2"/>
        <v>27773887</v>
      </c>
      <c r="F15" s="18">
        <f t="shared" si="2"/>
        <v>27773887</v>
      </c>
      <c r="G15" s="18">
        <f t="shared" si="2"/>
        <v>2662242</v>
      </c>
      <c r="H15" s="18">
        <f t="shared" si="2"/>
        <v>2820003</v>
      </c>
      <c r="I15" s="18">
        <f t="shared" si="2"/>
        <v>3754599</v>
      </c>
      <c r="J15" s="18">
        <f t="shared" si="2"/>
        <v>9236844</v>
      </c>
      <c r="K15" s="18">
        <f t="shared" si="2"/>
        <v>2360616</v>
      </c>
      <c r="L15" s="18">
        <f t="shared" si="2"/>
        <v>0</v>
      </c>
      <c r="M15" s="18">
        <f t="shared" si="2"/>
        <v>7812487</v>
      </c>
      <c r="N15" s="18">
        <f t="shared" si="2"/>
        <v>10173103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19409947</v>
      </c>
      <c r="X15" s="18">
        <f t="shared" si="2"/>
        <v>16797737</v>
      </c>
      <c r="Y15" s="18">
        <f t="shared" si="2"/>
        <v>2612210</v>
      </c>
      <c r="Z15" s="4">
        <f>+IF(X15&lt;&gt;0,+(Y15/X15)*100,0)</f>
        <v>15.550963799468938</v>
      </c>
      <c r="AA15" s="30">
        <f>SUM(AA16:AA18)</f>
        <v>27773887</v>
      </c>
    </row>
    <row r="16" spans="1:27" ht="12.75">
      <c r="A16" s="5" t="s">
        <v>42</v>
      </c>
      <c r="B16" s="3"/>
      <c r="C16" s="19">
        <v>88728</v>
      </c>
      <c r="D16" s="19"/>
      <c r="E16" s="20">
        <v>5127887</v>
      </c>
      <c r="F16" s="21">
        <v>5127887</v>
      </c>
      <c r="G16" s="21"/>
      <c r="H16" s="21"/>
      <c r="I16" s="21">
        <v>2686769</v>
      </c>
      <c r="J16" s="21">
        <v>2686769</v>
      </c>
      <c r="K16" s="21"/>
      <c r="L16" s="21"/>
      <c r="M16" s="21">
        <v>6663641</v>
      </c>
      <c r="N16" s="21">
        <v>6663641</v>
      </c>
      <c r="O16" s="21"/>
      <c r="P16" s="21"/>
      <c r="Q16" s="21"/>
      <c r="R16" s="21"/>
      <c r="S16" s="21"/>
      <c r="T16" s="21"/>
      <c r="U16" s="21"/>
      <c r="V16" s="21"/>
      <c r="W16" s="21">
        <v>9350410</v>
      </c>
      <c r="X16" s="21">
        <v>121451</v>
      </c>
      <c r="Y16" s="21">
        <v>9228959</v>
      </c>
      <c r="Z16" s="6">
        <v>7598.92</v>
      </c>
      <c r="AA16" s="28">
        <v>5127887</v>
      </c>
    </row>
    <row r="17" spans="1:27" ht="12.75">
      <c r="A17" s="5" t="s">
        <v>43</v>
      </c>
      <c r="B17" s="3"/>
      <c r="C17" s="19">
        <v>28298998</v>
      </c>
      <c r="D17" s="19"/>
      <c r="E17" s="20">
        <v>22646000</v>
      </c>
      <c r="F17" s="21">
        <v>22646000</v>
      </c>
      <c r="G17" s="21">
        <v>2662242</v>
      </c>
      <c r="H17" s="21">
        <v>2820003</v>
      </c>
      <c r="I17" s="21">
        <v>1067830</v>
      </c>
      <c r="J17" s="21">
        <v>6550075</v>
      </c>
      <c r="K17" s="21">
        <v>2360616</v>
      </c>
      <c r="L17" s="21"/>
      <c r="M17" s="21">
        <v>1148846</v>
      </c>
      <c r="N17" s="21">
        <v>3509462</v>
      </c>
      <c r="O17" s="21"/>
      <c r="P17" s="21"/>
      <c r="Q17" s="21"/>
      <c r="R17" s="21"/>
      <c r="S17" s="21"/>
      <c r="T17" s="21"/>
      <c r="U17" s="21"/>
      <c r="V17" s="21"/>
      <c r="W17" s="21">
        <v>10059537</v>
      </c>
      <c r="X17" s="21">
        <v>16676286</v>
      </c>
      <c r="Y17" s="21">
        <v>-6616749</v>
      </c>
      <c r="Z17" s="6">
        <v>-39.68</v>
      </c>
      <c r="AA17" s="28">
        <v>22646000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</v>
      </c>
      <c r="F19" s="18">
        <f t="shared" si="3"/>
        <v>300000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22744</v>
      </c>
      <c r="L19" s="18">
        <f t="shared" si="3"/>
        <v>0</v>
      </c>
      <c r="M19" s="18">
        <f t="shared" si="3"/>
        <v>0</v>
      </c>
      <c r="N19" s="18">
        <f t="shared" si="3"/>
        <v>22744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22744</v>
      </c>
      <c r="X19" s="18">
        <f t="shared" si="3"/>
        <v>300000</v>
      </c>
      <c r="Y19" s="18">
        <f t="shared" si="3"/>
        <v>-277256</v>
      </c>
      <c r="Z19" s="4">
        <f>+IF(X19&lt;&gt;0,+(Y19/X19)*100,0)</f>
        <v>-92.41866666666667</v>
      </c>
      <c r="AA19" s="30">
        <f>SUM(AA20:AA23)</f>
        <v>300000</v>
      </c>
    </row>
    <row r="20" spans="1:27" ht="12.75">
      <c r="A20" s="5" t="s">
        <v>46</v>
      </c>
      <c r="B20" s="3"/>
      <c r="C20" s="19"/>
      <c r="D20" s="19"/>
      <c r="E20" s="20">
        <v>300000</v>
      </c>
      <c r="F20" s="21">
        <v>300000</v>
      </c>
      <c r="G20" s="21"/>
      <c r="H20" s="21"/>
      <c r="I20" s="21"/>
      <c r="J20" s="21"/>
      <c r="K20" s="21">
        <v>22744</v>
      </c>
      <c r="L20" s="21"/>
      <c r="M20" s="21"/>
      <c r="N20" s="21">
        <v>22744</v>
      </c>
      <c r="O20" s="21"/>
      <c r="P20" s="21"/>
      <c r="Q20" s="21"/>
      <c r="R20" s="21"/>
      <c r="S20" s="21"/>
      <c r="T20" s="21"/>
      <c r="U20" s="21"/>
      <c r="V20" s="21"/>
      <c r="W20" s="21">
        <v>22744</v>
      </c>
      <c r="X20" s="21">
        <v>300000</v>
      </c>
      <c r="Y20" s="21">
        <v>-277256</v>
      </c>
      <c r="Z20" s="6">
        <v>-92.42</v>
      </c>
      <c r="AA20" s="28">
        <v>300000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563578</v>
      </c>
      <c r="F24" s="18">
        <v>563578</v>
      </c>
      <c r="G24" s="18"/>
      <c r="H24" s="18"/>
      <c r="I24" s="18">
        <v>20000</v>
      </c>
      <c r="J24" s="18">
        <v>20000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20000</v>
      </c>
      <c r="X24" s="18"/>
      <c r="Y24" s="18">
        <v>20000</v>
      </c>
      <c r="Z24" s="4"/>
      <c r="AA24" s="30">
        <v>563578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89417638</v>
      </c>
      <c r="D25" s="50">
        <f>+D5+D9+D15+D19+D24</f>
        <v>0</v>
      </c>
      <c r="E25" s="51">
        <f t="shared" si="4"/>
        <v>34500189</v>
      </c>
      <c r="F25" s="52">
        <f t="shared" si="4"/>
        <v>34500189</v>
      </c>
      <c r="G25" s="52">
        <f t="shared" si="4"/>
        <v>2662242</v>
      </c>
      <c r="H25" s="52">
        <f t="shared" si="4"/>
        <v>2909423</v>
      </c>
      <c r="I25" s="52">
        <f t="shared" si="4"/>
        <v>3780298</v>
      </c>
      <c r="J25" s="52">
        <f t="shared" si="4"/>
        <v>9351963</v>
      </c>
      <c r="K25" s="52">
        <f t="shared" si="4"/>
        <v>2386290</v>
      </c>
      <c r="L25" s="52">
        <f t="shared" si="4"/>
        <v>0</v>
      </c>
      <c r="M25" s="52">
        <f t="shared" si="4"/>
        <v>7864787</v>
      </c>
      <c r="N25" s="52">
        <f t="shared" si="4"/>
        <v>10251077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19603040</v>
      </c>
      <c r="X25" s="52">
        <f t="shared" si="4"/>
        <v>17332052</v>
      </c>
      <c r="Y25" s="52">
        <f t="shared" si="4"/>
        <v>2270988</v>
      </c>
      <c r="Z25" s="53">
        <f>+IF(X25&lt;&gt;0,+(Y25/X25)*100,0)</f>
        <v>13.102822447105513</v>
      </c>
      <c r="AA25" s="54">
        <f>+AA5+AA9+AA15+AA19+AA24</f>
        <v>34500189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23379000</v>
      </c>
      <c r="D28" s="19"/>
      <c r="E28" s="20">
        <v>22646000</v>
      </c>
      <c r="F28" s="21">
        <v>22646000</v>
      </c>
      <c r="G28" s="21">
        <v>2662242</v>
      </c>
      <c r="H28" s="21">
        <v>2820003</v>
      </c>
      <c r="I28" s="21">
        <v>1067830</v>
      </c>
      <c r="J28" s="21">
        <v>6550075</v>
      </c>
      <c r="K28" s="21">
        <v>2360616</v>
      </c>
      <c r="L28" s="21"/>
      <c r="M28" s="21">
        <v>1148846</v>
      </c>
      <c r="N28" s="21">
        <v>3509462</v>
      </c>
      <c r="O28" s="21"/>
      <c r="P28" s="21"/>
      <c r="Q28" s="21"/>
      <c r="R28" s="21"/>
      <c r="S28" s="21"/>
      <c r="T28" s="21"/>
      <c r="U28" s="21"/>
      <c r="V28" s="21"/>
      <c r="W28" s="21">
        <v>10059537</v>
      </c>
      <c r="X28" s="21">
        <v>16676286</v>
      </c>
      <c r="Y28" s="21">
        <v>-6616749</v>
      </c>
      <c r="Z28" s="6">
        <v>-39.68</v>
      </c>
      <c r="AA28" s="19">
        <v>22646000</v>
      </c>
    </row>
    <row r="29" spans="1:27" ht="12.75">
      <c r="A29" s="56" t="s">
        <v>55</v>
      </c>
      <c r="B29" s="3"/>
      <c r="C29" s="19"/>
      <c r="D29" s="19"/>
      <c r="E29" s="20">
        <v>5000000</v>
      </c>
      <c r="F29" s="21">
        <v>5000000</v>
      </c>
      <c r="G29" s="21"/>
      <c r="H29" s="21"/>
      <c r="I29" s="21">
        <v>2686769</v>
      </c>
      <c r="J29" s="21">
        <v>2686769</v>
      </c>
      <c r="K29" s="21"/>
      <c r="L29" s="21"/>
      <c r="M29" s="21">
        <v>6638241</v>
      </c>
      <c r="N29" s="21">
        <v>6638241</v>
      </c>
      <c r="O29" s="21"/>
      <c r="P29" s="21"/>
      <c r="Q29" s="21"/>
      <c r="R29" s="21"/>
      <c r="S29" s="21"/>
      <c r="T29" s="21"/>
      <c r="U29" s="21"/>
      <c r="V29" s="21"/>
      <c r="W29" s="21">
        <v>9325010</v>
      </c>
      <c r="X29" s="21"/>
      <c r="Y29" s="21">
        <v>9325010</v>
      </c>
      <c r="Z29" s="6"/>
      <c r="AA29" s="28">
        <v>5000000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23379000</v>
      </c>
      <c r="D32" s="25">
        <f>SUM(D28:D31)</f>
        <v>0</v>
      </c>
      <c r="E32" s="26">
        <f t="shared" si="5"/>
        <v>27646000</v>
      </c>
      <c r="F32" s="27">
        <f t="shared" si="5"/>
        <v>27646000</v>
      </c>
      <c r="G32" s="27">
        <f t="shared" si="5"/>
        <v>2662242</v>
      </c>
      <c r="H32" s="27">
        <f t="shared" si="5"/>
        <v>2820003</v>
      </c>
      <c r="I32" s="27">
        <f t="shared" si="5"/>
        <v>3754599</v>
      </c>
      <c r="J32" s="27">
        <f t="shared" si="5"/>
        <v>9236844</v>
      </c>
      <c r="K32" s="27">
        <f t="shared" si="5"/>
        <v>2360616</v>
      </c>
      <c r="L32" s="27">
        <f t="shared" si="5"/>
        <v>0</v>
      </c>
      <c r="M32" s="27">
        <f t="shared" si="5"/>
        <v>7787087</v>
      </c>
      <c r="N32" s="27">
        <f t="shared" si="5"/>
        <v>10147703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19384547</v>
      </c>
      <c r="X32" s="27">
        <f t="shared" si="5"/>
        <v>16676286</v>
      </c>
      <c r="Y32" s="27">
        <f t="shared" si="5"/>
        <v>2708261</v>
      </c>
      <c r="Z32" s="13">
        <f>+IF(X32&lt;&gt;0,+(Y32/X32)*100,0)</f>
        <v>16.2401928103176</v>
      </c>
      <c r="AA32" s="31">
        <f>SUM(AA28:AA31)</f>
        <v>27646000</v>
      </c>
    </row>
    <row r="33" spans="1:27" ht="12.75">
      <c r="A33" s="59" t="s">
        <v>59</v>
      </c>
      <c r="B33" s="3" t="s">
        <v>60</v>
      </c>
      <c r="C33" s="19">
        <v>18643497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47395141</v>
      </c>
      <c r="D35" s="19"/>
      <c r="E35" s="20">
        <v>6854189</v>
      </c>
      <c r="F35" s="21">
        <v>6854189</v>
      </c>
      <c r="G35" s="21"/>
      <c r="H35" s="21">
        <v>89420</v>
      </c>
      <c r="I35" s="21">
        <v>25699</v>
      </c>
      <c r="J35" s="21">
        <v>115119</v>
      </c>
      <c r="K35" s="21">
        <v>25674</v>
      </c>
      <c r="L35" s="21"/>
      <c r="M35" s="21">
        <v>77700</v>
      </c>
      <c r="N35" s="21">
        <v>103374</v>
      </c>
      <c r="O35" s="21"/>
      <c r="P35" s="21"/>
      <c r="Q35" s="21"/>
      <c r="R35" s="21"/>
      <c r="S35" s="21"/>
      <c r="T35" s="21"/>
      <c r="U35" s="21"/>
      <c r="V35" s="21"/>
      <c r="W35" s="21">
        <v>218493</v>
      </c>
      <c r="X35" s="21">
        <v>655766</v>
      </c>
      <c r="Y35" s="21">
        <v>-437273</v>
      </c>
      <c r="Z35" s="6">
        <v>-66.68</v>
      </c>
      <c r="AA35" s="28">
        <v>6854189</v>
      </c>
    </row>
    <row r="36" spans="1:27" ht="12.75">
      <c r="A36" s="60" t="s">
        <v>64</v>
      </c>
      <c r="B36" s="10"/>
      <c r="C36" s="61">
        <f aca="true" t="shared" si="6" ref="C36:Y36">SUM(C32:C35)</f>
        <v>89417638</v>
      </c>
      <c r="D36" s="61">
        <f>SUM(D32:D35)</f>
        <v>0</v>
      </c>
      <c r="E36" s="62">
        <f t="shared" si="6"/>
        <v>34500189</v>
      </c>
      <c r="F36" s="63">
        <f t="shared" si="6"/>
        <v>34500189</v>
      </c>
      <c r="G36" s="63">
        <f t="shared" si="6"/>
        <v>2662242</v>
      </c>
      <c r="H36" s="63">
        <f t="shared" si="6"/>
        <v>2909423</v>
      </c>
      <c r="I36" s="63">
        <f t="shared" si="6"/>
        <v>3780298</v>
      </c>
      <c r="J36" s="63">
        <f t="shared" si="6"/>
        <v>9351963</v>
      </c>
      <c r="K36" s="63">
        <f t="shared" si="6"/>
        <v>2386290</v>
      </c>
      <c r="L36" s="63">
        <f t="shared" si="6"/>
        <v>0</v>
      </c>
      <c r="M36" s="63">
        <f t="shared" si="6"/>
        <v>7864787</v>
      </c>
      <c r="N36" s="63">
        <f t="shared" si="6"/>
        <v>10251077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19603040</v>
      </c>
      <c r="X36" s="63">
        <f t="shared" si="6"/>
        <v>17332052</v>
      </c>
      <c r="Y36" s="63">
        <f t="shared" si="6"/>
        <v>2270988</v>
      </c>
      <c r="Z36" s="64">
        <f>+IF(X36&lt;&gt;0,+(Y36/X36)*100,0)</f>
        <v>13.102822447105513</v>
      </c>
      <c r="AA36" s="65">
        <f>SUM(AA32:AA35)</f>
        <v>34500189</v>
      </c>
    </row>
    <row r="37" spans="1:27" ht="12.75">
      <c r="A37" s="14" t="s">
        <v>120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121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122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123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2019-02-04T14:46:17Z</dcterms:created>
  <dcterms:modified xsi:type="dcterms:W3CDTF">2019-02-04T14:55:45Z</dcterms:modified>
  <cp:category/>
  <cp:version/>
  <cp:contentType/>
  <cp:contentStatus/>
</cp:coreProperties>
</file>