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36" activeTab="0"/>
  </bookViews>
  <sheets>
    <sheet name="Summary" sheetId="1" r:id="rId1"/>
    <sheet name="MP301" sheetId="2" r:id="rId2"/>
    <sheet name="MP302" sheetId="3" r:id="rId3"/>
    <sheet name="MP303" sheetId="4" r:id="rId4"/>
    <sheet name="MP304" sheetId="5" r:id="rId5"/>
    <sheet name="MP305" sheetId="6" r:id="rId6"/>
    <sheet name="MP306" sheetId="7" r:id="rId7"/>
    <sheet name="MP307" sheetId="8" r:id="rId8"/>
    <sheet name="DC30" sheetId="9" r:id="rId9"/>
    <sheet name="MP311" sheetId="10" r:id="rId10"/>
    <sheet name="MP312" sheetId="11" r:id="rId11"/>
    <sheet name="MP313" sheetId="12" r:id="rId12"/>
    <sheet name="MP314" sheetId="13" r:id="rId13"/>
    <sheet name="MP315" sheetId="14" r:id="rId14"/>
    <sheet name="MP316" sheetId="15" r:id="rId15"/>
    <sheet name="DC31" sheetId="16" r:id="rId16"/>
    <sheet name="MP321" sheetId="17" r:id="rId17"/>
    <sheet name="MP324" sheetId="18" r:id="rId18"/>
    <sheet name="MP325" sheetId="19" r:id="rId19"/>
    <sheet name="MP326" sheetId="20" r:id="rId20"/>
    <sheet name="DC32" sheetId="21" r:id="rId21"/>
  </sheets>
  <definedNames>
    <definedName name="_xlnm.Print_Area" localSheetId="8">'DC30'!$A$1:$AA$45</definedName>
    <definedName name="_xlnm.Print_Area" localSheetId="15">'DC31'!$A$1:$AA$45</definedName>
    <definedName name="_xlnm.Print_Area" localSheetId="20">'DC32'!$A$1:$AA$45</definedName>
    <definedName name="_xlnm.Print_Area" localSheetId="1">'MP301'!$A$1:$AA$45</definedName>
    <definedName name="_xlnm.Print_Area" localSheetId="2">'MP302'!$A$1:$AA$45</definedName>
    <definedName name="_xlnm.Print_Area" localSheetId="3">'MP303'!$A$1:$AA$45</definedName>
    <definedName name="_xlnm.Print_Area" localSheetId="4">'MP304'!$A$1:$AA$45</definedName>
    <definedName name="_xlnm.Print_Area" localSheetId="5">'MP305'!$A$1:$AA$45</definedName>
    <definedName name="_xlnm.Print_Area" localSheetId="6">'MP306'!$A$1:$AA$45</definedName>
    <definedName name="_xlnm.Print_Area" localSheetId="7">'MP307'!$A$1:$AA$45</definedName>
    <definedName name="_xlnm.Print_Area" localSheetId="9">'MP311'!$A$1:$AA$45</definedName>
    <definedName name="_xlnm.Print_Area" localSheetId="10">'MP312'!$A$1:$AA$45</definedName>
    <definedName name="_xlnm.Print_Area" localSheetId="11">'MP313'!$A$1:$AA$45</definedName>
    <definedName name="_xlnm.Print_Area" localSheetId="12">'MP314'!$A$1:$AA$45</definedName>
    <definedName name="_xlnm.Print_Area" localSheetId="13">'MP315'!$A$1:$AA$45</definedName>
    <definedName name="_xlnm.Print_Area" localSheetId="14">'MP316'!$A$1:$AA$45</definedName>
    <definedName name="_xlnm.Print_Area" localSheetId="16">'MP321'!$A$1:$AA$45</definedName>
    <definedName name="_xlnm.Print_Area" localSheetId="17">'MP324'!$A$1:$AA$45</definedName>
    <definedName name="_xlnm.Print_Area" localSheetId="18">'MP325'!$A$1:$AA$45</definedName>
    <definedName name="_xlnm.Print_Area" localSheetId="19">'MP326'!$A$1:$AA$45</definedName>
    <definedName name="_xlnm.Print_Area" localSheetId="0">'Summary'!$A$1:$AA$45</definedName>
  </definedNames>
  <calcPr calcMode="manual" fullCalcOnLoad="1"/>
</workbook>
</file>

<file path=xl/sharedStrings.xml><?xml version="1.0" encoding="utf-8"?>
<sst xmlns="http://schemas.openxmlformats.org/spreadsheetml/2006/main" count="1491" uniqueCount="91">
  <si>
    <t>Mpumalanga: Albert Luthuli(MP301) - Table C5 Quarterly Budget Statement - Capital Expenditure by Standard Classification and Funding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</si>
  <si>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</si>
  <si>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</si>
  <si>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</si>
  <si>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</si>
  <si>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</si>
  <si>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</si>
  <si>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</si>
  <si>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</si>
  <si>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</si>
  <si>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</si>
  <si>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</si>
  <si>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</si>
  <si>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</si>
  <si>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</si>
  <si>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</si>
  <si>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</si>
  <si>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</si>
  <si>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</si>
  <si>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</si>
  <si>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</si>
  <si>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</si>
  <si>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</si>
  <si>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</si>
  <si>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</si>
  <si>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</si>
  <si>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</si>
  <si>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</si>
  <si>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</si>
  <si>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</si>
  <si>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</si>
  <si>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</si>
  <si>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</si>
  <si>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</si>
  <si>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</si>
  <si>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</si>
  <si>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</si>
  <si>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</si>
  <si>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</si>
  <si>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</si>
  <si>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</si>
  <si>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</si>
  <si>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</si>
  <si>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</si>
  <si>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</si>
  <si>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</si>
  <si>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</si>
  <si>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</si>
  <si>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</si>
  <si>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</si>
  <si>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</si>
  <si>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Total Capital Expenditure - Standard</t>
  </si>
  <si>
    <t>3</t>
  </si>
  <si>
    <t>Funded by:</t>
  </si>
  <si>
    <t>National Government</t>
  </si>
  <si>
    <t>Provincial Government</t>
  </si>
  <si>
    <t>District Municipality</t>
  </si>
  <si>
    <t>Other transfers and grants</t>
  </si>
  <si>
    <t>Transfers recognised - capital</t>
  </si>
  <si>
    <t>Public contributions and donations</t>
  </si>
  <si>
    <t>5</t>
  </si>
  <si>
    <t>Borrowing</t>
  </si>
  <si>
    <t>6</t>
  </si>
  <si>
    <t>Internally generated funds</t>
  </si>
  <si>
    <t>Total Capital Funding</t>
  </si>
  <si>
    <t>Mpumalanga: Msukaligwa(MP302) - Table C5 Quarterly Budget Statement - Capital Expenditure by Standard Classification and Funding for 2nd Quarter ended 31 December 2018 (Figures Finalised as at 2019/01/30)</t>
  </si>
  <si>
    <t>Mpumalanga: Mkhondo(MP303) - Table C5 Quarterly Budget Statement - Capital Expenditure by Standard Classification and Funding for 2nd Quarter ended 31 December 2018 (Figures Finalised as at 2019/01/30)</t>
  </si>
  <si>
    <t>Mpumalanga: Pixley Ka Seme (MP)(MP304) - Table C5 Quarterly Budget Statement - Capital Expenditure by Standard Classification and Funding for 2nd Quarter ended 31 December 2018 (Figures Finalised as at 2019/01/30)</t>
  </si>
  <si>
    <t>Mpumalanga: Lekwa(MP305) - Table C5 Quarterly Budget Statement - Capital Expenditure by Standard Classification and Funding for 2nd Quarter ended 31 December 2018 (Figures Finalised as at 2019/01/30)</t>
  </si>
  <si>
    <t>Mpumalanga: Dipaleseng(MP306) - Table C5 Quarterly Budget Statement - Capital Expenditure by Standard Classification and Funding for 2nd Quarter ended 31 December 2018 (Figures Finalised as at 2019/01/30)</t>
  </si>
  <si>
    <t>Mpumalanga: Govan Mbeki(MP307) - Table C5 Quarterly Budget Statement - Capital Expenditure by Standard Classification and Funding for 2nd Quarter ended 31 December 2018 (Figures Finalised as at 2019/01/30)</t>
  </si>
  <si>
    <t>Mpumalanga: Gert Sibande(DC30) - Table C5 Quarterly Budget Statement - Capital Expenditure by Standard Classification and Funding for 2nd Quarter ended 31 December 2018 (Figures Finalised as at 2019/01/30)</t>
  </si>
  <si>
    <t>Mpumalanga: Victor Khanye(MP311) - Table C5 Quarterly Budget Statement - Capital Expenditure by Standard Classification and Funding for 2nd Quarter ended 31 December 2018 (Figures Finalised as at 2019/01/30)</t>
  </si>
  <si>
    <t>Mpumalanga: Emalahleni (MP)(MP312) - Table C5 Quarterly Budget Statement - Capital Expenditure by Standard Classification and Funding for 2nd Quarter ended 31 December 2018 (Figures Finalised as at 2019/01/30)</t>
  </si>
  <si>
    <t>Mpumalanga: Steve Tshwete(MP313) - Table C5 Quarterly Budget Statement - Capital Expenditure by Standard Classification and Funding for 2nd Quarter ended 31 December 2018 (Figures Finalised as at 2019/01/30)</t>
  </si>
  <si>
    <t>Mpumalanga: Emakhazeni(MP314) - Table C5 Quarterly Budget Statement - Capital Expenditure by Standard Classification and Funding for 2nd Quarter ended 31 December 2018 (Figures Finalised as at 2019/01/30)</t>
  </si>
  <si>
    <t>Mpumalanga: Thembisile Hani(MP315) - Table C5 Quarterly Budget Statement - Capital Expenditure by Standard Classification and Funding for 2nd Quarter ended 31 December 2018 (Figures Finalised as at 2019/01/30)</t>
  </si>
  <si>
    <t>Mpumalanga: Dr J.S. Moroka(MP316) - Table C5 Quarterly Budget Statement - Capital Expenditure by Standard Classification and Funding for 2nd Quarter ended 31 December 2018 (Figures Finalised as at 2019/01/30)</t>
  </si>
  <si>
    <t>Mpumalanga: Nkangala(DC31) - Table C5 Quarterly Budget Statement - Capital Expenditure by Standard Classification and Funding for 2nd Quarter ended 31 December 2018 (Figures Finalised as at 2019/01/30)</t>
  </si>
  <si>
    <t>Mpumalanga: Thaba Chweu(MP321) - Table C5 Quarterly Budget Statement - Capital Expenditure by Standard Classification and Funding for 2nd Quarter ended 31 December 2018 (Figures Finalised as at 2019/01/30)</t>
  </si>
  <si>
    <t>Mpumalanga: Nkomazi(MP324) - Table C5 Quarterly Budget Statement - Capital Expenditure by Standard Classification and Funding for 2nd Quarter ended 31 December 2018 (Figures Finalised as at 2019/01/30)</t>
  </si>
  <si>
    <t>Mpumalanga: Bushbuckridge(MP325) - Table C5 Quarterly Budget Statement - Capital Expenditure by Standard Classification and Funding for 2nd Quarter ended 31 December 2018 (Figures Finalised as at 2019/01/30)</t>
  </si>
  <si>
    <t>Mpumalanga: City of Mbombela(MP326) - Table C5 Quarterly Budget Statement - Capital Expenditure by Standard Classification and Funding for 2nd Quarter ended 31 December 2018 (Figures Finalised as at 2019/01/30)</t>
  </si>
  <si>
    <t>Mpumalanga: Ehlanzeni(DC32) - Table C5 Quarterly Budget Statement - Capital Expenditure by Standard Classification and Funding for 2nd Quarter ended 31 December 2018 (Figures Finalised as at 2019/01/30)</t>
  </si>
  <si>
    <t>Summary - Table C5 Quarterly Budget Statement - Capital Expenditure by Standard Classification and Funding for 2nd Quarter ended 31 December 2018 (Figures Finalised as at 2019/01/30)</t>
  </si>
  <si>
    <t>Standard Classification Description</t>
  </si>
  <si>
    <t>References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</si>
  <si>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</si>
  <si>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</si>
  <si>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</si>
  <si>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Ref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</si>
</sst>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 * #,##0.00_ ;_ * \(#,##0.00\)_ ;_ * &quot;-&quot;??_ ;_ @_ "/>
    <numFmt numFmtId="179" formatCode="_(* #,##0,_);_(* \(#,##0,\);_(* &quot;–&quot;?_);_(@_)"/>
    <numFmt numFmtId="180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8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8" fontId="5" fillId="0" borderId="12" xfId="0" applyNumberFormat="1" applyFont="1" applyFill="1" applyBorder="1" applyAlignment="1" applyProtection="1">
      <alignment/>
      <protection/>
    </xf>
    <xf numFmtId="178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178" fontId="3" fillId="0" borderId="15" xfId="0" applyNumberFormat="1" applyFont="1" applyFill="1" applyBorder="1" applyAlignment="1" applyProtection="1">
      <alignment/>
      <protection/>
    </xf>
    <xf numFmtId="0" fontId="8" fillId="0" borderId="16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180" fontId="3" fillId="0" borderId="17" xfId="0" applyNumberFormat="1" applyFont="1" applyFill="1" applyBorder="1" applyAlignment="1" applyProtection="1">
      <alignment/>
      <protection/>
    </xf>
    <xf numFmtId="180" fontId="3" fillId="0" borderId="18" xfId="0" applyNumberFormat="1" applyFont="1" applyFill="1" applyBorder="1" applyAlignment="1" applyProtection="1">
      <alignment/>
      <protection/>
    </xf>
    <xf numFmtId="180" fontId="3" fillId="0" borderId="12" xfId="0" applyNumberFormat="1" applyFont="1" applyFill="1" applyBorder="1" applyAlignment="1" applyProtection="1">
      <alignment/>
      <protection/>
    </xf>
    <xf numFmtId="180" fontId="5" fillId="0" borderId="17" xfId="0" applyNumberFormat="1" applyFont="1" applyFill="1" applyBorder="1" applyAlignment="1" applyProtection="1">
      <alignment/>
      <protection/>
    </xf>
    <xf numFmtId="180" fontId="5" fillId="0" borderId="18" xfId="0" applyNumberFormat="1" applyFont="1" applyFill="1" applyBorder="1" applyAlignment="1" applyProtection="1">
      <alignment/>
      <protection/>
    </xf>
    <xf numFmtId="180" fontId="5" fillId="0" borderId="12" xfId="0" applyNumberFormat="1" applyFont="1" applyFill="1" applyBorder="1" applyAlignment="1" applyProtection="1">
      <alignment/>
      <protection/>
    </xf>
    <xf numFmtId="180" fontId="5" fillId="0" borderId="17" xfId="42" applyNumberFormat="1" applyFont="1" applyFill="1" applyBorder="1" applyAlignment="1" applyProtection="1">
      <alignment/>
      <protection/>
    </xf>
    <xf numFmtId="180" fontId="5" fillId="0" borderId="18" xfId="42" applyNumberFormat="1" applyFont="1" applyFill="1" applyBorder="1" applyAlignment="1" applyProtection="1">
      <alignment/>
      <protection/>
    </xf>
    <xf numFmtId="180" fontId="5" fillId="0" borderId="12" xfId="42" applyNumberFormat="1" applyFont="1" applyFill="1" applyBorder="1" applyAlignment="1" applyProtection="1">
      <alignment/>
      <protection/>
    </xf>
    <xf numFmtId="180" fontId="3" fillId="0" borderId="19" xfId="0" applyNumberFormat="1" applyFont="1" applyFill="1" applyBorder="1" applyAlignment="1" applyProtection="1">
      <alignment/>
      <protection/>
    </xf>
    <xf numFmtId="180" fontId="3" fillId="0" borderId="20" xfId="0" applyNumberFormat="1" applyFont="1" applyFill="1" applyBorder="1" applyAlignment="1" applyProtection="1">
      <alignment/>
      <protection/>
    </xf>
    <xf numFmtId="180" fontId="3" fillId="0" borderId="15" xfId="0" applyNumberFormat="1" applyFont="1" applyFill="1" applyBorder="1" applyAlignment="1" applyProtection="1">
      <alignment/>
      <protection/>
    </xf>
    <xf numFmtId="180" fontId="5" fillId="0" borderId="21" xfId="0" applyNumberFormat="1" applyFont="1" applyFill="1" applyBorder="1" applyAlignment="1" applyProtection="1">
      <alignment/>
      <protection/>
    </xf>
    <xf numFmtId="180" fontId="5" fillId="0" borderId="21" xfId="42" applyNumberFormat="1" applyFont="1" applyFill="1" applyBorder="1" applyAlignment="1" applyProtection="1">
      <alignment/>
      <protection/>
    </xf>
    <xf numFmtId="180" fontId="3" fillId="0" borderId="21" xfId="0" applyNumberFormat="1" applyFont="1" applyFill="1" applyBorder="1" applyAlignment="1" applyProtection="1">
      <alignment/>
      <protection/>
    </xf>
    <xf numFmtId="180" fontId="3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/>
      <protection/>
    </xf>
    <xf numFmtId="180" fontId="3" fillId="0" borderId="33" xfId="0" applyNumberFormat="1" applyFont="1" applyBorder="1" applyAlignment="1" applyProtection="1">
      <alignment horizontal="center"/>
      <protection/>
    </xf>
    <xf numFmtId="180" fontId="3" fillId="0" borderId="23" xfId="0" applyNumberFormat="1" applyFont="1" applyBorder="1" applyAlignment="1" applyProtection="1">
      <alignment horizontal="center"/>
      <protection/>
    </xf>
    <xf numFmtId="180" fontId="3" fillId="0" borderId="10" xfId="0" applyNumberFormat="1" applyFont="1" applyBorder="1" applyAlignment="1" applyProtection="1">
      <alignment horizontal="center"/>
      <protection/>
    </xf>
    <xf numFmtId="178" fontId="3" fillId="0" borderId="10" xfId="0" applyNumberFormat="1" applyFont="1" applyBorder="1" applyAlignment="1" applyProtection="1">
      <alignment horizontal="center"/>
      <protection/>
    </xf>
    <xf numFmtId="180" fontId="3" fillId="0" borderId="34" xfId="0" applyNumberFormat="1" applyFont="1" applyBorder="1" applyAlignment="1" applyProtection="1">
      <alignment horizontal="center"/>
      <protection/>
    </xf>
    <xf numFmtId="180" fontId="3" fillId="0" borderId="32" xfId="0" applyNumberFormat="1" applyFont="1" applyFill="1" applyBorder="1" applyAlignment="1" applyProtection="1">
      <alignment/>
      <protection/>
    </xf>
    <xf numFmtId="180" fontId="3" fillId="0" borderId="31" xfId="0" applyNumberFormat="1" applyFont="1" applyFill="1" applyBorder="1" applyAlignment="1" applyProtection="1">
      <alignment/>
      <protection/>
    </xf>
    <xf numFmtId="180" fontId="3" fillId="0" borderId="14" xfId="0" applyNumberFormat="1" applyFont="1" applyFill="1" applyBorder="1" applyAlignment="1" applyProtection="1">
      <alignment/>
      <protection/>
    </xf>
    <xf numFmtId="178" fontId="3" fillId="0" borderId="14" xfId="0" applyNumberFormat="1" applyFont="1" applyFill="1" applyBorder="1" applyAlignment="1" applyProtection="1">
      <alignment/>
      <protection/>
    </xf>
    <xf numFmtId="180" fontId="3" fillId="0" borderId="35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indent="2"/>
      <protection/>
    </xf>
    <xf numFmtId="0" fontId="5" fillId="0" borderId="11" xfId="0" applyFont="1" applyFill="1" applyBorder="1" applyAlignment="1" applyProtection="1">
      <alignment horizontal="left" indent="2"/>
      <protection/>
    </xf>
    <xf numFmtId="0" fontId="3" fillId="0" borderId="11" xfId="0" applyFont="1" applyFill="1" applyBorder="1" applyAlignment="1" applyProtection="1">
      <alignment horizontal="left" indent="1"/>
      <protection/>
    </xf>
    <xf numFmtId="0" fontId="3" fillId="0" borderId="11" xfId="0" applyFont="1" applyBorder="1" applyAlignment="1" applyProtection="1">
      <alignment horizontal="left" indent="1"/>
      <protection/>
    </xf>
    <xf numFmtId="0" fontId="3" fillId="0" borderId="13" xfId="0" applyFont="1" applyBorder="1" applyAlignment="1" applyProtection="1">
      <alignment/>
      <protection/>
    </xf>
    <xf numFmtId="180" fontId="3" fillId="0" borderId="32" xfId="0" applyNumberFormat="1" applyFont="1" applyBorder="1" applyAlignment="1" applyProtection="1">
      <alignment/>
      <protection/>
    </xf>
    <xf numFmtId="180" fontId="3" fillId="0" borderId="31" xfId="0" applyNumberFormat="1" applyFont="1" applyBorder="1" applyAlignment="1" applyProtection="1">
      <alignment/>
      <protection/>
    </xf>
    <xf numFmtId="180" fontId="3" fillId="0" borderId="14" xfId="0" applyNumberFormat="1" applyFont="1" applyBorder="1" applyAlignment="1" applyProtection="1">
      <alignment/>
      <protection/>
    </xf>
    <xf numFmtId="178" fontId="3" fillId="0" borderId="14" xfId="0" applyNumberFormat="1" applyFont="1" applyBorder="1" applyAlignment="1" applyProtection="1">
      <alignment/>
      <protection/>
    </xf>
    <xf numFmtId="180" fontId="3" fillId="0" borderId="35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9" fillId="0" borderId="0" xfId="0" applyFont="1" applyBorder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2" fillId="0" borderId="36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85</v>
      </c>
      <c r="B2" s="1" t="s">
        <v>90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2346532619</v>
      </c>
      <c r="D5" s="16">
        <f>SUM(D6:D8)</f>
        <v>0</v>
      </c>
      <c r="E5" s="17">
        <f t="shared" si="0"/>
        <v>215355961</v>
      </c>
      <c r="F5" s="18">
        <f t="shared" si="0"/>
        <v>210103255</v>
      </c>
      <c r="G5" s="18">
        <f t="shared" si="0"/>
        <v>14442221</v>
      </c>
      <c r="H5" s="18">
        <f t="shared" si="0"/>
        <v>7327043</v>
      </c>
      <c r="I5" s="18">
        <f t="shared" si="0"/>
        <v>11621752</v>
      </c>
      <c r="J5" s="18">
        <f t="shared" si="0"/>
        <v>33391016</v>
      </c>
      <c r="K5" s="18">
        <f t="shared" si="0"/>
        <v>8529636</v>
      </c>
      <c r="L5" s="18">
        <f t="shared" si="0"/>
        <v>8118069</v>
      </c>
      <c r="M5" s="18">
        <f t="shared" si="0"/>
        <v>23476569</v>
      </c>
      <c r="N5" s="18">
        <f t="shared" si="0"/>
        <v>40124274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73515290</v>
      </c>
      <c r="X5" s="18">
        <f t="shared" si="0"/>
        <v>94774774</v>
      </c>
      <c r="Y5" s="18">
        <f t="shared" si="0"/>
        <v>-21259484</v>
      </c>
      <c r="Z5" s="4">
        <f>+IF(X5&lt;&gt;0,+(Y5/X5)*100,0)</f>
        <v>-22.431585012273413</v>
      </c>
      <c r="AA5" s="16">
        <f>SUM(AA6:AA8)</f>
        <v>210103255</v>
      </c>
    </row>
    <row r="6" spans="1:27" ht="12.75">
      <c r="A6" s="5" t="s">
        <v>32</v>
      </c>
      <c r="B6" s="3"/>
      <c r="C6" s="19">
        <v>2096757815</v>
      </c>
      <c r="D6" s="19"/>
      <c r="E6" s="20">
        <v>44967574</v>
      </c>
      <c r="F6" s="21">
        <v>44967574</v>
      </c>
      <c r="G6" s="21">
        <v>1727049</v>
      </c>
      <c r="H6" s="21">
        <v>4636659</v>
      </c>
      <c r="I6" s="21">
        <v>8374341</v>
      </c>
      <c r="J6" s="21">
        <v>14738049</v>
      </c>
      <c r="K6" s="21">
        <v>4208989</v>
      </c>
      <c r="L6" s="21">
        <v>3818774</v>
      </c>
      <c r="M6" s="21">
        <v>3962597</v>
      </c>
      <c r="N6" s="21">
        <v>11990360</v>
      </c>
      <c r="O6" s="21"/>
      <c r="P6" s="21"/>
      <c r="Q6" s="21"/>
      <c r="R6" s="21"/>
      <c r="S6" s="21"/>
      <c r="T6" s="21"/>
      <c r="U6" s="21"/>
      <c r="V6" s="21"/>
      <c r="W6" s="21">
        <v>26728409</v>
      </c>
      <c r="X6" s="21">
        <v>25148056</v>
      </c>
      <c r="Y6" s="21">
        <v>1580353</v>
      </c>
      <c r="Z6" s="6">
        <v>6.28</v>
      </c>
      <c r="AA6" s="28">
        <v>44967574</v>
      </c>
    </row>
    <row r="7" spans="1:27" ht="12.75">
      <c r="A7" s="5" t="s">
        <v>33</v>
      </c>
      <c r="B7" s="3"/>
      <c r="C7" s="22">
        <v>71263281</v>
      </c>
      <c r="D7" s="22"/>
      <c r="E7" s="23">
        <v>170058887</v>
      </c>
      <c r="F7" s="24">
        <v>146778220</v>
      </c>
      <c r="G7" s="24">
        <v>20461</v>
      </c>
      <c r="H7" s="24">
        <v>452746</v>
      </c>
      <c r="I7" s="24">
        <v>3347577</v>
      </c>
      <c r="J7" s="24">
        <v>3820784</v>
      </c>
      <c r="K7" s="24">
        <v>2424239</v>
      </c>
      <c r="L7" s="24">
        <v>1372908</v>
      </c>
      <c r="M7" s="24">
        <v>864659</v>
      </c>
      <c r="N7" s="24">
        <v>4661806</v>
      </c>
      <c r="O7" s="24"/>
      <c r="P7" s="24"/>
      <c r="Q7" s="24"/>
      <c r="R7" s="24"/>
      <c r="S7" s="24"/>
      <c r="T7" s="24"/>
      <c r="U7" s="24"/>
      <c r="V7" s="24"/>
      <c r="W7" s="24">
        <v>8482590</v>
      </c>
      <c r="X7" s="24">
        <v>69617218</v>
      </c>
      <c r="Y7" s="24">
        <v>-61134628</v>
      </c>
      <c r="Z7" s="7">
        <v>-87.82</v>
      </c>
      <c r="AA7" s="29">
        <v>146778220</v>
      </c>
    </row>
    <row r="8" spans="1:27" ht="12.75">
      <c r="A8" s="5" t="s">
        <v>34</v>
      </c>
      <c r="B8" s="3"/>
      <c r="C8" s="19">
        <v>178511523</v>
      </c>
      <c r="D8" s="19"/>
      <c r="E8" s="20">
        <v>329500</v>
      </c>
      <c r="F8" s="21">
        <v>18357461</v>
      </c>
      <c r="G8" s="21">
        <v>12694711</v>
      </c>
      <c r="H8" s="21">
        <v>2237638</v>
      </c>
      <c r="I8" s="21">
        <v>-100166</v>
      </c>
      <c r="J8" s="21">
        <v>14832183</v>
      </c>
      <c r="K8" s="21">
        <v>1896408</v>
      </c>
      <c r="L8" s="21">
        <v>2926387</v>
      </c>
      <c r="M8" s="21">
        <v>18649313</v>
      </c>
      <c r="N8" s="21">
        <v>23472108</v>
      </c>
      <c r="O8" s="21"/>
      <c r="P8" s="21"/>
      <c r="Q8" s="21"/>
      <c r="R8" s="21"/>
      <c r="S8" s="21"/>
      <c r="T8" s="21"/>
      <c r="U8" s="21"/>
      <c r="V8" s="21"/>
      <c r="W8" s="21">
        <v>38304291</v>
      </c>
      <c r="X8" s="21">
        <v>9500</v>
      </c>
      <c r="Y8" s="21">
        <v>38294791</v>
      </c>
      <c r="Z8" s="6">
        <v>403103.06</v>
      </c>
      <c r="AA8" s="28">
        <v>18357461</v>
      </c>
    </row>
    <row r="9" spans="1:27" ht="12.75">
      <c r="A9" s="2" t="s">
        <v>35</v>
      </c>
      <c r="B9" s="3"/>
      <c r="C9" s="16">
        <f aca="true" t="shared" si="1" ref="C9:Y9">SUM(C10:C14)</f>
        <v>116811350</v>
      </c>
      <c r="D9" s="16">
        <f>SUM(D10:D14)</f>
        <v>0</v>
      </c>
      <c r="E9" s="17">
        <f t="shared" si="1"/>
        <v>261312959</v>
      </c>
      <c r="F9" s="18">
        <f t="shared" si="1"/>
        <v>262815206</v>
      </c>
      <c r="G9" s="18">
        <f t="shared" si="1"/>
        <v>5054716</v>
      </c>
      <c r="H9" s="18">
        <f t="shared" si="1"/>
        <v>6730212</v>
      </c>
      <c r="I9" s="18">
        <f t="shared" si="1"/>
        <v>6188207</v>
      </c>
      <c r="J9" s="18">
        <f t="shared" si="1"/>
        <v>17973135</v>
      </c>
      <c r="K9" s="18">
        <f t="shared" si="1"/>
        <v>8242587</v>
      </c>
      <c r="L9" s="18">
        <f t="shared" si="1"/>
        <v>12867282</v>
      </c>
      <c r="M9" s="18">
        <f t="shared" si="1"/>
        <v>12883124</v>
      </c>
      <c r="N9" s="18">
        <f t="shared" si="1"/>
        <v>33992993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51966128</v>
      </c>
      <c r="X9" s="18">
        <f t="shared" si="1"/>
        <v>98453164</v>
      </c>
      <c r="Y9" s="18">
        <f t="shared" si="1"/>
        <v>-46487036</v>
      </c>
      <c r="Z9" s="4">
        <f>+IF(X9&lt;&gt;0,+(Y9/X9)*100,0)</f>
        <v>-47.21741192593871</v>
      </c>
      <c r="AA9" s="30">
        <f>SUM(AA10:AA14)</f>
        <v>262815206</v>
      </c>
    </row>
    <row r="10" spans="1:27" ht="12.75">
      <c r="A10" s="5" t="s">
        <v>36</v>
      </c>
      <c r="B10" s="3"/>
      <c r="C10" s="19">
        <v>69788407</v>
      </c>
      <c r="D10" s="19"/>
      <c r="E10" s="20">
        <v>132144250</v>
      </c>
      <c r="F10" s="21">
        <v>132771150</v>
      </c>
      <c r="G10" s="21">
        <v>762785</v>
      </c>
      <c r="H10" s="21">
        <v>4052345</v>
      </c>
      <c r="I10" s="21">
        <v>3029678</v>
      </c>
      <c r="J10" s="21">
        <v>7844808</v>
      </c>
      <c r="K10" s="21">
        <v>5319339</v>
      </c>
      <c r="L10" s="21">
        <v>5256888</v>
      </c>
      <c r="M10" s="21">
        <v>8606148</v>
      </c>
      <c r="N10" s="21">
        <v>19182375</v>
      </c>
      <c r="O10" s="21"/>
      <c r="P10" s="21"/>
      <c r="Q10" s="21"/>
      <c r="R10" s="21"/>
      <c r="S10" s="21"/>
      <c r="T10" s="21"/>
      <c r="U10" s="21"/>
      <c r="V10" s="21"/>
      <c r="W10" s="21">
        <v>27027183</v>
      </c>
      <c r="X10" s="21">
        <v>41711931</v>
      </c>
      <c r="Y10" s="21">
        <v>-14684748</v>
      </c>
      <c r="Z10" s="6">
        <v>-35.21</v>
      </c>
      <c r="AA10" s="28">
        <v>132771150</v>
      </c>
    </row>
    <row r="11" spans="1:27" ht="12.75">
      <c r="A11" s="5" t="s">
        <v>37</v>
      </c>
      <c r="B11" s="3"/>
      <c r="C11" s="19">
        <v>34808241</v>
      </c>
      <c r="D11" s="19"/>
      <c r="E11" s="20">
        <v>82776739</v>
      </c>
      <c r="F11" s="21">
        <v>82776739</v>
      </c>
      <c r="G11" s="21">
        <v>3500369</v>
      </c>
      <c r="H11" s="21">
        <v>2278166</v>
      </c>
      <c r="I11" s="21">
        <v>3336258</v>
      </c>
      <c r="J11" s="21">
        <v>9114793</v>
      </c>
      <c r="K11" s="21">
        <v>2298752</v>
      </c>
      <c r="L11" s="21">
        <v>6543569</v>
      </c>
      <c r="M11" s="21">
        <v>3504054</v>
      </c>
      <c r="N11" s="21">
        <v>12346375</v>
      </c>
      <c r="O11" s="21"/>
      <c r="P11" s="21"/>
      <c r="Q11" s="21"/>
      <c r="R11" s="21"/>
      <c r="S11" s="21"/>
      <c r="T11" s="21"/>
      <c r="U11" s="21"/>
      <c r="V11" s="21"/>
      <c r="W11" s="21">
        <v>21461168</v>
      </c>
      <c r="X11" s="21">
        <v>42260713</v>
      </c>
      <c r="Y11" s="21">
        <v>-20799545</v>
      </c>
      <c r="Z11" s="6">
        <v>-49.22</v>
      </c>
      <c r="AA11" s="28">
        <v>82776739</v>
      </c>
    </row>
    <row r="12" spans="1:27" ht="12.75">
      <c r="A12" s="5" t="s">
        <v>38</v>
      </c>
      <c r="B12" s="3"/>
      <c r="C12" s="19">
        <v>9642602</v>
      </c>
      <c r="D12" s="19"/>
      <c r="E12" s="20">
        <v>42979170</v>
      </c>
      <c r="F12" s="21">
        <v>43854517</v>
      </c>
      <c r="G12" s="21">
        <v>791562</v>
      </c>
      <c r="H12" s="21">
        <v>395621</v>
      </c>
      <c r="I12" s="21">
        <v>-177729</v>
      </c>
      <c r="J12" s="21">
        <v>1009454</v>
      </c>
      <c r="K12" s="21">
        <v>624496</v>
      </c>
      <c r="L12" s="21">
        <v>1066825</v>
      </c>
      <c r="M12" s="21">
        <v>772922</v>
      </c>
      <c r="N12" s="21">
        <v>2464243</v>
      </c>
      <c r="O12" s="21"/>
      <c r="P12" s="21"/>
      <c r="Q12" s="21"/>
      <c r="R12" s="21"/>
      <c r="S12" s="21"/>
      <c r="T12" s="21"/>
      <c r="U12" s="21"/>
      <c r="V12" s="21"/>
      <c r="W12" s="21">
        <v>3473697</v>
      </c>
      <c r="X12" s="21">
        <v>14268024</v>
      </c>
      <c r="Y12" s="21">
        <v>-10794327</v>
      </c>
      <c r="Z12" s="6">
        <v>-75.65</v>
      </c>
      <c r="AA12" s="28">
        <v>43854517</v>
      </c>
    </row>
    <row r="13" spans="1:27" ht="12.75">
      <c r="A13" s="5" t="s">
        <v>39</v>
      </c>
      <c r="B13" s="3"/>
      <c r="C13" s="19">
        <v>359200</v>
      </c>
      <c r="D13" s="19"/>
      <c r="E13" s="20">
        <v>742800</v>
      </c>
      <c r="F13" s="21">
        <v>742800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>
        <v>742800</v>
      </c>
    </row>
    <row r="14" spans="1:27" ht="12.75">
      <c r="A14" s="5" t="s">
        <v>40</v>
      </c>
      <c r="B14" s="3"/>
      <c r="C14" s="22">
        <v>2212900</v>
      </c>
      <c r="D14" s="22"/>
      <c r="E14" s="23">
        <v>2670000</v>
      </c>
      <c r="F14" s="24">
        <v>2670000</v>
      </c>
      <c r="G14" s="24"/>
      <c r="H14" s="24">
        <v>4080</v>
      </c>
      <c r="I14" s="24"/>
      <c r="J14" s="24">
        <v>4080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>
        <v>4080</v>
      </c>
      <c r="X14" s="24">
        <v>212496</v>
      </c>
      <c r="Y14" s="24">
        <v>-208416</v>
      </c>
      <c r="Z14" s="7">
        <v>-98.08</v>
      </c>
      <c r="AA14" s="29">
        <v>2670000</v>
      </c>
    </row>
    <row r="15" spans="1:27" ht="12.75">
      <c r="A15" s="2" t="s">
        <v>41</v>
      </c>
      <c r="B15" s="8"/>
      <c r="C15" s="16">
        <f aca="true" t="shared" si="2" ref="C15:Y15">SUM(C16:C18)</f>
        <v>644608655</v>
      </c>
      <c r="D15" s="16">
        <f>SUM(D16:D18)</f>
        <v>0</v>
      </c>
      <c r="E15" s="17">
        <f t="shared" si="2"/>
        <v>828000758</v>
      </c>
      <c r="F15" s="18">
        <f t="shared" si="2"/>
        <v>829548717</v>
      </c>
      <c r="G15" s="18">
        <f t="shared" si="2"/>
        <v>38667939</v>
      </c>
      <c r="H15" s="18">
        <f t="shared" si="2"/>
        <v>49930884</v>
      </c>
      <c r="I15" s="18">
        <f t="shared" si="2"/>
        <v>40710634</v>
      </c>
      <c r="J15" s="18">
        <f t="shared" si="2"/>
        <v>129309457</v>
      </c>
      <c r="K15" s="18">
        <f t="shared" si="2"/>
        <v>72249557</v>
      </c>
      <c r="L15" s="18">
        <f t="shared" si="2"/>
        <v>38566486</v>
      </c>
      <c r="M15" s="18">
        <f t="shared" si="2"/>
        <v>71484373</v>
      </c>
      <c r="N15" s="18">
        <f t="shared" si="2"/>
        <v>182300416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311609873</v>
      </c>
      <c r="X15" s="18">
        <f t="shared" si="2"/>
        <v>338731263</v>
      </c>
      <c r="Y15" s="18">
        <f t="shared" si="2"/>
        <v>-27121390</v>
      </c>
      <c r="Z15" s="4">
        <f>+IF(X15&lt;&gt;0,+(Y15/X15)*100,0)</f>
        <v>-8.006757262319777</v>
      </c>
      <c r="AA15" s="30">
        <f>SUM(AA16:AA18)</f>
        <v>829548717</v>
      </c>
    </row>
    <row r="16" spans="1:27" ht="12.75">
      <c r="A16" s="5" t="s">
        <v>42</v>
      </c>
      <c r="B16" s="3"/>
      <c r="C16" s="19">
        <v>105265857</v>
      </c>
      <c r="D16" s="19"/>
      <c r="E16" s="20">
        <v>119205451</v>
      </c>
      <c r="F16" s="21">
        <v>119285019</v>
      </c>
      <c r="G16" s="21">
        <v>13607130</v>
      </c>
      <c r="H16" s="21">
        <v>12593945</v>
      </c>
      <c r="I16" s="21">
        <v>1627191</v>
      </c>
      <c r="J16" s="21">
        <v>27828266</v>
      </c>
      <c r="K16" s="21">
        <v>14690282</v>
      </c>
      <c r="L16" s="21">
        <v>915432</v>
      </c>
      <c r="M16" s="21">
        <v>3155711</v>
      </c>
      <c r="N16" s="21">
        <v>18761425</v>
      </c>
      <c r="O16" s="21"/>
      <c r="P16" s="21"/>
      <c r="Q16" s="21"/>
      <c r="R16" s="21"/>
      <c r="S16" s="21"/>
      <c r="T16" s="21"/>
      <c r="U16" s="21"/>
      <c r="V16" s="21"/>
      <c r="W16" s="21">
        <v>46589691</v>
      </c>
      <c r="X16" s="21">
        <v>68039247</v>
      </c>
      <c r="Y16" s="21">
        <v>-21449556</v>
      </c>
      <c r="Z16" s="6">
        <v>-31.53</v>
      </c>
      <c r="AA16" s="28">
        <v>119285019</v>
      </c>
    </row>
    <row r="17" spans="1:27" ht="12.75">
      <c r="A17" s="5" t="s">
        <v>43</v>
      </c>
      <c r="B17" s="3"/>
      <c r="C17" s="19">
        <v>535556273</v>
      </c>
      <c r="D17" s="19"/>
      <c r="E17" s="20">
        <v>706095307</v>
      </c>
      <c r="F17" s="21">
        <v>707563698</v>
      </c>
      <c r="G17" s="21">
        <v>25060809</v>
      </c>
      <c r="H17" s="21">
        <v>37336939</v>
      </c>
      <c r="I17" s="21">
        <v>39083038</v>
      </c>
      <c r="J17" s="21">
        <v>101480786</v>
      </c>
      <c r="K17" s="21">
        <v>57533250</v>
      </c>
      <c r="L17" s="21">
        <v>37641278</v>
      </c>
      <c r="M17" s="21">
        <v>68328662</v>
      </c>
      <c r="N17" s="21">
        <v>163503190</v>
      </c>
      <c r="O17" s="21"/>
      <c r="P17" s="21"/>
      <c r="Q17" s="21"/>
      <c r="R17" s="21"/>
      <c r="S17" s="21"/>
      <c r="T17" s="21"/>
      <c r="U17" s="21"/>
      <c r="V17" s="21"/>
      <c r="W17" s="21">
        <v>264983976</v>
      </c>
      <c r="X17" s="21">
        <v>270037018</v>
      </c>
      <c r="Y17" s="21">
        <v>-5053042</v>
      </c>
      <c r="Z17" s="6">
        <v>-1.87</v>
      </c>
      <c r="AA17" s="28">
        <v>707563698</v>
      </c>
    </row>
    <row r="18" spans="1:27" ht="12.75">
      <c r="A18" s="5" t="s">
        <v>44</v>
      </c>
      <c r="B18" s="3"/>
      <c r="C18" s="19">
        <v>3786525</v>
      </c>
      <c r="D18" s="19"/>
      <c r="E18" s="20">
        <v>2700000</v>
      </c>
      <c r="F18" s="21">
        <v>2700000</v>
      </c>
      <c r="G18" s="21"/>
      <c r="H18" s="21"/>
      <c r="I18" s="21">
        <v>405</v>
      </c>
      <c r="J18" s="21">
        <v>405</v>
      </c>
      <c r="K18" s="21">
        <v>26025</v>
      </c>
      <c r="L18" s="21">
        <v>9776</v>
      </c>
      <c r="M18" s="21"/>
      <c r="N18" s="21">
        <v>35801</v>
      </c>
      <c r="O18" s="21"/>
      <c r="P18" s="21"/>
      <c r="Q18" s="21"/>
      <c r="R18" s="21"/>
      <c r="S18" s="21"/>
      <c r="T18" s="21"/>
      <c r="U18" s="21"/>
      <c r="V18" s="21"/>
      <c r="W18" s="21">
        <v>36206</v>
      </c>
      <c r="X18" s="21">
        <v>654998</v>
      </c>
      <c r="Y18" s="21">
        <v>-618792</v>
      </c>
      <c r="Z18" s="6">
        <v>-94.47</v>
      </c>
      <c r="AA18" s="28">
        <v>2700000</v>
      </c>
    </row>
    <row r="19" spans="1:27" ht="12.75">
      <c r="A19" s="2" t="s">
        <v>45</v>
      </c>
      <c r="B19" s="8"/>
      <c r="C19" s="16">
        <f aca="true" t="shared" si="3" ref="C19:Y19">SUM(C20:C23)</f>
        <v>1344069044</v>
      </c>
      <c r="D19" s="16">
        <f>SUM(D20:D23)</f>
        <v>0</v>
      </c>
      <c r="E19" s="17">
        <f t="shared" si="3"/>
        <v>1920650753</v>
      </c>
      <c r="F19" s="18">
        <f t="shared" si="3"/>
        <v>1952395421</v>
      </c>
      <c r="G19" s="18">
        <f t="shared" si="3"/>
        <v>118776259</v>
      </c>
      <c r="H19" s="18">
        <f t="shared" si="3"/>
        <v>121483835</v>
      </c>
      <c r="I19" s="18">
        <f t="shared" si="3"/>
        <v>115877168</v>
      </c>
      <c r="J19" s="18">
        <f t="shared" si="3"/>
        <v>356137262</v>
      </c>
      <c r="K19" s="18">
        <f t="shared" si="3"/>
        <v>107612519</v>
      </c>
      <c r="L19" s="18">
        <f t="shared" si="3"/>
        <v>113279333</v>
      </c>
      <c r="M19" s="18">
        <f t="shared" si="3"/>
        <v>215928953</v>
      </c>
      <c r="N19" s="18">
        <f t="shared" si="3"/>
        <v>436820805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792958067</v>
      </c>
      <c r="X19" s="18">
        <f t="shared" si="3"/>
        <v>819743887</v>
      </c>
      <c r="Y19" s="18">
        <f t="shared" si="3"/>
        <v>-26785820</v>
      </c>
      <c r="Z19" s="4">
        <f>+IF(X19&lt;&gt;0,+(Y19/X19)*100,0)</f>
        <v>-3.267583988704999</v>
      </c>
      <c r="AA19" s="30">
        <f>SUM(AA20:AA23)</f>
        <v>1952395421</v>
      </c>
    </row>
    <row r="20" spans="1:27" ht="12.75">
      <c r="A20" s="5" t="s">
        <v>46</v>
      </c>
      <c r="B20" s="3"/>
      <c r="C20" s="19">
        <v>137879135</v>
      </c>
      <c r="D20" s="19"/>
      <c r="E20" s="20">
        <v>282205774</v>
      </c>
      <c r="F20" s="21">
        <v>283205774</v>
      </c>
      <c r="G20" s="21">
        <v>4305449</v>
      </c>
      <c r="H20" s="21">
        <v>28664144</v>
      </c>
      <c r="I20" s="21">
        <v>18388588</v>
      </c>
      <c r="J20" s="21">
        <v>51358181</v>
      </c>
      <c r="K20" s="21">
        <v>14457880</v>
      </c>
      <c r="L20" s="21">
        <v>15593216</v>
      </c>
      <c r="M20" s="21">
        <v>34132173</v>
      </c>
      <c r="N20" s="21">
        <v>64183269</v>
      </c>
      <c r="O20" s="21"/>
      <c r="P20" s="21"/>
      <c r="Q20" s="21"/>
      <c r="R20" s="21"/>
      <c r="S20" s="21"/>
      <c r="T20" s="21"/>
      <c r="U20" s="21"/>
      <c r="V20" s="21"/>
      <c r="W20" s="21">
        <v>115541450</v>
      </c>
      <c r="X20" s="21">
        <v>112594421</v>
      </c>
      <c r="Y20" s="21">
        <v>2947029</v>
      </c>
      <c r="Z20" s="6">
        <v>2.62</v>
      </c>
      <c r="AA20" s="28">
        <v>283205774</v>
      </c>
    </row>
    <row r="21" spans="1:27" ht="12.75">
      <c r="A21" s="5" t="s">
        <v>47</v>
      </c>
      <c r="B21" s="3"/>
      <c r="C21" s="19">
        <v>1019995543</v>
      </c>
      <c r="D21" s="19"/>
      <c r="E21" s="20">
        <v>1014385738</v>
      </c>
      <c r="F21" s="21">
        <v>1040700916</v>
      </c>
      <c r="G21" s="21">
        <v>94216365</v>
      </c>
      <c r="H21" s="21">
        <v>49361719</v>
      </c>
      <c r="I21" s="21">
        <v>74099126</v>
      </c>
      <c r="J21" s="21">
        <v>217677210</v>
      </c>
      <c r="K21" s="21">
        <v>59936692</v>
      </c>
      <c r="L21" s="21">
        <v>82509723</v>
      </c>
      <c r="M21" s="21">
        <v>136111597</v>
      </c>
      <c r="N21" s="21">
        <v>278558012</v>
      </c>
      <c r="O21" s="21"/>
      <c r="P21" s="21"/>
      <c r="Q21" s="21"/>
      <c r="R21" s="21"/>
      <c r="S21" s="21"/>
      <c r="T21" s="21"/>
      <c r="U21" s="21"/>
      <c r="V21" s="21"/>
      <c r="W21" s="21">
        <v>496235222</v>
      </c>
      <c r="X21" s="21">
        <v>441240166</v>
      </c>
      <c r="Y21" s="21">
        <v>54995056</v>
      </c>
      <c r="Z21" s="6">
        <v>12.46</v>
      </c>
      <c r="AA21" s="28">
        <v>1040700916</v>
      </c>
    </row>
    <row r="22" spans="1:27" ht="12.75">
      <c r="A22" s="5" t="s">
        <v>48</v>
      </c>
      <c r="B22" s="3"/>
      <c r="C22" s="22">
        <v>161801018</v>
      </c>
      <c r="D22" s="22"/>
      <c r="E22" s="23">
        <v>545927252</v>
      </c>
      <c r="F22" s="24">
        <v>549388467</v>
      </c>
      <c r="G22" s="24">
        <v>17369412</v>
      </c>
      <c r="H22" s="24">
        <v>39190895</v>
      </c>
      <c r="I22" s="24">
        <v>17806188</v>
      </c>
      <c r="J22" s="24">
        <v>74366495</v>
      </c>
      <c r="K22" s="24">
        <v>31113167</v>
      </c>
      <c r="L22" s="24">
        <v>14212964</v>
      </c>
      <c r="M22" s="24">
        <v>42910615</v>
      </c>
      <c r="N22" s="24">
        <v>88236746</v>
      </c>
      <c r="O22" s="24"/>
      <c r="P22" s="24"/>
      <c r="Q22" s="24"/>
      <c r="R22" s="24"/>
      <c r="S22" s="24"/>
      <c r="T22" s="24"/>
      <c r="U22" s="24"/>
      <c r="V22" s="24"/>
      <c r="W22" s="24">
        <v>162603241</v>
      </c>
      <c r="X22" s="24">
        <v>213803536</v>
      </c>
      <c r="Y22" s="24">
        <v>-51200295</v>
      </c>
      <c r="Z22" s="7">
        <v>-23.95</v>
      </c>
      <c r="AA22" s="29">
        <v>549388467</v>
      </c>
    </row>
    <row r="23" spans="1:27" ht="12.75">
      <c r="A23" s="5" t="s">
        <v>49</v>
      </c>
      <c r="B23" s="3"/>
      <c r="C23" s="19">
        <v>24393348</v>
      </c>
      <c r="D23" s="19"/>
      <c r="E23" s="20">
        <v>78131989</v>
      </c>
      <c r="F23" s="21">
        <v>79100264</v>
      </c>
      <c r="G23" s="21">
        <v>2885033</v>
      </c>
      <c r="H23" s="21">
        <v>4267077</v>
      </c>
      <c r="I23" s="21">
        <v>5583266</v>
      </c>
      <c r="J23" s="21">
        <v>12735376</v>
      </c>
      <c r="K23" s="21">
        <v>2104780</v>
      </c>
      <c r="L23" s="21">
        <v>963430</v>
      </c>
      <c r="M23" s="21">
        <v>2774568</v>
      </c>
      <c r="N23" s="21">
        <v>5842778</v>
      </c>
      <c r="O23" s="21"/>
      <c r="P23" s="21"/>
      <c r="Q23" s="21"/>
      <c r="R23" s="21"/>
      <c r="S23" s="21"/>
      <c r="T23" s="21"/>
      <c r="U23" s="21"/>
      <c r="V23" s="21"/>
      <c r="W23" s="21">
        <v>18578154</v>
      </c>
      <c r="X23" s="21">
        <v>52105764</v>
      </c>
      <c r="Y23" s="21">
        <v>-33527610</v>
      </c>
      <c r="Z23" s="6">
        <v>-64.35</v>
      </c>
      <c r="AA23" s="28">
        <v>79100264</v>
      </c>
    </row>
    <row r="24" spans="1:27" ht="12.75">
      <c r="A24" s="2" t="s">
        <v>50</v>
      </c>
      <c r="B24" s="8"/>
      <c r="C24" s="16">
        <v>73960</v>
      </c>
      <c r="D24" s="16"/>
      <c r="E24" s="17">
        <v>108254840</v>
      </c>
      <c r="F24" s="18">
        <v>108254840</v>
      </c>
      <c r="G24" s="18"/>
      <c r="H24" s="18"/>
      <c r="I24" s="18">
        <v>520147</v>
      </c>
      <c r="J24" s="18">
        <v>520147</v>
      </c>
      <c r="K24" s="18">
        <v>4438</v>
      </c>
      <c r="L24" s="18"/>
      <c r="M24" s="18">
        <v>264568</v>
      </c>
      <c r="N24" s="18">
        <v>269006</v>
      </c>
      <c r="O24" s="18"/>
      <c r="P24" s="18"/>
      <c r="Q24" s="18"/>
      <c r="R24" s="18"/>
      <c r="S24" s="18"/>
      <c r="T24" s="18"/>
      <c r="U24" s="18"/>
      <c r="V24" s="18"/>
      <c r="W24" s="18">
        <v>789153</v>
      </c>
      <c r="X24" s="18">
        <v>42729953</v>
      </c>
      <c r="Y24" s="18">
        <v>-41940800</v>
      </c>
      <c r="Z24" s="4">
        <v>-98.15</v>
      </c>
      <c r="AA24" s="30">
        <v>108254840</v>
      </c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4452095628</v>
      </c>
      <c r="D25" s="50">
        <f>+D5+D9+D15+D19+D24</f>
        <v>0</v>
      </c>
      <c r="E25" s="51">
        <f t="shared" si="4"/>
        <v>3333575271</v>
      </c>
      <c r="F25" s="52">
        <f t="shared" si="4"/>
        <v>3363117439</v>
      </c>
      <c r="G25" s="52">
        <f t="shared" si="4"/>
        <v>176941135</v>
      </c>
      <c r="H25" s="52">
        <f t="shared" si="4"/>
        <v>185471974</v>
      </c>
      <c r="I25" s="52">
        <f t="shared" si="4"/>
        <v>174917908</v>
      </c>
      <c r="J25" s="52">
        <f t="shared" si="4"/>
        <v>537331017</v>
      </c>
      <c r="K25" s="52">
        <f t="shared" si="4"/>
        <v>196638737</v>
      </c>
      <c r="L25" s="52">
        <f t="shared" si="4"/>
        <v>172831170</v>
      </c>
      <c r="M25" s="52">
        <f t="shared" si="4"/>
        <v>324037587</v>
      </c>
      <c r="N25" s="52">
        <f t="shared" si="4"/>
        <v>693507494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1230838511</v>
      </c>
      <c r="X25" s="52">
        <f t="shared" si="4"/>
        <v>1394433041</v>
      </c>
      <c r="Y25" s="52">
        <f t="shared" si="4"/>
        <v>-163594530</v>
      </c>
      <c r="Z25" s="53">
        <f>+IF(X25&lt;&gt;0,+(Y25/X25)*100,0)</f>
        <v>-11.731974586795523</v>
      </c>
      <c r="AA25" s="54">
        <f>+AA5+AA9+AA15+AA19+AA24</f>
        <v>3363117439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2188983771</v>
      </c>
      <c r="D28" s="19"/>
      <c r="E28" s="20">
        <v>2584779141</v>
      </c>
      <c r="F28" s="21">
        <v>2584779141</v>
      </c>
      <c r="G28" s="21">
        <v>164000497</v>
      </c>
      <c r="H28" s="21">
        <v>168597614</v>
      </c>
      <c r="I28" s="21">
        <v>146882946</v>
      </c>
      <c r="J28" s="21">
        <v>479481057</v>
      </c>
      <c r="K28" s="21">
        <v>169262431</v>
      </c>
      <c r="L28" s="21">
        <v>140854521</v>
      </c>
      <c r="M28" s="21">
        <v>267312449</v>
      </c>
      <c r="N28" s="21">
        <v>577429401</v>
      </c>
      <c r="O28" s="21"/>
      <c r="P28" s="21"/>
      <c r="Q28" s="21"/>
      <c r="R28" s="21"/>
      <c r="S28" s="21"/>
      <c r="T28" s="21"/>
      <c r="U28" s="21"/>
      <c r="V28" s="21"/>
      <c r="W28" s="21">
        <v>1056910458</v>
      </c>
      <c r="X28" s="21">
        <v>804752126</v>
      </c>
      <c r="Y28" s="21">
        <v>252158332</v>
      </c>
      <c r="Z28" s="6">
        <v>31.33</v>
      </c>
      <c r="AA28" s="19">
        <v>2584779141</v>
      </c>
    </row>
    <row r="29" spans="1:27" ht="12.75">
      <c r="A29" s="56" t="s">
        <v>55</v>
      </c>
      <c r="B29" s="3"/>
      <c r="C29" s="19">
        <v>619431</v>
      </c>
      <c r="D29" s="19"/>
      <c r="E29" s="20">
        <v>2270000</v>
      </c>
      <c r="F29" s="21">
        <v>5105689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5105689</v>
      </c>
    </row>
    <row r="30" spans="1:27" ht="12.75">
      <c r="A30" s="56" t="s">
        <v>56</v>
      </c>
      <c r="B30" s="3"/>
      <c r="C30" s="22"/>
      <c r="D30" s="22"/>
      <c r="E30" s="23">
        <v>43103689</v>
      </c>
      <c r="F30" s="24">
        <v>43103689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>
        <v>43103689</v>
      </c>
    </row>
    <row r="31" spans="1:27" ht="12.75">
      <c r="A31" s="57" t="s">
        <v>57</v>
      </c>
      <c r="B31" s="3"/>
      <c r="C31" s="19">
        <v>289683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2189892885</v>
      </c>
      <c r="D32" s="25">
        <f>SUM(D28:D31)</f>
        <v>0</v>
      </c>
      <c r="E32" s="26">
        <f t="shared" si="5"/>
        <v>2630152830</v>
      </c>
      <c r="F32" s="27">
        <f t="shared" si="5"/>
        <v>2632988519</v>
      </c>
      <c r="G32" s="27">
        <f t="shared" si="5"/>
        <v>164000497</v>
      </c>
      <c r="H32" s="27">
        <f t="shared" si="5"/>
        <v>168597614</v>
      </c>
      <c r="I32" s="27">
        <f t="shared" si="5"/>
        <v>146882946</v>
      </c>
      <c r="J32" s="27">
        <f t="shared" si="5"/>
        <v>479481057</v>
      </c>
      <c r="K32" s="27">
        <f t="shared" si="5"/>
        <v>169262431</v>
      </c>
      <c r="L32" s="27">
        <f t="shared" si="5"/>
        <v>140854521</v>
      </c>
      <c r="M32" s="27">
        <f t="shared" si="5"/>
        <v>267312449</v>
      </c>
      <c r="N32" s="27">
        <f t="shared" si="5"/>
        <v>577429401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1056910458</v>
      </c>
      <c r="X32" s="27">
        <f t="shared" si="5"/>
        <v>804752126</v>
      </c>
      <c r="Y32" s="27">
        <f t="shared" si="5"/>
        <v>252158332</v>
      </c>
      <c r="Z32" s="13">
        <f>+IF(X32&lt;&gt;0,+(Y32/X32)*100,0)</f>
        <v>31.33366459724022</v>
      </c>
      <c r="AA32" s="31">
        <f>SUM(AA28:AA31)</f>
        <v>2632988519</v>
      </c>
    </row>
    <row r="33" spans="1:27" ht="12.75">
      <c r="A33" s="59" t="s">
        <v>59</v>
      </c>
      <c r="B33" s="3" t="s">
        <v>60</v>
      </c>
      <c r="C33" s="19">
        <v>124318952</v>
      </c>
      <c r="D33" s="19"/>
      <c r="E33" s="20"/>
      <c r="F33" s="21"/>
      <c r="G33" s="21"/>
      <c r="H33" s="21">
        <v>5065445</v>
      </c>
      <c r="I33" s="21"/>
      <c r="J33" s="21">
        <v>5065445</v>
      </c>
      <c r="K33" s="21">
        <v>13200</v>
      </c>
      <c r="L33" s="21">
        <v>-13200</v>
      </c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5065445</v>
      </c>
      <c r="X33" s="21"/>
      <c r="Y33" s="21">
        <v>5065445</v>
      </c>
      <c r="Z33" s="6"/>
      <c r="AA33" s="28"/>
    </row>
    <row r="34" spans="1:27" ht="12.75">
      <c r="A34" s="59" t="s">
        <v>61</v>
      </c>
      <c r="B34" s="3" t="s">
        <v>62</v>
      </c>
      <c r="C34" s="19">
        <v>120139008</v>
      </c>
      <c r="D34" s="19"/>
      <c r="E34" s="20">
        <v>153224424</v>
      </c>
      <c r="F34" s="21">
        <v>161393454</v>
      </c>
      <c r="G34" s="21">
        <v>416720</v>
      </c>
      <c r="H34" s="21">
        <v>256590</v>
      </c>
      <c r="I34" s="21">
        <v>8645239</v>
      </c>
      <c r="J34" s="21">
        <v>9318549</v>
      </c>
      <c r="K34" s="21">
        <v>7087238</v>
      </c>
      <c r="L34" s="21">
        <v>9179043</v>
      </c>
      <c r="M34" s="21">
        <v>16215959</v>
      </c>
      <c r="N34" s="21">
        <v>32482240</v>
      </c>
      <c r="O34" s="21"/>
      <c r="P34" s="21"/>
      <c r="Q34" s="21"/>
      <c r="R34" s="21"/>
      <c r="S34" s="21"/>
      <c r="T34" s="21"/>
      <c r="U34" s="21"/>
      <c r="V34" s="21"/>
      <c r="W34" s="21">
        <v>41800789</v>
      </c>
      <c r="X34" s="21">
        <v>40160004</v>
      </c>
      <c r="Y34" s="21">
        <v>1640785</v>
      </c>
      <c r="Z34" s="6">
        <v>4.09</v>
      </c>
      <c r="AA34" s="28">
        <v>161393454</v>
      </c>
    </row>
    <row r="35" spans="1:27" ht="12.75">
      <c r="A35" s="59" t="s">
        <v>63</v>
      </c>
      <c r="B35" s="3"/>
      <c r="C35" s="19">
        <v>2017744783</v>
      </c>
      <c r="D35" s="19"/>
      <c r="E35" s="20">
        <v>550198017</v>
      </c>
      <c r="F35" s="21">
        <v>568735466</v>
      </c>
      <c r="G35" s="21">
        <v>12523918</v>
      </c>
      <c r="H35" s="21">
        <v>11552318</v>
      </c>
      <c r="I35" s="21">
        <v>19389726</v>
      </c>
      <c r="J35" s="21">
        <v>43465962</v>
      </c>
      <c r="K35" s="21">
        <v>20275869</v>
      </c>
      <c r="L35" s="21">
        <v>22810806</v>
      </c>
      <c r="M35" s="21">
        <v>40509180</v>
      </c>
      <c r="N35" s="21">
        <v>83595855</v>
      </c>
      <c r="O35" s="21"/>
      <c r="P35" s="21"/>
      <c r="Q35" s="21"/>
      <c r="R35" s="21"/>
      <c r="S35" s="21"/>
      <c r="T35" s="21"/>
      <c r="U35" s="21"/>
      <c r="V35" s="21"/>
      <c r="W35" s="21">
        <v>127061817</v>
      </c>
      <c r="X35" s="21">
        <v>120372209</v>
      </c>
      <c r="Y35" s="21">
        <v>6689608</v>
      </c>
      <c r="Z35" s="6">
        <v>5.56</v>
      </c>
      <c r="AA35" s="28">
        <v>568735466</v>
      </c>
    </row>
    <row r="36" spans="1:27" ht="12.75">
      <c r="A36" s="60" t="s">
        <v>64</v>
      </c>
      <c r="B36" s="10"/>
      <c r="C36" s="61">
        <f aca="true" t="shared" si="6" ref="C36:Y36">SUM(C32:C35)</f>
        <v>4452095628</v>
      </c>
      <c r="D36" s="61">
        <f>SUM(D32:D35)</f>
        <v>0</v>
      </c>
      <c r="E36" s="62">
        <f t="shared" si="6"/>
        <v>3333575271</v>
      </c>
      <c r="F36" s="63">
        <f t="shared" si="6"/>
        <v>3363117439</v>
      </c>
      <c r="G36" s="63">
        <f t="shared" si="6"/>
        <v>176941135</v>
      </c>
      <c r="H36" s="63">
        <f t="shared" si="6"/>
        <v>185471967</v>
      </c>
      <c r="I36" s="63">
        <f t="shared" si="6"/>
        <v>174917911</v>
      </c>
      <c r="J36" s="63">
        <f t="shared" si="6"/>
        <v>537331013</v>
      </c>
      <c r="K36" s="63">
        <f t="shared" si="6"/>
        <v>196638738</v>
      </c>
      <c r="L36" s="63">
        <f t="shared" si="6"/>
        <v>172831170</v>
      </c>
      <c r="M36" s="63">
        <f t="shared" si="6"/>
        <v>324037588</v>
      </c>
      <c r="N36" s="63">
        <f t="shared" si="6"/>
        <v>693507496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1230838509</v>
      </c>
      <c r="X36" s="63">
        <f t="shared" si="6"/>
        <v>965284339</v>
      </c>
      <c r="Y36" s="63">
        <f t="shared" si="6"/>
        <v>265554170</v>
      </c>
      <c r="Z36" s="64">
        <f>+IF(X36&lt;&gt;0,+(Y36/X36)*100,0)</f>
        <v>27.510460832204593</v>
      </c>
      <c r="AA36" s="65">
        <f>SUM(AA32:AA35)</f>
        <v>3363117439</v>
      </c>
    </row>
    <row r="37" spans="1:27" ht="12.75">
      <c r="A37" s="14" t="s">
        <v>86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87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88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89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7307</v>
      </c>
      <c r="D5" s="16">
        <f>SUM(D6:D8)</f>
        <v>0</v>
      </c>
      <c r="E5" s="17">
        <f t="shared" si="0"/>
        <v>197000</v>
      </c>
      <c r="F5" s="18">
        <f t="shared" si="0"/>
        <v>197000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4824980</v>
      </c>
      <c r="Y5" s="18">
        <f t="shared" si="0"/>
        <v>-4824980</v>
      </c>
      <c r="Z5" s="4">
        <f>+IF(X5&lt;&gt;0,+(Y5/X5)*100,0)</f>
        <v>-100</v>
      </c>
      <c r="AA5" s="16">
        <f>SUM(AA6:AA8)</f>
        <v>197000</v>
      </c>
    </row>
    <row r="6" spans="1:27" ht="12.75">
      <c r="A6" s="5" t="s">
        <v>32</v>
      </c>
      <c r="B6" s="3"/>
      <c r="C6" s="19">
        <v>832</v>
      </c>
      <c r="D6" s="19"/>
      <c r="E6" s="20">
        <v>118000</v>
      </c>
      <c r="F6" s="21">
        <v>118000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124996</v>
      </c>
      <c r="Y6" s="21">
        <v>-124996</v>
      </c>
      <c r="Z6" s="6">
        <v>-100</v>
      </c>
      <c r="AA6" s="28">
        <v>118000</v>
      </c>
    </row>
    <row r="7" spans="1:27" ht="12.75">
      <c r="A7" s="5" t="s">
        <v>33</v>
      </c>
      <c r="B7" s="3"/>
      <c r="C7" s="22">
        <v>6475</v>
      </c>
      <c r="D7" s="22"/>
      <c r="E7" s="23">
        <v>79000</v>
      </c>
      <c r="F7" s="24">
        <v>79000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4699984</v>
      </c>
      <c r="Y7" s="24">
        <v>-4699984</v>
      </c>
      <c r="Z7" s="7">
        <v>-100</v>
      </c>
      <c r="AA7" s="29">
        <v>79000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99970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360430</v>
      </c>
      <c r="I9" s="18">
        <f t="shared" si="1"/>
        <v>0</v>
      </c>
      <c r="J9" s="18">
        <f t="shared" si="1"/>
        <v>360430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360430</v>
      </c>
      <c r="X9" s="18">
        <f t="shared" si="1"/>
        <v>125002</v>
      </c>
      <c r="Y9" s="18">
        <f t="shared" si="1"/>
        <v>235428</v>
      </c>
      <c r="Z9" s="4">
        <f>+IF(X9&lt;&gt;0,+(Y9/X9)*100,0)</f>
        <v>188.33938656981488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>
        <v>360430</v>
      </c>
      <c r="I11" s="21"/>
      <c r="J11" s="21">
        <v>360430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360430</v>
      </c>
      <c r="X11" s="21"/>
      <c r="Y11" s="21">
        <v>360430</v>
      </c>
      <c r="Z11" s="6"/>
      <c r="AA11" s="28"/>
    </row>
    <row r="12" spans="1:27" ht="12.75">
      <c r="A12" s="5" t="s">
        <v>38</v>
      </c>
      <c r="B12" s="3"/>
      <c r="C12" s="19">
        <v>99970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125002</v>
      </c>
      <c r="Y12" s="21">
        <v>-125002</v>
      </c>
      <c r="Z12" s="6">
        <v>-100</v>
      </c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7690927</v>
      </c>
      <c r="D15" s="16">
        <f>SUM(D16:D18)</f>
        <v>0</v>
      </c>
      <c r="E15" s="17">
        <f t="shared" si="2"/>
        <v>26991000</v>
      </c>
      <c r="F15" s="18">
        <f t="shared" si="2"/>
        <v>26991000</v>
      </c>
      <c r="G15" s="18">
        <f t="shared" si="2"/>
        <v>0</v>
      </c>
      <c r="H15" s="18">
        <f t="shared" si="2"/>
        <v>276400</v>
      </c>
      <c r="I15" s="18">
        <f t="shared" si="2"/>
        <v>0</v>
      </c>
      <c r="J15" s="18">
        <f t="shared" si="2"/>
        <v>276400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276400</v>
      </c>
      <c r="X15" s="18">
        <f t="shared" si="2"/>
        <v>4400002</v>
      </c>
      <c r="Y15" s="18">
        <f t="shared" si="2"/>
        <v>-4123602</v>
      </c>
      <c r="Z15" s="4">
        <f>+IF(X15&lt;&gt;0,+(Y15/X15)*100,0)</f>
        <v>-93.71818467355241</v>
      </c>
      <c r="AA15" s="30">
        <f>SUM(AA16:AA18)</f>
        <v>26991000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7690927</v>
      </c>
      <c r="D17" s="19"/>
      <c r="E17" s="20">
        <v>26991000</v>
      </c>
      <c r="F17" s="21">
        <v>26991000</v>
      </c>
      <c r="G17" s="21"/>
      <c r="H17" s="21">
        <v>276400</v>
      </c>
      <c r="I17" s="21"/>
      <c r="J17" s="21">
        <v>276400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276400</v>
      </c>
      <c r="X17" s="21">
        <v>4400002</v>
      </c>
      <c r="Y17" s="21">
        <v>-4123602</v>
      </c>
      <c r="Z17" s="6">
        <v>-93.72</v>
      </c>
      <c r="AA17" s="28">
        <v>26991000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19339110</v>
      </c>
      <c r="D19" s="16">
        <f>SUM(D20:D23)</f>
        <v>0</v>
      </c>
      <c r="E19" s="17">
        <f t="shared" si="3"/>
        <v>8174000</v>
      </c>
      <c r="F19" s="18">
        <f t="shared" si="3"/>
        <v>8174000</v>
      </c>
      <c r="G19" s="18">
        <f t="shared" si="3"/>
        <v>0</v>
      </c>
      <c r="H19" s="18">
        <f t="shared" si="3"/>
        <v>2801175</v>
      </c>
      <c r="I19" s="18">
        <f t="shared" si="3"/>
        <v>0</v>
      </c>
      <c r="J19" s="18">
        <f t="shared" si="3"/>
        <v>2801175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2801175</v>
      </c>
      <c r="X19" s="18">
        <f t="shared" si="3"/>
        <v>8126570</v>
      </c>
      <c r="Y19" s="18">
        <f t="shared" si="3"/>
        <v>-5325395</v>
      </c>
      <c r="Z19" s="4">
        <f>+IF(X19&lt;&gt;0,+(Y19/X19)*100,0)</f>
        <v>-65.53066053697931</v>
      </c>
      <c r="AA19" s="30">
        <f>SUM(AA20:AA23)</f>
        <v>8174000</v>
      </c>
    </row>
    <row r="20" spans="1:27" ht="12.75">
      <c r="A20" s="5" t="s">
        <v>46</v>
      </c>
      <c r="B20" s="3"/>
      <c r="C20" s="19">
        <v>6575940</v>
      </c>
      <c r="D20" s="19"/>
      <c r="E20" s="20">
        <v>5618000</v>
      </c>
      <c r="F20" s="21">
        <v>5618000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1950000</v>
      </c>
      <c r="Y20" s="21">
        <v>-1950000</v>
      </c>
      <c r="Z20" s="6">
        <v>-100</v>
      </c>
      <c r="AA20" s="28">
        <v>5618000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>
        <v>3017852</v>
      </c>
      <c r="D22" s="22"/>
      <c r="E22" s="23"/>
      <c r="F22" s="24"/>
      <c r="G22" s="24"/>
      <c r="H22" s="24">
        <v>2801175</v>
      </c>
      <c r="I22" s="24"/>
      <c r="J22" s="24">
        <v>2801175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2801175</v>
      </c>
      <c r="X22" s="24"/>
      <c r="Y22" s="24">
        <v>2801175</v>
      </c>
      <c r="Z22" s="7"/>
      <c r="AA22" s="29"/>
    </row>
    <row r="23" spans="1:27" ht="12.75">
      <c r="A23" s="5" t="s">
        <v>49</v>
      </c>
      <c r="B23" s="3"/>
      <c r="C23" s="19">
        <v>9745318</v>
      </c>
      <c r="D23" s="19"/>
      <c r="E23" s="20">
        <v>2556000</v>
      </c>
      <c r="F23" s="21">
        <v>2556000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6176570</v>
      </c>
      <c r="Y23" s="21">
        <v>-6176570</v>
      </c>
      <c r="Z23" s="6">
        <v>-100</v>
      </c>
      <c r="AA23" s="28">
        <v>2556000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27137314</v>
      </c>
      <c r="D25" s="50">
        <f>+D5+D9+D15+D19+D24</f>
        <v>0</v>
      </c>
      <c r="E25" s="51">
        <f t="shared" si="4"/>
        <v>35362000</v>
      </c>
      <c r="F25" s="52">
        <f t="shared" si="4"/>
        <v>35362000</v>
      </c>
      <c r="G25" s="52">
        <f t="shared" si="4"/>
        <v>0</v>
      </c>
      <c r="H25" s="52">
        <f t="shared" si="4"/>
        <v>3438005</v>
      </c>
      <c r="I25" s="52">
        <f t="shared" si="4"/>
        <v>0</v>
      </c>
      <c r="J25" s="52">
        <f t="shared" si="4"/>
        <v>3438005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3438005</v>
      </c>
      <c r="X25" s="52">
        <f t="shared" si="4"/>
        <v>17476554</v>
      </c>
      <c r="Y25" s="52">
        <f t="shared" si="4"/>
        <v>-14038549</v>
      </c>
      <c r="Z25" s="53">
        <f>+IF(X25&lt;&gt;0,+(Y25/X25)*100,0)</f>
        <v>-80.3279010267127</v>
      </c>
      <c r="AA25" s="54">
        <f>+AA5+AA9+AA15+AA19+AA24</f>
        <v>35362000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27030037</v>
      </c>
      <c r="D28" s="19"/>
      <c r="E28" s="20">
        <v>32609000</v>
      </c>
      <c r="F28" s="21">
        <v>32609000</v>
      </c>
      <c r="G28" s="21"/>
      <c r="H28" s="21">
        <v>3438005</v>
      </c>
      <c r="I28" s="21"/>
      <c r="J28" s="21">
        <v>3438005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3438005</v>
      </c>
      <c r="X28" s="21"/>
      <c r="Y28" s="21">
        <v>3438005</v>
      </c>
      <c r="Z28" s="6"/>
      <c r="AA28" s="19">
        <v>32609000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27030037</v>
      </c>
      <c r="D32" s="25">
        <f>SUM(D28:D31)</f>
        <v>0</v>
      </c>
      <c r="E32" s="26">
        <f t="shared" si="5"/>
        <v>32609000</v>
      </c>
      <c r="F32" s="27">
        <f t="shared" si="5"/>
        <v>32609000</v>
      </c>
      <c r="G32" s="27">
        <f t="shared" si="5"/>
        <v>0</v>
      </c>
      <c r="H32" s="27">
        <f t="shared" si="5"/>
        <v>3438005</v>
      </c>
      <c r="I32" s="27">
        <f t="shared" si="5"/>
        <v>0</v>
      </c>
      <c r="J32" s="27">
        <f t="shared" si="5"/>
        <v>3438005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3438005</v>
      </c>
      <c r="X32" s="27">
        <f t="shared" si="5"/>
        <v>0</v>
      </c>
      <c r="Y32" s="27">
        <f t="shared" si="5"/>
        <v>3438005</v>
      </c>
      <c r="Z32" s="13">
        <f>+IF(X32&lt;&gt;0,+(Y32/X32)*100,0)</f>
        <v>0</v>
      </c>
      <c r="AA32" s="31">
        <f>SUM(AA28:AA31)</f>
        <v>32609000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107277</v>
      </c>
      <c r="D35" s="19"/>
      <c r="E35" s="20">
        <v>2753000</v>
      </c>
      <c r="F35" s="21">
        <v>2753000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2753000</v>
      </c>
    </row>
    <row r="36" spans="1:27" ht="12.75">
      <c r="A36" s="60" t="s">
        <v>64</v>
      </c>
      <c r="B36" s="10"/>
      <c r="C36" s="61">
        <f aca="true" t="shared" si="6" ref="C36:Y36">SUM(C32:C35)</f>
        <v>27137314</v>
      </c>
      <c r="D36" s="61">
        <f>SUM(D32:D35)</f>
        <v>0</v>
      </c>
      <c r="E36" s="62">
        <f t="shared" si="6"/>
        <v>35362000</v>
      </c>
      <c r="F36" s="63">
        <f t="shared" si="6"/>
        <v>35362000</v>
      </c>
      <c r="G36" s="63">
        <f t="shared" si="6"/>
        <v>0</v>
      </c>
      <c r="H36" s="63">
        <f t="shared" si="6"/>
        <v>3438005</v>
      </c>
      <c r="I36" s="63">
        <f t="shared" si="6"/>
        <v>0</v>
      </c>
      <c r="J36" s="63">
        <f t="shared" si="6"/>
        <v>3438005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3438005</v>
      </c>
      <c r="X36" s="63">
        <f t="shared" si="6"/>
        <v>0</v>
      </c>
      <c r="Y36" s="63">
        <f t="shared" si="6"/>
        <v>3438005</v>
      </c>
      <c r="Z36" s="64">
        <f>+IF(X36&lt;&gt;0,+(Y36/X36)*100,0)</f>
        <v>0</v>
      </c>
      <c r="AA36" s="65">
        <f>SUM(AA32:AA35)</f>
        <v>35362000</v>
      </c>
    </row>
    <row r="37" spans="1:27" ht="12.75">
      <c r="A37" s="14" t="s">
        <v>86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87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88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89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10254292</v>
      </c>
      <c r="D5" s="16">
        <f>SUM(D6:D8)</f>
        <v>0</v>
      </c>
      <c r="E5" s="17">
        <f t="shared" si="0"/>
        <v>22380000</v>
      </c>
      <c r="F5" s="18">
        <f t="shared" si="0"/>
        <v>23480000</v>
      </c>
      <c r="G5" s="18">
        <f t="shared" si="0"/>
        <v>18975</v>
      </c>
      <c r="H5" s="18">
        <f t="shared" si="0"/>
        <v>149156</v>
      </c>
      <c r="I5" s="18">
        <f t="shared" si="0"/>
        <v>192301</v>
      </c>
      <c r="J5" s="18">
        <f t="shared" si="0"/>
        <v>360432</v>
      </c>
      <c r="K5" s="18">
        <f t="shared" si="0"/>
        <v>160430</v>
      </c>
      <c r="L5" s="18">
        <f t="shared" si="0"/>
        <v>196241</v>
      </c>
      <c r="M5" s="18">
        <f t="shared" si="0"/>
        <v>2798</v>
      </c>
      <c r="N5" s="18">
        <f t="shared" si="0"/>
        <v>359469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719901</v>
      </c>
      <c r="X5" s="18">
        <f t="shared" si="0"/>
        <v>4100000</v>
      </c>
      <c r="Y5" s="18">
        <f t="shared" si="0"/>
        <v>-3380099</v>
      </c>
      <c r="Z5" s="4">
        <f>+IF(X5&lt;&gt;0,+(Y5/X5)*100,0)</f>
        <v>-82.44143902439023</v>
      </c>
      <c r="AA5" s="16">
        <f>SUM(AA6:AA8)</f>
        <v>23480000</v>
      </c>
    </row>
    <row r="6" spans="1:27" ht="12.75">
      <c r="A6" s="5" t="s">
        <v>32</v>
      </c>
      <c r="B6" s="3"/>
      <c r="C6" s="19">
        <v>1436991</v>
      </c>
      <c r="D6" s="19"/>
      <c r="E6" s="20">
        <v>170000</v>
      </c>
      <c r="F6" s="21">
        <v>170000</v>
      </c>
      <c r="G6" s="21"/>
      <c r="H6" s="21"/>
      <c r="I6" s="21">
        <v>13691</v>
      </c>
      <c r="J6" s="21">
        <v>13691</v>
      </c>
      <c r="K6" s="21"/>
      <c r="L6" s="21">
        <v>31889</v>
      </c>
      <c r="M6" s="21"/>
      <c r="N6" s="21">
        <v>31889</v>
      </c>
      <c r="O6" s="21"/>
      <c r="P6" s="21"/>
      <c r="Q6" s="21"/>
      <c r="R6" s="21"/>
      <c r="S6" s="21"/>
      <c r="T6" s="21"/>
      <c r="U6" s="21"/>
      <c r="V6" s="21"/>
      <c r="W6" s="21">
        <v>45580</v>
      </c>
      <c r="X6" s="21">
        <v>120000</v>
      </c>
      <c r="Y6" s="21">
        <v>-74420</v>
      </c>
      <c r="Z6" s="6">
        <v>-62.02</v>
      </c>
      <c r="AA6" s="28">
        <v>170000</v>
      </c>
    </row>
    <row r="7" spans="1:27" ht="12.75">
      <c r="A7" s="5" t="s">
        <v>33</v>
      </c>
      <c r="B7" s="3"/>
      <c r="C7" s="22">
        <v>6380128</v>
      </c>
      <c r="D7" s="22"/>
      <c r="E7" s="23">
        <v>22210000</v>
      </c>
      <c r="F7" s="24">
        <v>23310000</v>
      </c>
      <c r="G7" s="24">
        <v>18975</v>
      </c>
      <c r="H7" s="24">
        <v>149156</v>
      </c>
      <c r="I7" s="24"/>
      <c r="J7" s="24">
        <v>168131</v>
      </c>
      <c r="K7" s="24">
        <v>160430</v>
      </c>
      <c r="L7" s="24">
        <v>163053</v>
      </c>
      <c r="M7" s="24">
        <v>2798</v>
      </c>
      <c r="N7" s="24">
        <v>326281</v>
      </c>
      <c r="O7" s="24"/>
      <c r="P7" s="24"/>
      <c r="Q7" s="24"/>
      <c r="R7" s="24"/>
      <c r="S7" s="24"/>
      <c r="T7" s="24"/>
      <c r="U7" s="24"/>
      <c r="V7" s="24"/>
      <c r="W7" s="24">
        <v>494412</v>
      </c>
      <c r="X7" s="24">
        <v>3980000</v>
      </c>
      <c r="Y7" s="24">
        <v>-3485588</v>
      </c>
      <c r="Z7" s="7">
        <v>-87.58</v>
      </c>
      <c r="AA7" s="29">
        <v>23310000</v>
      </c>
    </row>
    <row r="8" spans="1:27" ht="12.75">
      <c r="A8" s="5" t="s">
        <v>34</v>
      </c>
      <c r="B8" s="3"/>
      <c r="C8" s="19">
        <v>2437173</v>
      </c>
      <c r="D8" s="19"/>
      <c r="E8" s="20"/>
      <c r="F8" s="21"/>
      <c r="G8" s="21"/>
      <c r="H8" s="21"/>
      <c r="I8" s="21">
        <v>178610</v>
      </c>
      <c r="J8" s="21">
        <v>178610</v>
      </c>
      <c r="K8" s="21"/>
      <c r="L8" s="21">
        <v>1299</v>
      </c>
      <c r="M8" s="21"/>
      <c r="N8" s="21">
        <v>1299</v>
      </c>
      <c r="O8" s="21"/>
      <c r="P8" s="21"/>
      <c r="Q8" s="21"/>
      <c r="R8" s="21"/>
      <c r="S8" s="21"/>
      <c r="T8" s="21"/>
      <c r="U8" s="21"/>
      <c r="V8" s="21"/>
      <c r="W8" s="21">
        <v>179909</v>
      </c>
      <c r="X8" s="21"/>
      <c r="Y8" s="21">
        <v>179909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1836274</v>
      </c>
      <c r="D9" s="16">
        <f>SUM(D10:D14)</f>
        <v>0</v>
      </c>
      <c r="E9" s="17">
        <f t="shared" si="1"/>
        <v>650000</v>
      </c>
      <c r="F9" s="18">
        <f t="shared" si="1"/>
        <v>650000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332261</v>
      </c>
      <c r="N9" s="18">
        <f t="shared" si="1"/>
        <v>332261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332261</v>
      </c>
      <c r="X9" s="18">
        <f t="shared" si="1"/>
        <v>125000</v>
      </c>
      <c r="Y9" s="18">
        <f t="shared" si="1"/>
        <v>207261</v>
      </c>
      <c r="Z9" s="4">
        <f>+IF(X9&lt;&gt;0,+(Y9/X9)*100,0)</f>
        <v>165.8088</v>
      </c>
      <c r="AA9" s="30">
        <f>SUM(AA10:AA14)</f>
        <v>650000</v>
      </c>
    </row>
    <row r="10" spans="1:27" ht="12.75">
      <c r="A10" s="5" t="s">
        <v>36</v>
      </c>
      <c r="B10" s="3"/>
      <c r="C10" s="19">
        <v>1836274</v>
      </c>
      <c r="D10" s="19"/>
      <c r="E10" s="20">
        <v>650000</v>
      </c>
      <c r="F10" s="21">
        <v>650000</v>
      </c>
      <c r="G10" s="21"/>
      <c r="H10" s="21"/>
      <c r="I10" s="21"/>
      <c r="J10" s="21"/>
      <c r="K10" s="21"/>
      <c r="L10" s="21"/>
      <c r="M10" s="21">
        <v>332261</v>
      </c>
      <c r="N10" s="21">
        <v>332261</v>
      </c>
      <c r="O10" s="21"/>
      <c r="P10" s="21"/>
      <c r="Q10" s="21"/>
      <c r="R10" s="21"/>
      <c r="S10" s="21"/>
      <c r="T10" s="21"/>
      <c r="U10" s="21"/>
      <c r="V10" s="21"/>
      <c r="W10" s="21">
        <v>332261</v>
      </c>
      <c r="X10" s="21">
        <v>125000</v>
      </c>
      <c r="Y10" s="21">
        <v>207261</v>
      </c>
      <c r="Z10" s="6">
        <v>165.81</v>
      </c>
      <c r="AA10" s="28">
        <v>650000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51161618</v>
      </c>
      <c r="D15" s="16">
        <f>SUM(D16:D18)</f>
        <v>0</v>
      </c>
      <c r="E15" s="17">
        <f t="shared" si="2"/>
        <v>730000</v>
      </c>
      <c r="F15" s="18">
        <f t="shared" si="2"/>
        <v>2198391</v>
      </c>
      <c r="G15" s="18">
        <f t="shared" si="2"/>
        <v>545938</v>
      </c>
      <c r="H15" s="18">
        <f t="shared" si="2"/>
        <v>2156155</v>
      </c>
      <c r="I15" s="18">
        <f t="shared" si="2"/>
        <v>1964993</v>
      </c>
      <c r="J15" s="18">
        <f t="shared" si="2"/>
        <v>4667086</v>
      </c>
      <c r="K15" s="18">
        <f t="shared" si="2"/>
        <v>9376404</v>
      </c>
      <c r="L15" s="18">
        <f t="shared" si="2"/>
        <v>732729</v>
      </c>
      <c r="M15" s="18">
        <f t="shared" si="2"/>
        <v>3384768</v>
      </c>
      <c r="N15" s="18">
        <f t="shared" si="2"/>
        <v>13493901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18160987</v>
      </c>
      <c r="X15" s="18">
        <f t="shared" si="2"/>
        <v>455000</v>
      </c>
      <c r="Y15" s="18">
        <f t="shared" si="2"/>
        <v>17705987</v>
      </c>
      <c r="Z15" s="4">
        <f>+IF(X15&lt;&gt;0,+(Y15/X15)*100,0)</f>
        <v>3891.4257142857145</v>
      </c>
      <c r="AA15" s="30">
        <f>SUM(AA16:AA18)</f>
        <v>2198391</v>
      </c>
    </row>
    <row r="16" spans="1:27" ht="12.75">
      <c r="A16" s="5" t="s">
        <v>42</v>
      </c>
      <c r="B16" s="3"/>
      <c r="C16" s="19"/>
      <c r="D16" s="19"/>
      <c r="E16" s="20">
        <v>150000</v>
      </c>
      <c r="F16" s="21">
        <v>150000</v>
      </c>
      <c r="G16" s="21"/>
      <c r="H16" s="21"/>
      <c r="I16" s="21"/>
      <c r="J16" s="21"/>
      <c r="K16" s="21">
        <v>15995</v>
      </c>
      <c r="L16" s="21"/>
      <c r="M16" s="21"/>
      <c r="N16" s="21">
        <v>15995</v>
      </c>
      <c r="O16" s="21"/>
      <c r="P16" s="21"/>
      <c r="Q16" s="21"/>
      <c r="R16" s="21"/>
      <c r="S16" s="21"/>
      <c r="T16" s="21"/>
      <c r="U16" s="21"/>
      <c r="V16" s="21"/>
      <c r="W16" s="21">
        <v>15995</v>
      </c>
      <c r="X16" s="21"/>
      <c r="Y16" s="21">
        <v>15995</v>
      </c>
      <c r="Z16" s="6"/>
      <c r="AA16" s="28">
        <v>150000</v>
      </c>
    </row>
    <row r="17" spans="1:27" ht="12.75">
      <c r="A17" s="5" t="s">
        <v>43</v>
      </c>
      <c r="B17" s="3"/>
      <c r="C17" s="19">
        <v>49079667</v>
      </c>
      <c r="D17" s="19"/>
      <c r="E17" s="20"/>
      <c r="F17" s="21">
        <v>1468391</v>
      </c>
      <c r="G17" s="21">
        <v>545938</v>
      </c>
      <c r="H17" s="21">
        <v>2156155</v>
      </c>
      <c r="I17" s="21">
        <v>1964993</v>
      </c>
      <c r="J17" s="21">
        <v>4667086</v>
      </c>
      <c r="K17" s="21">
        <v>9360409</v>
      </c>
      <c r="L17" s="21">
        <v>729779</v>
      </c>
      <c r="M17" s="21">
        <v>3384768</v>
      </c>
      <c r="N17" s="21">
        <v>13474956</v>
      </c>
      <c r="O17" s="21"/>
      <c r="P17" s="21"/>
      <c r="Q17" s="21"/>
      <c r="R17" s="21"/>
      <c r="S17" s="21"/>
      <c r="T17" s="21"/>
      <c r="U17" s="21"/>
      <c r="V17" s="21"/>
      <c r="W17" s="21">
        <v>18142042</v>
      </c>
      <c r="X17" s="21"/>
      <c r="Y17" s="21">
        <v>18142042</v>
      </c>
      <c r="Z17" s="6"/>
      <c r="AA17" s="28">
        <v>1468391</v>
      </c>
    </row>
    <row r="18" spans="1:27" ht="12.75">
      <c r="A18" s="5" t="s">
        <v>44</v>
      </c>
      <c r="B18" s="3"/>
      <c r="C18" s="19">
        <v>2081951</v>
      </c>
      <c r="D18" s="19"/>
      <c r="E18" s="20">
        <v>580000</v>
      </c>
      <c r="F18" s="21">
        <v>580000</v>
      </c>
      <c r="G18" s="21"/>
      <c r="H18" s="21"/>
      <c r="I18" s="21"/>
      <c r="J18" s="21"/>
      <c r="K18" s="21"/>
      <c r="L18" s="21">
        <v>2950</v>
      </c>
      <c r="M18" s="21"/>
      <c r="N18" s="21">
        <v>2950</v>
      </c>
      <c r="O18" s="21"/>
      <c r="P18" s="21"/>
      <c r="Q18" s="21"/>
      <c r="R18" s="21"/>
      <c r="S18" s="21"/>
      <c r="T18" s="21"/>
      <c r="U18" s="21"/>
      <c r="V18" s="21"/>
      <c r="W18" s="21">
        <v>2950</v>
      </c>
      <c r="X18" s="21">
        <v>455000</v>
      </c>
      <c r="Y18" s="21">
        <v>-452050</v>
      </c>
      <c r="Z18" s="6">
        <v>-99.35</v>
      </c>
      <c r="AA18" s="28">
        <v>580000</v>
      </c>
    </row>
    <row r="19" spans="1:27" ht="12.75">
      <c r="A19" s="2" t="s">
        <v>45</v>
      </c>
      <c r="B19" s="8"/>
      <c r="C19" s="16">
        <f aca="true" t="shared" si="3" ref="C19:Y19">SUM(C20:C23)</f>
        <v>112296114</v>
      </c>
      <c r="D19" s="16">
        <f>SUM(D20:D23)</f>
        <v>0</v>
      </c>
      <c r="E19" s="17">
        <f t="shared" si="3"/>
        <v>186918584</v>
      </c>
      <c r="F19" s="18">
        <f t="shared" si="3"/>
        <v>195354273</v>
      </c>
      <c r="G19" s="18">
        <f t="shared" si="3"/>
        <v>8857652</v>
      </c>
      <c r="H19" s="18">
        <f t="shared" si="3"/>
        <v>11933430</v>
      </c>
      <c r="I19" s="18">
        <f t="shared" si="3"/>
        <v>9443743</v>
      </c>
      <c r="J19" s="18">
        <f t="shared" si="3"/>
        <v>30234825</v>
      </c>
      <c r="K19" s="18">
        <f t="shared" si="3"/>
        <v>7334837</v>
      </c>
      <c r="L19" s="18">
        <f t="shared" si="3"/>
        <v>19009255</v>
      </c>
      <c r="M19" s="18">
        <f t="shared" si="3"/>
        <v>20377092</v>
      </c>
      <c r="N19" s="18">
        <f t="shared" si="3"/>
        <v>46721184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76956009</v>
      </c>
      <c r="X19" s="18">
        <f t="shared" si="3"/>
        <v>67452234</v>
      </c>
      <c r="Y19" s="18">
        <f t="shared" si="3"/>
        <v>9503775</v>
      </c>
      <c r="Z19" s="4">
        <f>+IF(X19&lt;&gt;0,+(Y19/X19)*100,0)</f>
        <v>14.089637120098944</v>
      </c>
      <c r="AA19" s="30">
        <f>SUM(AA20:AA23)</f>
        <v>195354273</v>
      </c>
    </row>
    <row r="20" spans="1:27" ht="12.75">
      <c r="A20" s="5" t="s">
        <v>46</v>
      </c>
      <c r="B20" s="3"/>
      <c r="C20" s="19">
        <v>56058</v>
      </c>
      <c r="D20" s="19"/>
      <c r="E20" s="20">
        <v>47250000</v>
      </c>
      <c r="F20" s="21">
        <v>47850000</v>
      </c>
      <c r="G20" s="21"/>
      <c r="H20" s="21">
        <v>10965351</v>
      </c>
      <c r="I20" s="21"/>
      <c r="J20" s="21">
        <v>10965351</v>
      </c>
      <c r="K20" s="21">
        <v>277996</v>
      </c>
      <c r="L20" s="21">
        <v>5319350</v>
      </c>
      <c r="M20" s="21">
        <v>5826970</v>
      </c>
      <c r="N20" s="21">
        <v>11424316</v>
      </c>
      <c r="O20" s="21"/>
      <c r="P20" s="21"/>
      <c r="Q20" s="21"/>
      <c r="R20" s="21"/>
      <c r="S20" s="21"/>
      <c r="T20" s="21"/>
      <c r="U20" s="21"/>
      <c r="V20" s="21"/>
      <c r="W20" s="21">
        <v>22389667</v>
      </c>
      <c r="X20" s="21">
        <v>18660000</v>
      </c>
      <c r="Y20" s="21">
        <v>3729667</v>
      </c>
      <c r="Z20" s="6">
        <v>19.99</v>
      </c>
      <c r="AA20" s="28">
        <v>47850000</v>
      </c>
    </row>
    <row r="21" spans="1:27" ht="12.75">
      <c r="A21" s="5" t="s">
        <v>47</v>
      </c>
      <c r="B21" s="3"/>
      <c r="C21" s="19">
        <v>86791589</v>
      </c>
      <c r="D21" s="19"/>
      <c r="E21" s="20">
        <v>60693458</v>
      </c>
      <c r="F21" s="21">
        <v>65393458</v>
      </c>
      <c r="G21" s="21">
        <v>3797877</v>
      </c>
      <c r="H21" s="21"/>
      <c r="I21" s="21">
        <v>7281666</v>
      </c>
      <c r="J21" s="21">
        <v>11079543</v>
      </c>
      <c r="K21" s="21"/>
      <c r="L21" s="21">
        <v>11715843</v>
      </c>
      <c r="M21" s="21">
        <v>3243732</v>
      </c>
      <c r="N21" s="21">
        <v>14959575</v>
      </c>
      <c r="O21" s="21"/>
      <c r="P21" s="21"/>
      <c r="Q21" s="21"/>
      <c r="R21" s="21"/>
      <c r="S21" s="21"/>
      <c r="T21" s="21"/>
      <c r="U21" s="21"/>
      <c r="V21" s="21"/>
      <c r="W21" s="21">
        <v>26039118</v>
      </c>
      <c r="X21" s="21">
        <v>20964945</v>
      </c>
      <c r="Y21" s="21">
        <v>5074173</v>
      </c>
      <c r="Z21" s="6">
        <v>24.2</v>
      </c>
      <c r="AA21" s="28">
        <v>65393458</v>
      </c>
    </row>
    <row r="22" spans="1:27" ht="12.75">
      <c r="A22" s="5" t="s">
        <v>48</v>
      </c>
      <c r="B22" s="3"/>
      <c r="C22" s="22">
        <v>25448467</v>
      </c>
      <c r="D22" s="22"/>
      <c r="E22" s="23">
        <v>75975126</v>
      </c>
      <c r="F22" s="24">
        <v>78810815</v>
      </c>
      <c r="G22" s="24">
        <v>5059775</v>
      </c>
      <c r="H22" s="24">
        <v>968079</v>
      </c>
      <c r="I22" s="24">
        <v>2162077</v>
      </c>
      <c r="J22" s="24">
        <v>8189931</v>
      </c>
      <c r="K22" s="24">
        <v>6012379</v>
      </c>
      <c r="L22" s="24">
        <v>1974062</v>
      </c>
      <c r="M22" s="24">
        <v>11092069</v>
      </c>
      <c r="N22" s="24">
        <v>19078510</v>
      </c>
      <c r="O22" s="24"/>
      <c r="P22" s="24"/>
      <c r="Q22" s="24"/>
      <c r="R22" s="24"/>
      <c r="S22" s="24"/>
      <c r="T22" s="24"/>
      <c r="U22" s="24"/>
      <c r="V22" s="24"/>
      <c r="W22" s="24">
        <v>27268441</v>
      </c>
      <c r="X22" s="24">
        <v>26802289</v>
      </c>
      <c r="Y22" s="24">
        <v>466152</v>
      </c>
      <c r="Z22" s="7">
        <v>1.74</v>
      </c>
      <c r="AA22" s="29">
        <v>78810815</v>
      </c>
    </row>
    <row r="23" spans="1:27" ht="12.75">
      <c r="A23" s="5" t="s">
        <v>49</v>
      </c>
      <c r="B23" s="3"/>
      <c r="C23" s="19"/>
      <c r="D23" s="19"/>
      <c r="E23" s="20">
        <v>3000000</v>
      </c>
      <c r="F23" s="21">
        <v>3300000</v>
      </c>
      <c r="G23" s="21"/>
      <c r="H23" s="21"/>
      <c r="I23" s="21"/>
      <c r="J23" s="21"/>
      <c r="K23" s="21">
        <v>1044462</v>
      </c>
      <c r="L23" s="21"/>
      <c r="M23" s="21">
        <v>214321</v>
      </c>
      <c r="N23" s="21">
        <v>1258783</v>
      </c>
      <c r="O23" s="21"/>
      <c r="P23" s="21"/>
      <c r="Q23" s="21"/>
      <c r="R23" s="21"/>
      <c r="S23" s="21"/>
      <c r="T23" s="21"/>
      <c r="U23" s="21"/>
      <c r="V23" s="21"/>
      <c r="W23" s="21">
        <v>1258783</v>
      </c>
      <c r="X23" s="21">
        <v>1025000</v>
      </c>
      <c r="Y23" s="21">
        <v>233783</v>
      </c>
      <c r="Z23" s="6">
        <v>22.81</v>
      </c>
      <c r="AA23" s="28">
        <v>3300000</v>
      </c>
    </row>
    <row r="24" spans="1:27" ht="12.75">
      <c r="A24" s="2" t="s">
        <v>50</v>
      </c>
      <c r="B24" s="8"/>
      <c r="C24" s="16"/>
      <c r="D24" s="16"/>
      <c r="E24" s="17">
        <v>31133755</v>
      </c>
      <c r="F24" s="18">
        <v>31133755</v>
      </c>
      <c r="G24" s="18"/>
      <c r="H24" s="18"/>
      <c r="I24" s="18"/>
      <c r="J24" s="18"/>
      <c r="K24" s="18"/>
      <c r="L24" s="18"/>
      <c r="M24" s="18">
        <v>38545</v>
      </c>
      <c r="N24" s="18">
        <v>38545</v>
      </c>
      <c r="O24" s="18"/>
      <c r="P24" s="18"/>
      <c r="Q24" s="18"/>
      <c r="R24" s="18"/>
      <c r="S24" s="18"/>
      <c r="T24" s="18"/>
      <c r="U24" s="18"/>
      <c r="V24" s="18"/>
      <c r="W24" s="18">
        <v>38545</v>
      </c>
      <c r="X24" s="18">
        <v>11586213</v>
      </c>
      <c r="Y24" s="18">
        <v>-11547668</v>
      </c>
      <c r="Z24" s="4">
        <v>-99.67</v>
      </c>
      <c r="AA24" s="30">
        <v>31133755</v>
      </c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175548298</v>
      </c>
      <c r="D25" s="50">
        <f>+D5+D9+D15+D19+D24</f>
        <v>0</v>
      </c>
      <c r="E25" s="51">
        <f t="shared" si="4"/>
        <v>241812339</v>
      </c>
      <c r="F25" s="52">
        <f t="shared" si="4"/>
        <v>252816419</v>
      </c>
      <c r="G25" s="52">
        <f t="shared" si="4"/>
        <v>9422565</v>
      </c>
      <c r="H25" s="52">
        <f t="shared" si="4"/>
        <v>14238741</v>
      </c>
      <c r="I25" s="52">
        <f t="shared" si="4"/>
        <v>11601037</v>
      </c>
      <c r="J25" s="52">
        <f t="shared" si="4"/>
        <v>35262343</v>
      </c>
      <c r="K25" s="52">
        <f t="shared" si="4"/>
        <v>16871671</v>
      </c>
      <c r="L25" s="52">
        <f t="shared" si="4"/>
        <v>19938225</v>
      </c>
      <c r="M25" s="52">
        <f t="shared" si="4"/>
        <v>24135464</v>
      </c>
      <c r="N25" s="52">
        <f t="shared" si="4"/>
        <v>60945360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96207703</v>
      </c>
      <c r="X25" s="52">
        <f t="shared" si="4"/>
        <v>83718447</v>
      </c>
      <c r="Y25" s="52">
        <f t="shared" si="4"/>
        <v>12489256</v>
      </c>
      <c r="Z25" s="53">
        <f>+IF(X25&lt;&gt;0,+(Y25/X25)*100,0)</f>
        <v>14.918164929648063</v>
      </c>
      <c r="AA25" s="54">
        <f>+AA5+AA9+AA15+AA19+AA24</f>
        <v>252816419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138614214</v>
      </c>
      <c r="D28" s="19"/>
      <c r="E28" s="20">
        <v>190198650</v>
      </c>
      <c r="F28" s="21">
        <v>190198650</v>
      </c>
      <c r="G28" s="21">
        <v>9403590</v>
      </c>
      <c r="H28" s="21">
        <v>14089585</v>
      </c>
      <c r="I28" s="21">
        <v>11402141</v>
      </c>
      <c r="J28" s="21">
        <v>34895316</v>
      </c>
      <c r="K28" s="21">
        <v>16677496</v>
      </c>
      <c r="L28" s="21">
        <v>19902087</v>
      </c>
      <c r="M28" s="21">
        <v>23670113</v>
      </c>
      <c r="N28" s="21">
        <v>60249696</v>
      </c>
      <c r="O28" s="21"/>
      <c r="P28" s="21"/>
      <c r="Q28" s="21"/>
      <c r="R28" s="21"/>
      <c r="S28" s="21"/>
      <c r="T28" s="21"/>
      <c r="U28" s="21"/>
      <c r="V28" s="21"/>
      <c r="W28" s="21">
        <v>95145012</v>
      </c>
      <c r="X28" s="21">
        <v>78063448</v>
      </c>
      <c r="Y28" s="21">
        <v>17081564</v>
      </c>
      <c r="Z28" s="6">
        <v>21.88</v>
      </c>
      <c r="AA28" s="19">
        <v>190198650</v>
      </c>
    </row>
    <row r="29" spans="1:27" ht="12.75">
      <c r="A29" s="56" t="s">
        <v>55</v>
      </c>
      <c r="B29" s="3"/>
      <c r="C29" s="19"/>
      <c r="D29" s="19"/>
      <c r="E29" s="20"/>
      <c r="F29" s="21">
        <v>2835689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2835689</v>
      </c>
    </row>
    <row r="30" spans="1:27" ht="12.75">
      <c r="A30" s="56" t="s">
        <v>56</v>
      </c>
      <c r="B30" s="3"/>
      <c r="C30" s="22"/>
      <c r="D30" s="22"/>
      <c r="E30" s="23">
        <v>23103689</v>
      </c>
      <c r="F30" s="24">
        <v>23103689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>
        <v>23103689</v>
      </c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138614214</v>
      </c>
      <c r="D32" s="25">
        <f>SUM(D28:D31)</f>
        <v>0</v>
      </c>
      <c r="E32" s="26">
        <f t="shared" si="5"/>
        <v>213302339</v>
      </c>
      <c r="F32" s="27">
        <f t="shared" si="5"/>
        <v>216138028</v>
      </c>
      <c r="G32" s="27">
        <f t="shared" si="5"/>
        <v>9403590</v>
      </c>
      <c r="H32" s="27">
        <f t="shared" si="5"/>
        <v>14089585</v>
      </c>
      <c r="I32" s="27">
        <f t="shared" si="5"/>
        <v>11402141</v>
      </c>
      <c r="J32" s="27">
        <f t="shared" si="5"/>
        <v>34895316</v>
      </c>
      <c r="K32" s="27">
        <f t="shared" si="5"/>
        <v>16677496</v>
      </c>
      <c r="L32" s="27">
        <f t="shared" si="5"/>
        <v>19902087</v>
      </c>
      <c r="M32" s="27">
        <f t="shared" si="5"/>
        <v>23670113</v>
      </c>
      <c r="N32" s="27">
        <f t="shared" si="5"/>
        <v>60249696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95145012</v>
      </c>
      <c r="X32" s="27">
        <f t="shared" si="5"/>
        <v>78063448</v>
      </c>
      <c r="Y32" s="27">
        <f t="shared" si="5"/>
        <v>17081564</v>
      </c>
      <c r="Z32" s="13">
        <f>+IF(X32&lt;&gt;0,+(Y32/X32)*100,0)</f>
        <v>21.88164171277702</v>
      </c>
      <c r="AA32" s="31">
        <f>SUM(AA28:AA31)</f>
        <v>216138028</v>
      </c>
    </row>
    <row r="33" spans="1:27" ht="12.75">
      <c r="A33" s="59" t="s">
        <v>59</v>
      </c>
      <c r="B33" s="3" t="s">
        <v>60</v>
      </c>
      <c r="C33" s="19">
        <v>24505781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12428303</v>
      </c>
      <c r="D35" s="19"/>
      <c r="E35" s="20">
        <v>28510000</v>
      </c>
      <c r="F35" s="21">
        <v>36678391</v>
      </c>
      <c r="G35" s="21">
        <v>18975</v>
      </c>
      <c r="H35" s="21">
        <v>149156</v>
      </c>
      <c r="I35" s="21">
        <v>198896</v>
      </c>
      <c r="J35" s="21">
        <v>367027</v>
      </c>
      <c r="K35" s="21">
        <v>194175</v>
      </c>
      <c r="L35" s="21">
        <v>36138</v>
      </c>
      <c r="M35" s="21">
        <v>465351</v>
      </c>
      <c r="N35" s="21">
        <v>695664</v>
      </c>
      <c r="O35" s="21"/>
      <c r="P35" s="21"/>
      <c r="Q35" s="21"/>
      <c r="R35" s="21"/>
      <c r="S35" s="21"/>
      <c r="T35" s="21"/>
      <c r="U35" s="21"/>
      <c r="V35" s="21"/>
      <c r="W35" s="21">
        <v>1062691</v>
      </c>
      <c r="X35" s="21">
        <v>5655000</v>
      </c>
      <c r="Y35" s="21">
        <v>-4592309</v>
      </c>
      <c r="Z35" s="6">
        <v>-81.21</v>
      </c>
      <c r="AA35" s="28">
        <v>36678391</v>
      </c>
    </row>
    <row r="36" spans="1:27" ht="12.75">
      <c r="A36" s="60" t="s">
        <v>64</v>
      </c>
      <c r="B36" s="10"/>
      <c r="C36" s="61">
        <f aca="true" t="shared" si="6" ref="C36:Y36">SUM(C32:C35)</f>
        <v>175548298</v>
      </c>
      <c r="D36" s="61">
        <f>SUM(D32:D35)</f>
        <v>0</v>
      </c>
      <c r="E36" s="62">
        <f t="shared" si="6"/>
        <v>241812339</v>
      </c>
      <c r="F36" s="63">
        <f t="shared" si="6"/>
        <v>252816419</v>
      </c>
      <c r="G36" s="63">
        <f t="shared" si="6"/>
        <v>9422565</v>
      </c>
      <c r="H36" s="63">
        <f t="shared" si="6"/>
        <v>14238741</v>
      </c>
      <c r="I36" s="63">
        <f t="shared" si="6"/>
        <v>11601037</v>
      </c>
      <c r="J36" s="63">
        <f t="shared" si="6"/>
        <v>35262343</v>
      </c>
      <c r="K36" s="63">
        <f t="shared" si="6"/>
        <v>16871671</v>
      </c>
      <c r="L36" s="63">
        <f t="shared" si="6"/>
        <v>19938225</v>
      </c>
      <c r="M36" s="63">
        <f t="shared" si="6"/>
        <v>24135464</v>
      </c>
      <c r="N36" s="63">
        <f t="shared" si="6"/>
        <v>60945360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96207703</v>
      </c>
      <c r="X36" s="63">
        <f t="shared" si="6"/>
        <v>83718448</v>
      </c>
      <c r="Y36" s="63">
        <f t="shared" si="6"/>
        <v>12489255</v>
      </c>
      <c r="Z36" s="64">
        <f>+IF(X36&lt;&gt;0,+(Y36/X36)*100,0)</f>
        <v>14.918163556973726</v>
      </c>
      <c r="AA36" s="65">
        <f>SUM(AA32:AA35)</f>
        <v>252816419</v>
      </c>
    </row>
    <row r="37" spans="1:27" ht="12.75">
      <c r="A37" s="14" t="s">
        <v>86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87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88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89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18859641</v>
      </c>
      <c r="D5" s="16">
        <f>SUM(D6:D8)</f>
        <v>0</v>
      </c>
      <c r="E5" s="17">
        <f t="shared" si="0"/>
        <v>80870400</v>
      </c>
      <c r="F5" s="18">
        <f t="shared" si="0"/>
        <v>72443587</v>
      </c>
      <c r="G5" s="18">
        <f t="shared" si="0"/>
        <v>0</v>
      </c>
      <c r="H5" s="18">
        <f t="shared" si="0"/>
        <v>52325</v>
      </c>
      <c r="I5" s="18">
        <f t="shared" si="0"/>
        <v>611086</v>
      </c>
      <c r="J5" s="18">
        <f t="shared" si="0"/>
        <v>663411</v>
      </c>
      <c r="K5" s="18">
        <f t="shared" si="0"/>
        <v>1094401</v>
      </c>
      <c r="L5" s="18">
        <f t="shared" si="0"/>
        <v>123830</v>
      </c>
      <c r="M5" s="18">
        <f t="shared" si="0"/>
        <v>7817670</v>
      </c>
      <c r="N5" s="18">
        <f t="shared" si="0"/>
        <v>9035901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9699312</v>
      </c>
      <c r="X5" s="18">
        <f t="shared" si="0"/>
        <v>14624700</v>
      </c>
      <c r="Y5" s="18">
        <f t="shared" si="0"/>
        <v>-4925388</v>
      </c>
      <c r="Z5" s="4">
        <f>+IF(X5&lt;&gt;0,+(Y5/X5)*100,0)</f>
        <v>-33.678557508871975</v>
      </c>
      <c r="AA5" s="16">
        <f>SUM(AA6:AA8)</f>
        <v>72443587</v>
      </c>
    </row>
    <row r="6" spans="1:27" ht="12.75">
      <c r="A6" s="5" t="s">
        <v>32</v>
      </c>
      <c r="B6" s="3"/>
      <c r="C6" s="19">
        <v>398029</v>
      </c>
      <c r="D6" s="19"/>
      <c r="E6" s="20">
        <v>700000</v>
      </c>
      <c r="F6" s="21">
        <v>700000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700000</v>
      </c>
    </row>
    <row r="7" spans="1:27" ht="12.75">
      <c r="A7" s="5" t="s">
        <v>33</v>
      </c>
      <c r="B7" s="3"/>
      <c r="C7" s="22">
        <v>6012403</v>
      </c>
      <c r="D7" s="22"/>
      <c r="E7" s="23">
        <v>79840900</v>
      </c>
      <c r="F7" s="24">
        <v>70920233</v>
      </c>
      <c r="G7" s="24"/>
      <c r="H7" s="24"/>
      <c r="I7" s="24"/>
      <c r="J7" s="24"/>
      <c r="K7" s="24">
        <v>1094401</v>
      </c>
      <c r="L7" s="24">
        <v>14841</v>
      </c>
      <c r="M7" s="24">
        <v>83303</v>
      </c>
      <c r="N7" s="24">
        <v>1192545</v>
      </c>
      <c r="O7" s="24"/>
      <c r="P7" s="24"/>
      <c r="Q7" s="24"/>
      <c r="R7" s="24"/>
      <c r="S7" s="24"/>
      <c r="T7" s="24"/>
      <c r="U7" s="24"/>
      <c r="V7" s="24"/>
      <c r="W7" s="24">
        <v>1192545</v>
      </c>
      <c r="X7" s="24">
        <v>14615200</v>
      </c>
      <c r="Y7" s="24">
        <v>-13422655</v>
      </c>
      <c r="Z7" s="7">
        <v>-91.84</v>
      </c>
      <c r="AA7" s="29">
        <v>70920233</v>
      </c>
    </row>
    <row r="8" spans="1:27" ht="12.75">
      <c r="A8" s="5" t="s">
        <v>34</v>
      </c>
      <c r="B8" s="3"/>
      <c r="C8" s="19">
        <v>12449209</v>
      </c>
      <c r="D8" s="19"/>
      <c r="E8" s="20">
        <v>329500</v>
      </c>
      <c r="F8" s="21">
        <v>823354</v>
      </c>
      <c r="G8" s="21"/>
      <c r="H8" s="21">
        <v>52325</v>
      </c>
      <c r="I8" s="21">
        <v>611086</v>
      </c>
      <c r="J8" s="21">
        <v>663411</v>
      </c>
      <c r="K8" s="21"/>
      <c r="L8" s="21">
        <v>108989</v>
      </c>
      <c r="M8" s="21">
        <v>7734367</v>
      </c>
      <c r="N8" s="21">
        <v>7843356</v>
      </c>
      <c r="O8" s="21"/>
      <c r="P8" s="21"/>
      <c r="Q8" s="21"/>
      <c r="R8" s="21"/>
      <c r="S8" s="21"/>
      <c r="T8" s="21"/>
      <c r="U8" s="21"/>
      <c r="V8" s="21"/>
      <c r="W8" s="21">
        <v>8506767</v>
      </c>
      <c r="X8" s="21">
        <v>9500</v>
      </c>
      <c r="Y8" s="21">
        <v>8497267</v>
      </c>
      <c r="Z8" s="6">
        <v>89444.92</v>
      </c>
      <c r="AA8" s="28">
        <v>823354</v>
      </c>
    </row>
    <row r="9" spans="1:27" ht="12.75">
      <c r="A9" s="2" t="s">
        <v>35</v>
      </c>
      <c r="B9" s="3"/>
      <c r="C9" s="16">
        <f aca="true" t="shared" si="1" ref="C9:Y9">SUM(C10:C14)</f>
        <v>27385014</v>
      </c>
      <c r="D9" s="16">
        <f>SUM(D10:D14)</f>
        <v>0</v>
      </c>
      <c r="E9" s="17">
        <f t="shared" si="1"/>
        <v>37277800</v>
      </c>
      <c r="F9" s="18">
        <f t="shared" si="1"/>
        <v>37496597</v>
      </c>
      <c r="G9" s="18">
        <f t="shared" si="1"/>
        <v>0</v>
      </c>
      <c r="H9" s="18">
        <f t="shared" si="1"/>
        <v>3615760</v>
      </c>
      <c r="I9" s="18">
        <f t="shared" si="1"/>
        <v>1956489</v>
      </c>
      <c r="J9" s="18">
        <f t="shared" si="1"/>
        <v>5572249</v>
      </c>
      <c r="K9" s="18">
        <f t="shared" si="1"/>
        <v>4341142</v>
      </c>
      <c r="L9" s="18">
        <f t="shared" si="1"/>
        <v>4761170</v>
      </c>
      <c r="M9" s="18">
        <f t="shared" si="1"/>
        <v>3591811</v>
      </c>
      <c r="N9" s="18">
        <f t="shared" si="1"/>
        <v>12694123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18266372</v>
      </c>
      <c r="X9" s="18">
        <f t="shared" si="1"/>
        <v>11445000</v>
      </c>
      <c r="Y9" s="18">
        <f t="shared" si="1"/>
        <v>6821372</v>
      </c>
      <c r="Z9" s="4">
        <f>+IF(X9&lt;&gt;0,+(Y9/X9)*100,0)</f>
        <v>59.60132809086937</v>
      </c>
      <c r="AA9" s="30">
        <f>SUM(AA10:AA14)</f>
        <v>37496597</v>
      </c>
    </row>
    <row r="10" spans="1:27" ht="12.75">
      <c r="A10" s="5" t="s">
        <v>36</v>
      </c>
      <c r="B10" s="3"/>
      <c r="C10" s="19">
        <v>7308219</v>
      </c>
      <c r="D10" s="19"/>
      <c r="E10" s="20">
        <v>18800000</v>
      </c>
      <c r="F10" s="21">
        <v>18800000</v>
      </c>
      <c r="G10" s="21"/>
      <c r="H10" s="21">
        <v>2751183</v>
      </c>
      <c r="I10" s="21">
        <v>1148973</v>
      </c>
      <c r="J10" s="21">
        <v>3900156</v>
      </c>
      <c r="K10" s="21">
        <v>2377379</v>
      </c>
      <c r="L10" s="21">
        <v>614398</v>
      </c>
      <c r="M10" s="21">
        <v>1292394</v>
      </c>
      <c r="N10" s="21">
        <v>4284171</v>
      </c>
      <c r="O10" s="21"/>
      <c r="P10" s="21"/>
      <c r="Q10" s="21"/>
      <c r="R10" s="21"/>
      <c r="S10" s="21"/>
      <c r="T10" s="21"/>
      <c r="U10" s="21"/>
      <c r="V10" s="21"/>
      <c r="W10" s="21">
        <v>8184327</v>
      </c>
      <c r="X10" s="21">
        <v>5200000</v>
      </c>
      <c r="Y10" s="21">
        <v>2984327</v>
      </c>
      <c r="Z10" s="6">
        <v>57.39</v>
      </c>
      <c r="AA10" s="28">
        <v>18800000</v>
      </c>
    </row>
    <row r="11" spans="1:27" ht="12.75">
      <c r="A11" s="5" t="s">
        <v>37</v>
      </c>
      <c r="B11" s="3"/>
      <c r="C11" s="19">
        <v>14689005</v>
      </c>
      <c r="D11" s="19"/>
      <c r="E11" s="20">
        <v>14075000</v>
      </c>
      <c r="F11" s="21">
        <v>14075000</v>
      </c>
      <c r="G11" s="21"/>
      <c r="H11" s="21">
        <v>600000</v>
      </c>
      <c r="I11" s="21">
        <v>714997</v>
      </c>
      <c r="J11" s="21">
        <v>1314997</v>
      </c>
      <c r="K11" s="21">
        <v>1339267</v>
      </c>
      <c r="L11" s="21">
        <v>3839703</v>
      </c>
      <c r="M11" s="21">
        <v>1871043</v>
      </c>
      <c r="N11" s="21">
        <v>7050013</v>
      </c>
      <c r="O11" s="21"/>
      <c r="P11" s="21"/>
      <c r="Q11" s="21"/>
      <c r="R11" s="21"/>
      <c r="S11" s="21"/>
      <c r="T11" s="21"/>
      <c r="U11" s="21"/>
      <c r="V11" s="21"/>
      <c r="W11" s="21">
        <v>8365010</v>
      </c>
      <c r="X11" s="21">
        <v>5860000</v>
      </c>
      <c r="Y11" s="21">
        <v>2505010</v>
      </c>
      <c r="Z11" s="6">
        <v>42.75</v>
      </c>
      <c r="AA11" s="28">
        <v>14075000</v>
      </c>
    </row>
    <row r="12" spans="1:27" ht="12.75">
      <c r="A12" s="5" t="s">
        <v>38</v>
      </c>
      <c r="B12" s="3"/>
      <c r="C12" s="19">
        <v>4853464</v>
      </c>
      <c r="D12" s="19"/>
      <c r="E12" s="20">
        <v>2655000</v>
      </c>
      <c r="F12" s="21">
        <v>2873797</v>
      </c>
      <c r="G12" s="21"/>
      <c r="H12" s="21">
        <v>260497</v>
      </c>
      <c r="I12" s="21">
        <v>92519</v>
      </c>
      <c r="J12" s="21">
        <v>353016</v>
      </c>
      <c r="K12" s="21">
        <v>624496</v>
      </c>
      <c r="L12" s="21">
        <v>307069</v>
      </c>
      <c r="M12" s="21">
        <v>428374</v>
      </c>
      <c r="N12" s="21">
        <v>1359939</v>
      </c>
      <c r="O12" s="21"/>
      <c r="P12" s="21"/>
      <c r="Q12" s="21"/>
      <c r="R12" s="21"/>
      <c r="S12" s="21"/>
      <c r="T12" s="21"/>
      <c r="U12" s="21"/>
      <c r="V12" s="21"/>
      <c r="W12" s="21">
        <v>1712955</v>
      </c>
      <c r="X12" s="21">
        <v>385000</v>
      </c>
      <c r="Y12" s="21">
        <v>1327955</v>
      </c>
      <c r="Z12" s="6">
        <v>344.92</v>
      </c>
      <c r="AA12" s="28">
        <v>2873797</v>
      </c>
    </row>
    <row r="13" spans="1:27" ht="12.75">
      <c r="A13" s="5" t="s">
        <v>39</v>
      </c>
      <c r="B13" s="3"/>
      <c r="C13" s="19">
        <v>359200</v>
      </c>
      <c r="D13" s="19"/>
      <c r="E13" s="20">
        <v>742800</v>
      </c>
      <c r="F13" s="21">
        <v>742800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>
        <v>742800</v>
      </c>
    </row>
    <row r="14" spans="1:27" ht="12.75">
      <c r="A14" s="5" t="s">
        <v>40</v>
      </c>
      <c r="B14" s="3"/>
      <c r="C14" s="22">
        <v>175126</v>
      </c>
      <c r="D14" s="22"/>
      <c r="E14" s="23">
        <v>1005000</v>
      </c>
      <c r="F14" s="24">
        <v>1005000</v>
      </c>
      <c r="G14" s="24"/>
      <c r="H14" s="24">
        <v>4080</v>
      </c>
      <c r="I14" s="24"/>
      <c r="J14" s="24">
        <v>4080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>
        <v>4080</v>
      </c>
      <c r="X14" s="24"/>
      <c r="Y14" s="24">
        <v>4080</v>
      </c>
      <c r="Z14" s="7"/>
      <c r="AA14" s="29">
        <v>1005000</v>
      </c>
    </row>
    <row r="15" spans="1:27" ht="12.75">
      <c r="A15" s="2" t="s">
        <v>41</v>
      </c>
      <c r="B15" s="8"/>
      <c r="C15" s="16">
        <f aca="true" t="shared" si="2" ref="C15:Y15">SUM(C16:C18)</f>
        <v>85812630</v>
      </c>
      <c r="D15" s="16">
        <f>SUM(D16:D18)</f>
        <v>0</v>
      </c>
      <c r="E15" s="17">
        <f t="shared" si="2"/>
        <v>59796800</v>
      </c>
      <c r="F15" s="18">
        <f t="shared" si="2"/>
        <v>59876368</v>
      </c>
      <c r="G15" s="18">
        <f t="shared" si="2"/>
        <v>0</v>
      </c>
      <c r="H15" s="18">
        <f t="shared" si="2"/>
        <v>7168069</v>
      </c>
      <c r="I15" s="18">
        <f t="shared" si="2"/>
        <v>5877183</v>
      </c>
      <c r="J15" s="18">
        <f t="shared" si="2"/>
        <v>13045252</v>
      </c>
      <c r="K15" s="18">
        <f t="shared" si="2"/>
        <v>9732742</v>
      </c>
      <c r="L15" s="18">
        <f t="shared" si="2"/>
        <v>4448022</v>
      </c>
      <c r="M15" s="18">
        <f t="shared" si="2"/>
        <v>7267845</v>
      </c>
      <c r="N15" s="18">
        <f t="shared" si="2"/>
        <v>21448609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34493861</v>
      </c>
      <c r="X15" s="18">
        <f t="shared" si="2"/>
        <v>20585800</v>
      </c>
      <c r="Y15" s="18">
        <f t="shared" si="2"/>
        <v>13908061</v>
      </c>
      <c r="Z15" s="4">
        <f>+IF(X15&lt;&gt;0,+(Y15/X15)*100,0)</f>
        <v>67.56143069494506</v>
      </c>
      <c r="AA15" s="30">
        <f>SUM(AA16:AA18)</f>
        <v>59876368</v>
      </c>
    </row>
    <row r="16" spans="1:27" ht="12.75">
      <c r="A16" s="5" t="s">
        <v>42</v>
      </c>
      <c r="B16" s="3"/>
      <c r="C16" s="19">
        <v>555687</v>
      </c>
      <c r="D16" s="19"/>
      <c r="E16" s="20">
        <v>7000</v>
      </c>
      <c r="F16" s="21">
        <v>86568</v>
      </c>
      <c r="G16" s="21"/>
      <c r="H16" s="21">
        <v>7950</v>
      </c>
      <c r="I16" s="21"/>
      <c r="J16" s="21">
        <v>7950</v>
      </c>
      <c r="K16" s="21"/>
      <c r="L16" s="21">
        <v>19871</v>
      </c>
      <c r="M16" s="21"/>
      <c r="N16" s="21">
        <v>19871</v>
      </c>
      <c r="O16" s="21"/>
      <c r="P16" s="21"/>
      <c r="Q16" s="21"/>
      <c r="R16" s="21"/>
      <c r="S16" s="21"/>
      <c r="T16" s="21"/>
      <c r="U16" s="21"/>
      <c r="V16" s="21"/>
      <c r="W16" s="21">
        <v>27821</v>
      </c>
      <c r="X16" s="21">
        <v>7000</v>
      </c>
      <c r="Y16" s="21">
        <v>20821</v>
      </c>
      <c r="Z16" s="6">
        <v>297.44</v>
      </c>
      <c r="AA16" s="28">
        <v>86568</v>
      </c>
    </row>
    <row r="17" spans="1:27" ht="12.75">
      <c r="A17" s="5" t="s">
        <v>43</v>
      </c>
      <c r="B17" s="3"/>
      <c r="C17" s="19">
        <v>85256943</v>
      </c>
      <c r="D17" s="19"/>
      <c r="E17" s="20">
        <v>59789800</v>
      </c>
      <c r="F17" s="21">
        <v>59789800</v>
      </c>
      <c r="G17" s="21"/>
      <c r="H17" s="21">
        <v>7160119</v>
      </c>
      <c r="I17" s="21">
        <v>5877183</v>
      </c>
      <c r="J17" s="21">
        <v>13037302</v>
      </c>
      <c r="K17" s="21">
        <v>9732742</v>
      </c>
      <c r="L17" s="21">
        <v>4428151</v>
      </c>
      <c r="M17" s="21">
        <v>7267845</v>
      </c>
      <c r="N17" s="21">
        <v>21428738</v>
      </c>
      <c r="O17" s="21"/>
      <c r="P17" s="21"/>
      <c r="Q17" s="21"/>
      <c r="R17" s="21"/>
      <c r="S17" s="21"/>
      <c r="T17" s="21"/>
      <c r="U17" s="21"/>
      <c r="V17" s="21"/>
      <c r="W17" s="21">
        <v>34466040</v>
      </c>
      <c r="X17" s="21">
        <v>20578800</v>
      </c>
      <c r="Y17" s="21">
        <v>13887240</v>
      </c>
      <c r="Z17" s="6">
        <v>67.48</v>
      </c>
      <c r="AA17" s="28">
        <v>59789800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136071761</v>
      </c>
      <c r="D19" s="16">
        <f>SUM(D20:D23)</f>
        <v>0</v>
      </c>
      <c r="E19" s="17">
        <f t="shared" si="3"/>
        <v>195327544</v>
      </c>
      <c r="F19" s="18">
        <f t="shared" si="3"/>
        <v>218636523</v>
      </c>
      <c r="G19" s="18">
        <f t="shared" si="3"/>
        <v>789764</v>
      </c>
      <c r="H19" s="18">
        <f t="shared" si="3"/>
        <v>2097472</v>
      </c>
      <c r="I19" s="18">
        <f t="shared" si="3"/>
        <v>8187810</v>
      </c>
      <c r="J19" s="18">
        <f t="shared" si="3"/>
        <v>11075046</v>
      </c>
      <c r="K19" s="18">
        <f t="shared" si="3"/>
        <v>5405682</v>
      </c>
      <c r="L19" s="18">
        <f t="shared" si="3"/>
        <v>12961871</v>
      </c>
      <c r="M19" s="18">
        <f t="shared" si="3"/>
        <v>19435899</v>
      </c>
      <c r="N19" s="18">
        <f t="shared" si="3"/>
        <v>37803452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48878498</v>
      </c>
      <c r="X19" s="18">
        <f t="shared" si="3"/>
        <v>53039504</v>
      </c>
      <c r="Y19" s="18">
        <f t="shared" si="3"/>
        <v>-4161006</v>
      </c>
      <c r="Z19" s="4">
        <f>+IF(X19&lt;&gt;0,+(Y19/X19)*100,0)</f>
        <v>-7.84510729964594</v>
      </c>
      <c r="AA19" s="30">
        <f>SUM(AA20:AA23)</f>
        <v>218636523</v>
      </c>
    </row>
    <row r="20" spans="1:27" ht="12.75">
      <c r="A20" s="5" t="s">
        <v>46</v>
      </c>
      <c r="B20" s="3"/>
      <c r="C20" s="19">
        <v>69593039</v>
      </c>
      <c r="D20" s="19"/>
      <c r="E20" s="20">
        <v>77322424</v>
      </c>
      <c r="F20" s="21">
        <v>77722424</v>
      </c>
      <c r="G20" s="21">
        <v>547683</v>
      </c>
      <c r="H20" s="21">
        <v>158009</v>
      </c>
      <c r="I20" s="21">
        <v>1550065</v>
      </c>
      <c r="J20" s="21">
        <v>2255757</v>
      </c>
      <c r="K20" s="21">
        <v>4460103</v>
      </c>
      <c r="L20" s="21">
        <v>2580928</v>
      </c>
      <c r="M20" s="21">
        <v>8347112</v>
      </c>
      <c r="N20" s="21">
        <v>15388143</v>
      </c>
      <c r="O20" s="21"/>
      <c r="P20" s="21"/>
      <c r="Q20" s="21"/>
      <c r="R20" s="21"/>
      <c r="S20" s="21"/>
      <c r="T20" s="21"/>
      <c r="U20" s="21"/>
      <c r="V20" s="21"/>
      <c r="W20" s="21">
        <v>17643900</v>
      </c>
      <c r="X20" s="21">
        <v>25871504</v>
      </c>
      <c r="Y20" s="21">
        <v>-8227604</v>
      </c>
      <c r="Z20" s="6">
        <v>-31.8</v>
      </c>
      <c r="AA20" s="28">
        <v>77722424</v>
      </c>
    </row>
    <row r="21" spans="1:27" ht="12.75">
      <c r="A21" s="5" t="s">
        <v>47</v>
      </c>
      <c r="B21" s="3"/>
      <c r="C21" s="19">
        <v>27233436</v>
      </c>
      <c r="D21" s="19"/>
      <c r="E21" s="20">
        <v>44243120</v>
      </c>
      <c r="F21" s="21">
        <v>65858298</v>
      </c>
      <c r="G21" s="21">
        <v>242081</v>
      </c>
      <c r="H21" s="21">
        <v>187045</v>
      </c>
      <c r="I21" s="21">
        <v>5083789</v>
      </c>
      <c r="J21" s="21">
        <v>5512915</v>
      </c>
      <c r="K21" s="21">
        <v>-607754</v>
      </c>
      <c r="L21" s="21">
        <v>8252683</v>
      </c>
      <c r="M21" s="21">
        <v>7284388</v>
      </c>
      <c r="N21" s="21">
        <v>14929317</v>
      </c>
      <c r="O21" s="21"/>
      <c r="P21" s="21"/>
      <c r="Q21" s="21"/>
      <c r="R21" s="21"/>
      <c r="S21" s="21"/>
      <c r="T21" s="21"/>
      <c r="U21" s="21"/>
      <c r="V21" s="21"/>
      <c r="W21" s="21">
        <v>20442232</v>
      </c>
      <c r="X21" s="21">
        <v>8816000</v>
      </c>
      <c r="Y21" s="21">
        <v>11626232</v>
      </c>
      <c r="Z21" s="6">
        <v>131.88</v>
      </c>
      <c r="AA21" s="28">
        <v>65858298</v>
      </c>
    </row>
    <row r="22" spans="1:27" ht="12.75">
      <c r="A22" s="5" t="s">
        <v>48</v>
      </c>
      <c r="B22" s="3"/>
      <c r="C22" s="22">
        <v>24988460</v>
      </c>
      <c r="D22" s="22"/>
      <c r="E22" s="23">
        <v>50027000</v>
      </c>
      <c r="F22" s="24">
        <v>50652526</v>
      </c>
      <c r="G22" s="24"/>
      <c r="H22" s="24">
        <v>1752418</v>
      </c>
      <c r="I22" s="24">
        <v>837556</v>
      </c>
      <c r="J22" s="24">
        <v>2589974</v>
      </c>
      <c r="K22" s="24">
        <v>1250613</v>
      </c>
      <c r="L22" s="24">
        <v>1918860</v>
      </c>
      <c r="M22" s="24">
        <v>3739226</v>
      </c>
      <c r="N22" s="24">
        <v>6908699</v>
      </c>
      <c r="O22" s="24"/>
      <c r="P22" s="24"/>
      <c r="Q22" s="24"/>
      <c r="R22" s="24"/>
      <c r="S22" s="24"/>
      <c r="T22" s="24"/>
      <c r="U22" s="24"/>
      <c r="V22" s="24"/>
      <c r="W22" s="24">
        <v>9498673</v>
      </c>
      <c r="X22" s="24">
        <v>17957000</v>
      </c>
      <c r="Y22" s="24">
        <v>-8458327</v>
      </c>
      <c r="Z22" s="7">
        <v>-47.1</v>
      </c>
      <c r="AA22" s="29">
        <v>50652526</v>
      </c>
    </row>
    <row r="23" spans="1:27" ht="12.75">
      <c r="A23" s="5" t="s">
        <v>49</v>
      </c>
      <c r="B23" s="3"/>
      <c r="C23" s="19">
        <v>14256826</v>
      </c>
      <c r="D23" s="19"/>
      <c r="E23" s="20">
        <v>23735000</v>
      </c>
      <c r="F23" s="21">
        <v>24403275</v>
      </c>
      <c r="G23" s="21"/>
      <c r="H23" s="21"/>
      <c r="I23" s="21">
        <v>716400</v>
      </c>
      <c r="J23" s="21">
        <v>716400</v>
      </c>
      <c r="K23" s="21">
        <v>302720</v>
      </c>
      <c r="L23" s="21">
        <v>209400</v>
      </c>
      <c r="M23" s="21">
        <v>65173</v>
      </c>
      <c r="N23" s="21">
        <v>577293</v>
      </c>
      <c r="O23" s="21"/>
      <c r="P23" s="21"/>
      <c r="Q23" s="21"/>
      <c r="R23" s="21"/>
      <c r="S23" s="21"/>
      <c r="T23" s="21"/>
      <c r="U23" s="21"/>
      <c r="V23" s="21"/>
      <c r="W23" s="21">
        <v>1293693</v>
      </c>
      <c r="X23" s="21">
        <v>395000</v>
      </c>
      <c r="Y23" s="21">
        <v>898693</v>
      </c>
      <c r="Z23" s="6">
        <v>227.52</v>
      </c>
      <c r="AA23" s="28">
        <v>24403275</v>
      </c>
    </row>
    <row r="24" spans="1:27" ht="12.75">
      <c r="A24" s="2" t="s">
        <v>50</v>
      </c>
      <c r="B24" s="8"/>
      <c r="C24" s="16"/>
      <c r="D24" s="16"/>
      <c r="E24" s="17">
        <v>1137000</v>
      </c>
      <c r="F24" s="18">
        <v>1137000</v>
      </c>
      <c r="G24" s="18"/>
      <c r="H24" s="18"/>
      <c r="I24" s="18"/>
      <c r="J24" s="18"/>
      <c r="K24" s="18">
        <v>4438</v>
      </c>
      <c r="L24" s="18"/>
      <c r="M24" s="18"/>
      <c r="N24" s="18">
        <v>4438</v>
      </c>
      <c r="O24" s="18"/>
      <c r="P24" s="18"/>
      <c r="Q24" s="18"/>
      <c r="R24" s="18"/>
      <c r="S24" s="18"/>
      <c r="T24" s="18"/>
      <c r="U24" s="18"/>
      <c r="V24" s="18"/>
      <c r="W24" s="18">
        <v>4438</v>
      </c>
      <c r="X24" s="18">
        <v>67000</v>
      </c>
      <c r="Y24" s="18">
        <v>-62562</v>
      </c>
      <c r="Z24" s="4">
        <v>-93.38</v>
      </c>
      <c r="AA24" s="30">
        <v>1137000</v>
      </c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268129046</v>
      </c>
      <c r="D25" s="50">
        <f>+D5+D9+D15+D19+D24</f>
        <v>0</v>
      </c>
      <c r="E25" s="51">
        <f t="shared" si="4"/>
        <v>374409544</v>
      </c>
      <c r="F25" s="52">
        <f t="shared" si="4"/>
        <v>389590075</v>
      </c>
      <c r="G25" s="52">
        <f t="shared" si="4"/>
        <v>789764</v>
      </c>
      <c r="H25" s="52">
        <f t="shared" si="4"/>
        <v>12933626</v>
      </c>
      <c r="I25" s="52">
        <f t="shared" si="4"/>
        <v>16632568</v>
      </c>
      <c r="J25" s="52">
        <f t="shared" si="4"/>
        <v>30355958</v>
      </c>
      <c r="K25" s="52">
        <f t="shared" si="4"/>
        <v>20578405</v>
      </c>
      <c r="L25" s="52">
        <f t="shared" si="4"/>
        <v>22294893</v>
      </c>
      <c r="M25" s="52">
        <f t="shared" si="4"/>
        <v>38113225</v>
      </c>
      <c r="N25" s="52">
        <f t="shared" si="4"/>
        <v>80986523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111342481</v>
      </c>
      <c r="X25" s="52">
        <f t="shared" si="4"/>
        <v>99762004</v>
      </c>
      <c r="Y25" s="52">
        <f t="shared" si="4"/>
        <v>11580477</v>
      </c>
      <c r="Z25" s="53">
        <f>+IF(X25&lt;&gt;0,+(Y25/X25)*100,0)</f>
        <v>11.60810382277405</v>
      </c>
      <c r="AA25" s="54">
        <f>+AA5+AA9+AA15+AA19+AA24</f>
        <v>389590075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52634862</v>
      </c>
      <c r="D28" s="19"/>
      <c r="E28" s="20">
        <v>65933800</v>
      </c>
      <c r="F28" s="21">
        <v>65933800</v>
      </c>
      <c r="G28" s="21"/>
      <c r="H28" s="21">
        <v>9654713</v>
      </c>
      <c r="I28" s="21">
        <v>5076867</v>
      </c>
      <c r="J28" s="21">
        <v>14731580</v>
      </c>
      <c r="K28" s="21">
        <v>8132528</v>
      </c>
      <c r="L28" s="21">
        <v>6045501</v>
      </c>
      <c r="M28" s="21">
        <v>7921218</v>
      </c>
      <c r="N28" s="21">
        <v>22099247</v>
      </c>
      <c r="O28" s="21"/>
      <c r="P28" s="21"/>
      <c r="Q28" s="21"/>
      <c r="R28" s="21"/>
      <c r="S28" s="21"/>
      <c r="T28" s="21"/>
      <c r="U28" s="21"/>
      <c r="V28" s="21"/>
      <c r="W28" s="21">
        <v>36830827</v>
      </c>
      <c r="X28" s="21">
        <v>36346500</v>
      </c>
      <c r="Y28" s="21">
        <v>484327</v>
      </c>
      <c r="Z28" s="6">
        <v>1.33</v>
      </c>
      <c r="AA28" s="19">
        <v>65933800</v>
      </c>
    </row>
    <row r="29" spans="1:27" ht="12.75">
      <c r="A29" s="56" t="s">
        <v>55</v>
      </c>
      <c r="B29" s="3"/>
      <c r="C29" s="19">
        <v>128700</v>
      </c>
      <c r="D29" s="19"/>
      <c r="E29" s="20">
        <v>2270000</v>
      </c>
      <c r="F29" s="21">
        <v>2270000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2270000</v>
      </c>
    </row>
    <row r="30" spans="1:27" ht="12.75">
      <c r="A30" s="56" t="s">
        <v>56</v>
      </c>
      <c r="B30" s="3"/>
      <c r="C30" s="22"/>
      <c r="D30" s="22"/>
      <c r="E30" s="23">
        <v>20000000</v>
      </c>
      <c r="F30" s="24">
        <v>20000000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>
        <v>20000000</v>
      </c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52763562</v>
      </c>
      <c r="D32" s="25">
        <f>SUM(D28:D31)</f>
        <v>0</v>
      </c>
      <c r="E32" s="26">
        <f t="shared" si="5"/>
        <v>88203800</v>
      </c>
      <c r="F32" s="27">
        <f t="shared" si="5"/>
        <v>88203800</v>
      </c>
      <c r="G32" s="27">
        <f t="shared" si="5"/>
        <v>0</v>
      </c>
      <c r="H32" s="27">
        <f t="shared" si="5"/>
        <v>9654713</v>
      </c>
      <c r="I32" s="27">
        <f t="shared" si="5"/>
        <v>5076867</v>
      </c>
      <c r="J32" s="27">
        <f t="shared" si="5"/>
        <v>14731580</v>
      </c>
      <c r="K32" s="27">
        <f t="shared" si="5"/>
        <v>8132528</v>
      </c>
      <c r="L32" s="27">
        <f t="shared" si="5"/>
        <v>6045501</v>
      </c>
      <c r="M32" s="27">
        <f t="shared" si="5"/>
        <v>7921218</v>
      </c>
      <c r="N32" s="27">
        <f t="shared" si="5"/>
        <v>22099247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36830827</v>
      </c>
      <c r="X32" s="27">
        <f t="shared" si="5"/>
        <v>36346500</v>
      </c>
      <c r="Y32" s="27">
        <f t="shared" si="5"/>
        <v>484327</v>
      </c>
      <c r="Z32" s="13">
        <f>+IF(X32&lt;&gt;0,+(Y32/X32)*100,0)</f>
        <v>1.3325272034446234</v>
      </c>
      <c r="AA32" s="31">
        <f>SUM(AA28:AA31)</f>
        <v>88203800</v>
      </c>
    </row>
    <row r="33" spans="1:27" ht="12.75">
      <c r="A33" s="59" t="s">
        <v>59</v>
      </c>
      <c r="B33" s="3" t="s">
        <v>60</v>
      </c>
      <c r="C33" s="19">
        <v>143112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>
        <v>118639344</v>
      </c>
      <c r="D34" s="19"/>
      <c r="E34" s="20">
        <v>153224424</v>
      </c>
      <c r="F34" s="21">
        <v>161393454</v>
      </c>
      <c r="G34" s="21">
        <v>416720</v>
      </c>
      <c r="H34" s="21">
        <v>256590</v>
      </c>
      <c r="I34" s="21">
        <v>8645239</v>
      </c>
      <c r="J34" s="21">
        <v>9318549</v>
      </c>
      <c r="K34" s="21">
        <v>7087238</v>
      </c>
      <c r="L34" s="21">
        <v>9179043</v>
      </c>
      <c r="M34" s="21">
        <v>16215959</v>
      </c>
      <c r="N34" s="21">
        <v>32482240</v>
      </c>
      <c r="O34" s="21"/>
      <c r="P34" s="21"/>
      <c r="Q34" s="21"/>
      <c r="R34" s="21"/>
      <c r="S34" s="21"/>
      <c r="T34" s="21"/>
      <c r="U34" s="21"/>
      <c r="V34" s="21"/>
      <c r="W34" s="21">
        <v>41800789</v>
      </c>
      <c r="X34" s="21">
        <v>40160004</v>
      </c>
      <c r="Y34" s="21">
        <v>1640785</v>
      </c>
      <c r="Z34" s="6">
        <v>4.09</v>
      </c>
      <c r="AA34" s="28">
        <v>161393454</v>
      </c>
    </row>
    <row r="35" spans="1:27" ht="12.75">
      <c r="A35" s="59" t="s">
        <v>63</v>
      </c>
      <c r="B35" s="3"/>
      <c r="C35" s="19">
        <v>96583028</v>
      </c>
      <c r="D35" s="19"/>
      <c r="E35" s="20">
        <v>132981320</v>
      </c>
      <c r="F35" s="21">
        <v>139992821</v>
      </c>
      <c r="G35" s="21">
        <v>373044</v>
      </c>
      <c r="H35" s="21">
        <v>3022325</v>
      </c>
      <c r="I35" s="21">
        <v>2910463</v>
      </c>
      <c r="J35" s="21">
        <v>6305832</v>
      </c>
      <c r="K35" s="21">
        <v>5358639</v>
      </c>
      <c r="L35" s="21">
        <v>7070349</v>
      </c>
      <c r="M35" s="21">
        <v>13976047</v>
      </c>
      <c r="N35" s="21">
        <v>26405035</v>
      </c>
      <c r="O35" s="21"/>
      <c r="P35" s="21"/>
      <c r="Q35" s="21"/>
      <c r="R35" s="21"/>
      <c r="S35" s="21"/>
      <c r="T35" s="21"/>
      <c r="U35" s="21"/>
      <c r="V35" s="21"/>
      <c r="W35" s="21">
        <v>32710867</v>
      </c>
      <c r="X35" s="21">
        <v>23255500</v>
      </c>
      <c r="Y35" s="21">
        <v>9455367</v>
      </c>
      <c r="Z35" s="6">
        <v>40.66</v>
      </c>
      <c r="AA35" s="28">
        <v>139992821</v>
      </c>
    </row>
    <row r="36" spans="1:27" ht="12.75">
      <c r="A36" s="60" t="s">
        <v>64</v>
      </c>
      <c r="B36" s="10"/>
      <c r="C36" s="61">
        <f aca="true" t="shared" si="6" ref="C36:Y36">SUM(C32:C35)</f>
        <v>268129046</v>
      </c>
      <c r="D36" s="61">
        <f>SUM(D32:D35)</f>
        <v>0</v>
      </c>
      <c r="E36" s="62">
        <f t="shared" si="6"/>
        <v>374409544</v>
      </c>
      <c r="F36" s="63">
        <f t="shared" si="6"/>
        <v>389590075</v>
      </c>
      <c r="G36" s="63">
        <f t="shared" si="6"/>
        <v>789764</v>
      </c>
      <c r="H36" s="63">
        <f t="shared" si="6"/>
        <v>12933628</v>
      </c>
      <c r="I36" s="63">
        <f t="shared" si="6"/>
        <v>16632569</v>
      </c>
      <c r="J36" s="63">
        <f t="shared" si="6"/>
        <v>30355961</v>
      </c>
      <c r="K36" s="63">
        <f t="shared" si="6"/>
        <v>20578405</v>
      </c>
      <c r="L36" s="63">
        <f t="shared" si="6"/>
        <v>22294893</v>
      </c>
      <c r="M36" s="63">
        <f t="shared" si="6"/>
        <v>38113224</v>
      </c>
      <c r="N36" s="63">
        <f t="shared" si="6"/>
        <v>80986522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111342483</v>
      </c>
      <c r="X36" s="63">
        <f t="shared" si="6"/>
        <v>99762004</v>
      </c>
      <c r="Y36" s="63">
        <f t="shared" si="6"/>
        <v>11580479</v>
      </c>
      <c r="Z36" s="64">
        <f>+IF(X36&lt;&gt;0,+(Y36/X36)*100,0)</f>
        <v>11.608105827545325</v>
      </c>
      <c r="AA36" s="65">
        <f>SUM(AA32:AA35)</f>
        <v>389590075</v>
      </c>
    </row>
    <row r="37" spans="1:27" ht="12.75">
      <c r="A37" s="14" t="s">
        <v>86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87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88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89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15510530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170157</v>
      </c>
      <c r="H5" s="18">
        <f t="shared" si="0"/>
        <v>329840</v>
      </c>
      <c r="I5" s="18">
        <f t="shared" si="0"/>
        <v>909810</v>
      </c>
      <c r="J5" s="18">
        <f t="shared" si="0"/>
        <v>1409807</v>
      </c>
      <c r="K5" s="18">
        <f t="shared" si="0"/>
        <v>2800938</v>
      </c>
      <c r="L5" s="18">
        <f t="shared" si="0"/>
        <v>2298061</v>
      </c>
      <c r="M5" s="18">
        <f t="shared" si="0"/>
        <v>3913385</v>
      </c>
      <c r="N5" s="18">
        <f t="shared" si="0"/>
        <v>9012384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10422191</v>
      </c>
      <c r="X5" s="18">
        <f t="shared" si="0"/>
        <v>0</v>
      </c>
      <c r="Y5" s="18">
        <f t="shared" si="0"/>
        <v>10422191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>
        <v>15371492</v>
      </c>
      <c r="D6" s="19"/>
      <c r="E6" s="20"/>
      <c r="F6" s="21"/>
      <c r="G6" s="21">
        <v>170157</v>
      </c>
      <c r="H6" s="21">
        <v>329840</v>
      </c>
      <c r="I6" s="21">
        <v>160958</v>
      </c>
      <c r="J6" s="21">
        <v>660955</v>
      </c>
      <c r="K6" s="21">
        <v>1019609</v>
      </c>
      <c r="L6" s="21">
        <v>490798</v>
      </c>
      <c r="M6" s="21">
        <v>1150444</v>
      </c>
      <c r="N6" s="21">
        <v>2660851</v>
      </c>
      <c r="O6" s="21"/>
      <c r="P6" s="21"/>
      <c r="Q6" s="21"/>
      <c r="R6" s="21"/>
      <c r="S6" s="21"/>
      <c r="T6" s="21"/>
      <c r="U6" s="21"/>
      <c r="V6" s="21"/>
      <c r="W6" s="21">
        <v>3321806</v>
      </c>
      <c r="X6" s="21"/>
      <c r="Y6" s="21">
        <v>3321806</v>
      </c>
      <c r="Z6" s="6"/>
      <c r="AA6" s="28"/>
    </row>
    <row r="7" spans="1:27" ht="12.75">
      <c r="A7" s="5" t="s">
        <v>33</v>
      </c>
      <c r="B7" s="3"/>
      <c r="C7" s="22">
        <v>1053</v>
      </c>
      <c r="D7" s="22"/>
      <c r="E7" s="23"/>
      <c r="F7" s="24"/>
      <c r="G7" s="24"/>
      <c r="H7" s="24"/>
      <c r="I7" s="24"/>
      <c r="J7" s="24"/>
      <c r="K7" s="24">
        <v>3910</v>
      </c>
      <c r="L7" s="24">
        <v>3910</v>
      </c>
      <c r="M7" s="24">
        <v>3910</v>
      </c>
      <c r="N7" s="24">
        <v>11730</v>
      </c>
      <c r="O7" s="24"/>
      <c r="P7" s="24"/>
      <c r="Q7" s="24"/>
      <c r="R7" s="24"/>
      <c r="S7" s="24"/>
      <c r="T7" s="24"/>
      <c r="U7" s="24"/>
      <c r="V7" s="24"/>
      <c r="W7" s="24">
        <v>11730</v>
      </c>
      <c r="X7" s="24"/>
      <c r="Y7" s="24">
        <v>11730</v>
      </c>
      <c r="Z7" s="7"/>
      <c r="AA7" s="29"/>
    </row>
    <row r="8" spans="1:27" ht="12.75">
      <c r="A8" s="5" t="s">
        <v>34</v>
      </c>
      <c r="B8" s="3"/>
      <c r="C8" s="19">
        <v>137985</v>
      </c>
      <c r="D8" s="19"/>
      <c r="E8" s="20"/>
      <c r="F8" s="21"/>
      <c r="G8" s="21"/>
      <c r="H8" s="21"/>
      <c r="I8" s="21">
        <v>748852</v>
      </c>
      <c r="J8" s="21">
        <v>748852</v>
      </c>
      <c r="K8" s="21">
        <v>1777419</v>
      </c>
      <c r="L8" s="21">
        <v>1803353</v>
      </c>
      <c r="M8" s="21">
        <v>2759031</v>
      </c>
      <c r="N8" s="21">
        <v>6339803</v>
      </c>
      <c r="O8" s="21"/>
      <c r="P8" s="21"/>
      <c r="Q8" s="21"/>
      <c r="R8" s="21"/>
      <c r="S8" s="21"/>
      <c r="T8" s="21"/>
      <c r="U8" s="21"/>
      <c r="V8" s="21"/>
      <c r="W8" s="21">
        <v>7088655</v>
      </c>
      <c r="X8" s="21"/>
      <c r="Y8" s="21">
        <v>7088655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101146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>
        <v>101146</v>
      </c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4500</v>
      </c>
      <c r="D15" s="16">
        <f>SUM(D16:D18)</f>
        <v>0</v>
      </c>
      <c r="E15" s="17">
        <f t="shared" si="2"/>
        <v>4300000</v>
      </c>
      <c r="F15" s="18">
        <f t="shared" si="2"/>
        <v>4300000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2149998</v>
      </c>
      <c r="Y15" s="18">
        <f t="shared" si="2"/>
        <v>-2149998</v>
      </c>
      <c r="Z15" s="4">
        <f>+IF(X15&lt;&gt;0,+(Y15/X15)*100,0)</f>
        <v>-100</v>
      </c>
      <c r="AA15" s="30">
        <f>SUM(AA16:AA18)</f>
        <v>4300000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4500</v>
      </c>
      <c r="D17" s="19"/>
      <c r="E17" s="20">
        <v>4300000</v>
      </c>
      <c r="F17" s="21">
        <v>4300000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2149998</v>
      </c>
      <c r="Y17" s="21">
        <v>-2149998</v>
      </c>
      <c r="Z17" s="6">
        <v>-100</v>
      </c>
      <c r="AA17" s="28">
        <v>4300000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29990957</v>
      </c>
      <c r="D19" s="16">
        <f>SUM(D20:D23)</f>
        <v>0</v>
      </c>
      <c r="E19" s="17">
        <f t="shared" si="3"/>
        <v>41764700</v>
      </c>
      <c r="F19" s="18">
        <f t="shared" si="3"/>
        <v>41764700</v>
      </c>
      <c r="G19" s="18">
        <f t="shared" si="3"/>
        <v>0</v>
      </c>
      <c r="H19" s="18">
        <f t="shared" si="3"/>
        <v>528811</v>
      </c>
      <c r="I19" s="18">
        <f t="shared" si="3"/>
        <v>0</v>
      </c>
      <c r="J19" s="18">
        <f t="shared" si="3"/>
        <v>528811</v>
      </c>
      <c r="K19" s="18">
        <f t="shared" si="3"/>
        <v>19905</v>
      </c>
      <c r="L19" s="18">
        <f t="shared" si="3"/>
        <v>562298</v>
      </c>
      <c r="M19" s="18">
        <f t="shared" si="3"/>
        <v>1481107</v>
      </c>
      <c r="N19" s="18">
        <f t="shared" si="3"/>
        <v>2063310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2592121</v>
      </c>
      <c r="X19" s="18">
        <f t="shared" si="3"/>
        <v>18282354</v>
      </c>
      <c r="Y19" s="18">
        <f t="shared" si="3"/>
        <v>-15690233</v>
      </c>
      <c r="Z19" s="4">
        <f>+IF(X19&lt;&gt;0,+(Y19/X19)*100,0)</f>
        <v>-85.82173280311714</v>
      </c>
      <c r="AA19" s="30">
        <f>SUM(AA20:AA23)</f>
        <v>41764700</v>
      </c>
    </row>
    <row r="20" spans="1:27" ht="12.75">
      <c r="A20" s="5" t="s">
        <v>46</v>
      </c>
      <c r="B20" s="3"/>
      <c r="C20" s="19">
        <v>5984450</v>
      </c>
      <c r="D20" s="19"/>
      <c r="E20" s="20">
        <v>9014000</v>
      </c>
      <c r="F20" s="21">
        <v>9014000</v>
      </c>
      <c r="G20" s="21"/>
      <c r="H20" s="21"/>
      <c r="I20" s="21"/>
      <c r="J20" s="21"/>
      <c r="K20" s="21">
        <v>16765</v>
      </c>
      <c r="L20" s="21">
        <v>16765</v>
      </c>
      <c r="M20" s="21">
        <v>34917</v>
      </c>
      <c r="N20" s="21">
        <v>68447</v>
      </c>
      <c r="O20" s="21"/>
      <c r="P20" s="21"/>
      <c r="Q20" s="21"/>
      <c r="R20" s="21"/>
      <c r="S20" s="21"/>
      <c r="T20" s="21"/>
      <c r="U20" s="21"/>
      <c r="V20" s="21"/>
      <c r="W20" s="21">
        <v>68447</v>
      </c>
      <c r="X20" s="21">
        <v>4507002</v>
      </c>
      <c r="Y20" s="21">
        <v>-4438555</v>
      </c>
      <c r="Z20" s="6">
        <v>-98.48</v>
      </c>
      <c r="AA20" s="28">
        <v>9014000</v>
      </c>
    </row>
    <row r="21" spans="1:27" ht="12.75">
      <c r="A21" s="5" t="s">
        <v>47</v>
      </c>
      <c r="B21" s="3"/>
      <c r="C21" s="19">
        <v>23905884</v>
      </c>
      <c r="D21" s="19"/>
      <c r="E21" s="20">
        <v>25200000</v>
      </c>
      <c r="F21" s="21">
        <v>25200000</v>
      </c>
      <c r="G21" s="21"/>
      <c r="H21" s="21">
        <v>528811</v>
      </c>
      <c r="I21" s="21"/>
      <c r="J21" s="21">
        <v>528811</v>
      </c>
      <c r="K21" s="21">
        <v>3140</v>
      </c>
      <c r="L21" s="21">
        <v>545533</v>
      </c>
      <c r="M21" s="21">
        <v>1446190</v>
      </c>
      <c r="N21" s="21">
        <v>1994863</v>
      </c>
      <c r="O21" s="21"/>
      <c r="P21" s="21"/>
      <c r="Q21" s="21"/>
      <c r="R21" s="21"/>
      <c r="S21" s="21"/>
      <c r="T21" s="21"/>
      <c r="U21" s="21"/>
      <c r="V21" s="21"/>
      <c r="W21" s="21">
        <v>2523674</v>
      </c>
      <c r="X21" s="21">
        <v>10000002</v>
      </c>
      <c r="Y21" s="21">
        <v>-7476328</v>
      </c>
      <c r="Z21" s="6">
        <v>-74.76</v>
      </c>
      <c r="AA21" s="28">
        <v>25200000</v>
      </c>
    </row>
    <row r="22" spans="1:27" ht="12.75">
      <c r="A22" s="5" t="s">
        <v>48</v>
      </c>
      <c r="B22" s="3"/>
      <c r="C22" s="22">
        <v>100623</v>
      </c>
      <c r="D22" s="22"/>
      <c r="E22" s="23">
        <v>2000000</v>
      </c>
      <c r="F22" s="24">
        <v>2000000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1000002</v>
      </c>
      <c r="Y22" s="24">
        <v>-1000002</v>
      </c>
      <c r="Z22" s="7">
        <v>-100</v>
      </c>
      <c r="AA22" s="29">
        <v>2000000</v>
      </c>
    </row>
    <row r="23" spans="1:27" ht="12.75">
      <c r="A23" s="5" t="s">
        <v>49</v>
      </c>
      <c r="B23" s="3"/>
      <c r="C23" s="19"/>
      <c r="D23" s="19"/>
      <c r="E23" s="20">
        <v>5550700</v>
      </c>
      <c r="F23" s="21">
        <v>5550700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2775348</v>
      </c>
      <c r="Y23" s="21">
        <v>-2775348</v>
      </c>
      <c r="Z23" s="6">
        <v>-100</v>
      </c>
      <c r="AA23" s="28">
        <v>5550700</v>
      </c>
    </row>
    <row r="24" spans="1:27" ht="12.75">
      <c r="A24" s="2" t="s">
        <v>50</v>
      </c>
      <c r="B24" s="8"/>
      <c r="C24" s="16"/>
      <c r="D24" s="16"/>
      <c r="E24" s="17">
        <v>12464400</v>
      </c>
      <c r="F24" s="18">
        <v>12464400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2732202</v>
      </c>
      <c r="Y24" s="18">
        <v>-2732202</v>
      </c>
      <c r="Z24" s="4">
        <v>-100</v>
      </c>
      <c r="AA24" s="30">
        <v>12464400</v>
      </c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45607133</v>
      </c>
      <c r="D25" s="50">
        <f>+D5+D9+D15+D19+D24</f>
        <v>0</v>
      </c>
      <c r="E25" s="51">
        <f t="shared" si="4"/>
        <v>58529100</v>
      </c>
      <c r="F25" s="52">
        <f t="shared" si="4"/>
        <v>58529100</v>
      </c>
      <c r="G25" s="52">
        <f t="shared" si="4"/>
        <v>170157</v>
      </c>
      <c r="H25" s="52">
        <f t="shared" si="4"/>
        <v>858651</v>
      </c>
      <c r="I25" s="52">
        <f t="shared" si="4"/>
        <v>909810</v>
      </c>
      <c r="J25" s="52">
        <f t="shared" si="4"/>
        <v>1938618</v>
      </c>
      <c r="K25" s="52">
        <f t="shared" si="4"/>
        <v>2820843</v>
      </c>
      <c r="L25" s="52">
        <f t="shared" si="4"/>
        <v>2860359</v>
      </c>
      <c r="M25" s="52">
        <f t="shared" si="4"/>
        <v>5394492</v>
      </c>
      <c r="N25" s="52">
        <f t="shared" si="4"/>
        <v>11075694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13014312</v>
      </c>
      <c r="X25" s="52">
        <f t="shared" si="4"/>
        <v>23164554</v>
      </c>
      <c r="Y25" s="52">
        <f t="shared" si="4"/>
        <v>-10150242</v>
      </c>
      <c r="Z25" s="53">
        <f>+IF(X25&lt;&gt;0,+(Y25/X25)*100,0)</f>
        <v>-43.81799019312006</v>
      </c>
      <c r="AA25" s="54">
        <f>+AA5+AA9+AA15+AA19+AA24</f>
        <v>58529100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45121054</v>
      </c>
      <c r="D28" s="19"/>
      <c r="E28" s="20">
        <v>46064700</v>
      </c>
      <c r="F28" s="21">
        <v>46064700</v>
      </c>
      <c r="G28" s="21">
        <v>170157</v>
      </c>
      <c r="H28" s="21">
        <v>858651</v>
      </c>
      <c r="I28" s="21">
        <v>160958</v>
      </c>
      <c r="J28" s="21">
        <v>1189766</v>
      </c>
      <c r="K28" s="21">
        <v>1036374</v>
      </c>
      <c r="L28" s="21">
        <v>1053096</v>
      </c>
      <c r="M28" s="21">
        <v>2261046</v>
      </c>
      <c r="N28" s="21">
        <v>4350516</v>
      </c>
      <c r="O28" s="21"/>
      <c r="P28" s="21"/>
      <c r="Q28" s="21"/>
      <c r="R28" s="21"/>
      <c r="S28" s="21"/>
      <c r="T28" s="21"/>
      <c r="U28" s="21"/>
      <c r="V28" s="21"/>
      <c r="W28" s="21">
        <v>5540282</v>
      </c>
      <c r="X28" s="21">
        <v>36850160</v>
      </c>
      <c r="Y28" s="21">
        <v>-31309878</v>
      </c>
      <c r="Z28" s="6">
        <v>-84.97</v>
      </c>
      <c r="AA28" s="19">
        <v>46064700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45121054</v>
      </c>
      <c r="D32" s="25">
        <f>SUM(D28:D31)</f>
        <v>0</v>
      </c>
      <c r="E32" s="26">
        <f t="shared" si="5"/>
        <v>46064700</v>
      </c>
      <c r="F32" s="27">
        <f t="shared" si="5"/>
        <v>46064700</v>
      </c>
      <c r="G32" s="27">
        <f t="shared" si="5"/>
        <v>170157</v>
      </c>
      <c r="H32" s="27">
        <f t="shared" si="5"/>
        <v>858651</v>
      </c>
      <c r="I32" s="27">
        <f t="shared" si="5"/>
        <v>160958</v>
      </c>
      <c r="J32" s="27">
        <f t="shared" si="5"/>
        <v>1189766</v>
      </c>
      <c r="K32" s="27">
        <f t="shared" si="5"/>
        <v>1036374</v>
      </c>
      <c r="L32" s="27">
        <f t="shared" si="5"/>
        <v>1053096</v>
      </c>
      <c r="M32" s="27">
        <f t="shared" si="5"/>
        <v>2261046</v>
      </c>
      <c r="N32" s="27">
        <f t="shared" si="5"/>
        <v>4350516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5540282</v>
      </c>
      <c r="X32" s="27">
        <f t="shared" si="5"/>
        <v>36850160</v>
      </c>
      <c r="Y32" s="27">
        <f t="shared" si="5"/>
        <v>-31309878</v>
      </c>
      <c r="Z32" s="13">
        <f>+IF(X32&lt;&gt;0,+(Y32/X32)*100,0)</f>
        <v>-84.96537871205987</v>
      </c>
      <c r="AA32" s="31">
        <f>SUM(AA28:AA31)</f>
        <v>46064700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486079</v>
      </c>
      <c r="D35" s="19"/>
      <c r="E35" s="20">
        <v>12464400</v>
      </c>
      <c r="F35" s="21">
        <v>12464400</v>
      </c>
      <c r="G35" s="21"/>
      <c r="H35" s="21"/>
      <c r="I35" s="21">
        <v>748852</v>
      </c>
      <c r="J35" s="21">
        <v>748852</v>
      </c>
      <c r="K35" s="21">
        <v>1784469</v>
      </c>
      <c r="L35" s="21">
        <v>1807263</v>
      </c>
      <c r="M35" s="21">
        <v>3133446</v>
      </c>
      <c r="N35" s="21">
        <v>6725178</v>
      </c>
      <c r="O35" s="21"/>
      <c r="P35" s="21"/>
      <c r="Q35" s="21"/>
      <c r="R35" s="21"/>
      <c r="S35" s="21"/>
      <c r="T35" s="21"/>
      <c r="U35" s="21"/>
      <c r="V35" s="21"/>
      <c r="W35" s="21">
        <v>7474030</v>
      </c>
      <c r="X35" s="21">
        <v>2732202</v>
      </c>
      <c r="Y35" s="21">
        <v>4741828</v>
      </c>
      <c r="Z35" s="6">
        <v>173.55</v>
      </c>
      <c r="AA35" s="28">
        <v>12464400</v>
      </c>
    </row>
    <row r="36" spans="1:27" ht="12.75">
      <c r="A36" s="60" t="s">
        <v>64</v>
      </c>
      <c r="B36" s="10"/>
      <c r="C36" s="61">
        <f aca="true" t="shared" si="6" ref="C36:Y36">SUM(C32:C35)</f>
        <v>45607133</v>
      </c>
      <c r="D36" s="61">
        <f>SUM(D32:D35)</f>
        <v>0</v>
      </c>
      <c r="E36" s="62">
        <f t="shared" si="6"/>
        <v>58529100</v>
      </c>
      <c r="F36" s="63">
        <f t="shared" si="6"/>
        <v>58529100</v>
      </c>
      <c r="G36" s="63">
        <f t="shared" si="6"/>
        <v>170157</v>
      </c>
      <c r="H36" s="63">
        <f t="shared" si="6"/>
        <v>858651</v>
      </c>
      <c r="I36" s="63">
        <f t="shared" si="6"/>
        <v>909810</v>
      </c>
      <c r="J36" s="63">
        <f t="shared" si="6"/>
        <v>1938618</v>
      </c>
      <c r="K36" s="63">
        <f t="shared" si="6"/>
        <v>2820843</v>
      </c>
      <c r="L36" s="63">
        <f t="shared" si="6"/>
        <v>2860359</v>
      </c>
      <c r="M36" s="63">
        <f t="shared" si="6"/>
        <v>5394492</v>
      </c>
      <c r="N36" s="63">
        <f t="shared" si="6"/>
        <v>11075694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13014312</v>
      </c>
      <c r="X36" s="63">
        <f t="shared" si="6"/>
        <v>39582362</v>
      </c>
      <c r="Y36" s="63">
        <f t="shared" si="6"/>
        <v>-26568050</v>
      </c>
      <c r="Z36" s="64">
        <f>+IF(X36&lt;&gt;0,+(Y36/X36)*100,0)</f>
        <v>-67.1209312875265</v>
      </c>
      <c r="AA36" s="65">
        <f>SUM(AA32:AA35)</f>
        <v>58529100</v>
      </c>
    </row>
    <row r="37" spans="1:27" ht="12.75">
      <c r="A37" s="14" t="s">
        <v>86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87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88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89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721787</v>
      </c>
      <c r="D5" s="16">
        <f>SUM(D6:D8)</f>
        <v>0</v>
      </c>
      <c r="E5" s="17">
        <f t="shared" si="0"/>
        <v>8580000</v>
      </c>
      <c r="F5" s="18">
        <f t="shared" si="0"/>
        <v>8580000</v>
      </c>
      <c r="G5" s="18">
        <f t="shared" si="0"/>
        <v>1385456</v>
      </c>
      <c r="H5" s="18">
        <f t="shared" si="0"/>
        <v>760860</v>
      </c>
      <c r="I5" s="18">
        <f t="shared" si="0"/>
        <v>821968</v>
      </c>
      <c r="J5" s="18">
        <f t="shared" si="0"/>
        <v>2968284</v>
      </c>
      <c r="K5" s="18">
        <f t="shared" si="0"/>
        <v>18150</v>
      </c>
      <c r="L5" s="18">
        <f t="shared" si="0"/>
        <v>800971</v>
      </c>
      <c r="M5" s="18">
        <f t="shared" si="0"/>
        <v>7200</v>
      </c>
      <c r="N5" s="18">
        <f t="shared" si="0"/>
        <v>826321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3794605</v>
      </c>
      <c r="X5" s="18">
        <f t="shared" si="0"/>
        <v>4290000</v>
      </c>
      <c r="Y5" s="18">
        <f t="shared" si="0"/>
        <v>-495395</v>
      </c>
      <c r="Z5" s="4">
        <f>+IF(X5&lt;&gt;0,+(Y5/X5)*100,0)</f>
        <v>-11.547668997668998</v>
      </c>
      <c r="AA5" s="16">
        <f>SUM(AA6:AA8)</f>
        <v>8580000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>
        <v>8580000</v>
      </c>
      <c r="F7" s="24">
        <v>8580000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4290000</v>
      </c>
      <c r="Y7" s="24">
        <v>-4290000</v>
      </c>
      <c r="Z7" s="7">
        <v>-100</v>
      </c>
      <c r="AA7" s="29">
        <v>8580000</v>
      </c>
    </row>
    <row r="8" spans="1:27" ht="12.75">
      <c r="A8" s="5" t="s">
        <v>34</v>
      </c>
      <c r="B8" s="3"/>
      <c r="C8" s="19">
        <v>721787</v>
      </c>
      <c r="D8" s="19"/>
      <c r="E8" s="20"/>
      <c r="F8" s="21"/>
      <c r="G8" s="21">
        <v>1385456</v>
      </c>
      <c r="H8" s="21">
        <v>760860</v>
      </c>
      <c r="I8" s="21">
        <v>821968</v>
      </c>
      <c r="J8" s="21">
        <v>2968284</v>
      </c>
      <c r="K8" s="21">
        <v>18150</v>
      </c>
      <c r="L8" s="21">
        <v>800971</v>
      </c>
      <c r="M8" s="21">
        <v>7200</v>
      </c>
      <c r="N8" s="21">
        <v>826321</v>
      </c>
      <c r="O8" s="21"/>
      <c r="P8" s="21"/>
      <c r="Q8" s="21"/>
      <c r="R8" s="21"/>
      <c r="S8" s="21"/>
      <c r="T8" s="21"/>
      <c r="U8" s="21"/>
      <c r="V8" s="21"/>
      <c r="W8" s="21">
        <v>3794605</v>
      </c>
      <c r="X8" s="21"/>
      <c r="Y8" s="21">
        <v>3794605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497718</v>
      </c>
      <c r="D9" s="16">
        <f>SUM(D10:D14)</f>
        <v>0</v>
      </c>
      <c r="E9" s="17">
        <f t="shared" si="1"/>
        <v>5576250</v>
      </c>
      <c r="F9" s="18">
        <f t="shared" si="1"/>
        <v>5576250</v>
      </c>
      <c r="G9" s="18">
        <f t="shared" si="1"/>
        <v>310477</v>
      </c>
      <c r="H9" s="18">
        <f t="shared" si="1"/>
        <v>0</v>
      </c>
      <c r="I9" s="18">
        <f t="shared" si="1"/>
        <v>0</v>
      </c>
      <c r="J9" s="18">
        <f t="shared" si="1"/>
        <v>310477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310477</v>
      </c>
      <c r="X9" s="18">
        <f t="shared" si="1"/>
        <v>2788128</v>
      </c>
      <c r="Y9" s="18">
        <f t="shared" si="1"/>
        <v>-2477651</v>
      </c>
      <c r="Z9" s="4">
        <f>+IF(X9&lt;&gt;0,+(Y9/X9)*100,0)</f>
        <v>-88.86432043292129</v>
      </c>
      <c r="AA9" s="30">
        <f>SUM(AA10:AA14)</f>
        <v>5576250</v>
      </c>
    </row>
    <row r="10" spans="1:27" ht="12.75">
      <c r="A10" s="5" t="s">
        <v>36</v>
      </c>
      <c r="B10" s="3"/>
      <c r="C10" s="19">
        <v>497718</v>
      </c>
      <c r="D10" s="19"/>
      <c r="E10" s="20">
        <v>5576250</v>
      </c>
      <c r="F10" s="21">
        <v>5576250</v>
      </c>
      <c r="G10" s="21">
        <v>310477</v>
      </c>
      <c r="H10" s="21"/>
      <c r="I10" s="21"/>
      <c r="J10" s="21">
        <v>310477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310477</v>
      </c>
      <c r="X10" s="21">
        <v>2788128</v>
      </c>
      <c r="Y10" s="21">
        <v>-2477651</v>
      </c>
      <c r="Z10" s="6">
        <v>-88.86</v>
      </c>
      <c r="AA10" s="28">
        <v>5576250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6056158</v>
      </c>
      <c r="D15" s="16">
        <f>SUM(D16:D18)</f>
        <v>0</v>
      </c>
      <c r="E15" s="17">
        <f t="shared" si="2"/>
        <v>6205000</v>
      </c>
      <c r="F15" s="18">
        <f t="shared" si="2"/>
        <v>6205000</v>
      </c>
      <c r="G15" s="18">
        <f t="shared" si="2"/>
        <v>1079935</v>
      </c>
      <c r="H15" s="18">
        <f t="shared" si="2"/>
        <v>6173473</v>
      </c>
      <c r="I15" s="18">
        <f t="shared" si="2"/>
        <v>0</v>
      </c>
      <c r="J15" s="18">
        <f t="shared" si="2"/>
        <v>7253408</v>
      </c>
      <c r="K15" s="18">
        <f t="shared" si="2"/>
        <v>0</v>
      </c>
      <c r="L15" s="18">
        <f t="shared" si="2"/>
        <v>272837</v>
      </c>
      <c r="M15" s="18">
        <f t="shared" si="2"/>
        <v>0</v>
      </c>
      <c r="N15" s="18">
        <f t="shared" si="2"/>
        <v>272837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7526245</v>
      </c>
      <c r="X15" s="18">
        <f t="shared" si="2"/>
        <v>3102498</v>
      </c>
      <c r="Y15" s="18">
        <f t="shared" si="2"/>
        <v>4423747</v>
      </c>
      <c r="Z15" s="4">
        <f>+IF(X15&lt;&gt;0,+(Y15/X15)*100,0)</f>
        <v>142.58661891159963</v>
      </c>
      <c r="AA15" s="30">
        <f>SUM(AA16:AA18)</f>
        <v>6205000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>
        <v>1079935</v>
      </c>
      <c r="H16" s="21">
        <v>6173473</v>
      </c>
      <c r="I16" s="21"/>
      <c r="J16" s="21">
        <v>7253408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7253408</v>
      </c>
      <c r="X16" s="21"/>
      <c r="Y16" s="21">
        <v>7253408</v>
      </c>
      <c r="Z16" s="6"/>
      <c r="AA16" s="28"/>
    </row>
    <row r="17" spans="1:27" ht="12.75">
      <c r="A17" s="5" t="s">
        <v>43</v>
      </c>
      <c r="B17" s="3"/>
      <c r="C17" s="19">
        <v>6056158</v>
      </c>
      <c r="D17" s="19"/>
      <c r="E17" s="20">
        <v>6205000</v>
      </c>
      <c r="F17" s="21">
        <v>6205000</v>
      </c>
      <c r="G17" s="21"/>
      <c r="H17" s="21"/>
      <c r="I17" s="21"/>
      <c r="J17" s="21"/>
      <c r="K17" s="21"/>
      <c r="L17" s="21">
        <v>272837</v>
      </c>
      <c r="M17" s="21"/>
      <c r="N17" s="21">
        <v>272837</v>
      </c>
      <c r="O17" s="21"/>
      <c r="P17" s="21"/>
      <c r="Q17" s="21"/>
      <c r="R17" s="21"/>
      <c r="S17" s="21"/>
      <c r="T17" s="21"/>
      <c r="U17" s="21"/>
      <c r="V17" s="21"/>
      <c r="W17" s="21">
        <v>272837</v>
      </c>
      <c r="X17" s="21">
        <v>3102498</v>
      </c>
      <c r="Y17" s="21">
        <v>-2829661</v>
      </c>
      <c r="Z17" s="6">
        <v>-91.21</v>
      </c>
      <c r="AA17" s="28">
        <v>6205000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146627030</v>
      </c>
      <c r="D19" s="16">
        <f>SUM(D20:D23)</f>
        <v>0</v>
      </c>
      <c r="E19" s="17">
        <f t="shared" si="3"/>
        <v>133621501</v>
      </c>
      <c r="F19" s="18">
        <f t="shared" si="3"/>
        <v>133621501</v>
      </c>
      <c r="G19" s="18">
        <f t="shared" si="3"/>
        <v>6460324</v>
      </c>
      <c r="H19" s="18">
        <f t="shared" si="3"/>
        <v>15929807</v>
      </c>
      <c r="I19" s="18">
        <f t="shared" si="3"/>
        <v>22198089</v>
      </c>
      <c r="J19" s="18">
        <f t="shared" si="3"/>
        <v>44588220</v>
      </c>
      <c r="K19" s="18">
        <f t="shared" si="3"/>
        <v>16115409</v>
      </c>
      <c r="L19" s="18">
        <f t="shared" si="3"/>
        <v>14269664</v>
      </c>
      <c r="M19" s="18">
        <f t="shared" si="3"/>
        <v>9384359</v>
      </c>
      <c r="N19" s="18">
        <f t="shared" si="3"/>
        <v>39769432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84357652</v>
      </c>
      <c r="X19" s="18">
        <f t="shared" si="3"/>
        <v>66810756</v>
      </c>
      <c r="Y19" s="18">
        <f t="shared" si="3"/>
        <v>17546896</v>
      </c>
      <c r="Z19" s="4">
        <f>+IF(X19&lt;&gt;0,+(Y19/X19)*100,0)</f>
        <v>26.263579475137206</v>
      </c>
      <c r="AA19" s="30">
        <f>SUM(AA20:AA23)</f>
        <v>133621501</v>
      </c>
    </row>
    <row r="20" spans="1:27" ht="12.75">
      <c r="A20" s="5" t="s">
        <v>46</v>
      </c>
      <c r="B20" s="3"/>
      <c r="C20" s="19"/>
      <c r="D20" s="19"/>
      <c r="E20" s="20">
        <v>12271350</v>
      </c>
      <c r="F20" s="21">
        <v>12271350</v>
      </c>
      <c r="G20" s="21">
        <v>73210</v>
      </c>
      <c r="H20" s="21"/>
      <c r="I20" s="21">
        <v>2790406</v>
      </c>
      <c r="J20" s="21">
        <v>2863616</v>
      </c>
      <c r="K20" s="21">
        <v>3236609</v>
      </c>
      <c r="L20" s="21">
        <v>397922</v>
      </c>
      <c r="M20" s="21">
        <v>1999574</v>
      </c>
      <c r="N20" s="21">
        <v>5634105</v>
      </c>
      <c r="O20" s="21"/>
      <c r="P20" s="21"/>
      <c r="Q20" s="21"/>
      <c r="R20" s="21"/>
      <c r="S20" s="21"/>
      <c r="T20" s="21"/>
      <c r="U20" s="21"/>
      <c r="V20" s="21"/>
      <c r="W20" s="21">
        <v>8497721</v>
      </c>
      <c r="X20" s="21">
        <v>6135678</v>
      </c>
      <c r="Y20" s="21">
        <v>2362043</v>
      </c>
      <c r="Z20" s="6">
        <v>38.5</v>
      </c>
      <c r="AA20" s="28">
        <v>12271350</v>
      </c>
    </row>
    <row r="21" spans="1:27" ht="12.75">
      <c r="A21" s="5" t="s">
        <v>47</v>
      </c>
      <c r="B21" s="3"/>
      <c r="C21" s="19">
        <v>141768439</v>
      </c>
      <c r="D21" s="19"/>
      <c r="E21" s="20">
        <v>93994457</v>
      </c>
      <c r="F21" s="21">
        <v>93994457</v>
      </c>
      <c r="G21" s="21">
        <v>2566596</v>
      </c>
      <c r="H21" s="21">
        <v>11485640</v>
      </c>
      <c r="I21" s="21">
        <v>14185259</v>
      </c>
      <c r="J21" s="21">
        <v>28237495</v>
      </c>
      <c r="K21" s="21">
        <v>12878800</v>
      </c>
      <c r="L21" s="21">
        <v>13940877</v>
      </c>
      <c r="M21" s="21">
        <v>5979186</v>
      </c>
      <c r="N21" s="21">
        <v>32798863</v>
      </c>
      <c r="O21" s="21"/>
      <c r="P21" s="21"/>
      <c r="Q21" s="21"/>
      <c r="R21" s="21"/>
      <c r="S21" s="21"/>
      <c r="T21" s="21"/>
      <c r="U21" s="21"/>
      <c r="V21" s="21"/>
      <c r="W21" s="21">
        <v>61036358</v>
      </c>
      <c r="X21" s="21">
        <v>46997226</v>
      </c>
      <c r="Y21" s="21">
        <v>14039132</v>
      </c>
      <c r="Z21" s="6">
        <v>29.87</v>
      </c>
      <c r="AA21" s="28">
        <v>93994457</v>
      </c>
    </row>
    <row r="22" spans="1:27" ht="12.75">
      <c r="A22" s="5" t="s">
        <v>48</v>
      </c>
      <c r="B22" s="3"/>
      <c r="C22" s="22">
        <v>4858591</v>
      </c>
      <c r="D22" s="22"/>
      <c r="E22" s="23">
        <v>5000000</v>
      </c>
      <c r="F22" s="24">
        <v>5000000</v>
      </c>
      <c r="G22" s="24">
        <v>935485</v>
      </c>
      <c r="H22" s="24">
        <v>704295</v>
      </c>
      <c r="I22" s="24">
        <v>355558</v>
      </c>
      <c r="J22" s="24">
        <v>1995338</v>
      </c>
      <c r="K22" s="24"/>
      <c r="L22" s="24">
        <v>262630</v>
      </c>
      <c r="M22" s="24"/>
      <c r="N22" s="24">
        <v>262630</v>
      </c>
      <c r="O22" s="24"/>
      <c r="P22" s="24"/>
      <c r="Q22" s="24"/>
      <c r="R22" s="24"/>
      <c r="S22" s="24"/>
      <c r="T22" s="24"/>
      <c r="U22" s="24"/>
      <c r="V22" s="24"/>
      <c r="W22" s="24">
        <v>2257968</v>
      </c>
      <c r="X22" s="24">
        <v>2500002</v>
      </c>
      <c r="Y22" s="24">
        <v>-242034</v>
      </c>
      <c r="Z22" s="7">
        <v>-9.68</v>
      </c>
      <c r="AA22" s="29">
        <v>5000000</v>
      </c>
    </row>
    <row r="23" spans="1:27" ht="12.75">
      <c r="A23" s="5" t="s">
        <v>49</v>
      </c>
      <c r="B23" s="3"/>
      <c r="C23" s="19"/>
      <c r="D23" s="19"/>
      <c r="E23" s="20">
        <v>22355694</v>
      </c>
      <c r="F23" s="21">
        <v>22355694</v>
      </c>
      <c r="G23" s="21">
        <v>2885033</v>
      </c>
      <c r="H23" s="21">
        <v>3739872</v>
      </c>
      <c r="I23" s="21">
        <v>4866866</v>
      </c>
      <c r="J23" s="21">
        <v>11491771</v>
      </c>
      <c r="K23" s="21"/>
      <c r="L23" s="21">
        <v>-331765</v>
      </c>
      <c r="M23" s="21">
        <v>1405599</v>
      </c>
      <c r="N23" s="21">
        <v>1073834</v>
      </c>
      <c r="O23" s="21"/>
      <c r="P23" s="21"/>
      <c r="Q23" s="21"/>
      <c r="R23" s="21"/>
      <c r="S23" s="21"/>
      <c r="T23" s="21"/>
      <c r="U23" s="21"/>
      <c r="V23" s="21"/>
      <c r="W23" s="21">
        <v>12565605</v>
      </c>
      <c r="X23" s="21">
        <v>11177850</v>
      </c>
      <c r="Y23" s="21">
        <v>1387755</v>
      </c>
      <c r="Z23" s="6">
        <v>12.42</v>
      </c>
      <c r="AA23" s="28">
        <v>22355694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153902693</v>
      </c>
      <c r="D25" s="50">
        <f>+D5+D9+D15+D19+D24</f>
        <v>0</v>
      </c>
      <c r="E25" s="51">
        <f t="shared" si="4"/>
        <v>153982751</v>
      </c>
      <c r="F25" s="52">
        <f t="shared" si="4"/>
        <v>153982751</v>
      </c>
      <c r="G25" s="52">
        <f t="shared" si="4"/>
        <v>9236192</v>
      </c>
      <c r="H25" s="52">
        <f t="shared" si="4"/>
        <v>22864140</v>
      </c>
      <c r="I25" s="52">
        <f t="shared" si="4"/>
        <v>23020057</v>
      </c>
      <c r="J25" s="52">
        <f t="shared" si="4"/>
        <v>55120389</v>
      </c>
      <c r="K25" s="52">
        <f t="shared" si="4"/>
        <v>16133559</v>
      </c>
      <c r="L25" s="52">
        <f t="shared" si="4"/>
        <v>15343472</v>
      </c>
      <c r="M25" s="52">
        <f t="shared" si="4"/>
        <v>9391559</v>
      </c>
      <c r="N25" s="52">
        <f t="shared" si="4"/>
        <v>40868590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95988979</v>
      </c>
      <c r="X25" s="52">
        <f t="shared" si="4"/>
        <v>76991382</v>
      </c>
      <c r="Y25" s="52">
        <f t="shared" si="4"/>
        <v>18997597</v>
      </c>
      <c r="Z25" s="53">
        <f>+IF(X25&lt;&gt;0,+(Y25/X25)*100,0)</f>
        <v>24.674965569523096</v>
      </c>
      <c r="AA25" s="54">
        <f>+AA5+AA9+AA15+AA19+AA24</f>
        <v>153982751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152683188</v>
      </c>
      <c r="D28" s="19"/>
      <c r="E28" s="20">
        <v>144802751</v>
      </c>
      <c r="F28" s="21">
        <v>144802751</v>
      </c>
      <c r="G28" s="21">
        <v>9236192</v>
      </c>
      <c r="H28" s="21">
        <v>22864140</v>
      </c>
      <c r="I28" s="21">
        <v>23020057</v>
      </c>
      <c r="J28" s="21">
        <v>55120389</v>
      </c>
      <c r="K28" s="21">
        <v>16115409</v>
      </c>
      <c r="L28" s="21">
        <v>15314072</v>
      </c>
      <c r="M28" s="21">
        <v>9384359</v>
      </c>
      <c r="N28" s="21">
        <v>40813840</v>
      </c>
      <c r="O28" s="21"/>
      <c r="P28" s="21"/>
      <c r="Q28" s="21"/>
      <c r="R28" s="21"/>
      <c r="S28" s="21"/>
      <c r="T28" s="21"/>
      <c r="U28" s="21"/>
      <c r="V28" s="21"/>
      <c r="W28" s="21">
        <v>95934229</v>
      </c>
      <c r="X28" s="21">
        <v>72401376</v>
      </c>
      <c r="Y28" s="21">
        <v>23532853</v>
      </c>
      <c r="Z28" s="6">
        <v>32.5</v>
      </c>
      <c r="AA28" s="19">
        <v>144802751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152683188</v>
      </c>
      <c r="D32" s="25">
        <f>SUM(D28:D31)</f>
        <v>0</v>
      </c>
      <c r="E32" s="26">
        <f t="shared" si="5"/>
        <v>144802751</v>
      </c>
      <c r="F32" s="27">
        <f t="shared" si="5"/>
        <v>144802751</v>
      </c>
      <c r="G32" s="27">
        <f t="shared" si="5"/>
        <v>9236192</v>
      </c>
      <c r="H32" s="27">
        <f t="shared" si="5"/>
        <v>22864140</v>
      </c>
      <c r="I32" s="27">
        <f t="shared" si="5"/>
        <v>23020057</v>
      </c>
      <c r="J32" s="27">
        <f t="shared" si="5"/>
        <v>55120389</v>
      </c>
      <c r="K32" s="27">
        <f t="shared" si="5"/>
        <v>16115409</v>
      </c>
      <c r="L32" s="27">
        <f t="shared" si="5"/>
        <v>15314072</v>
      </c>
      <c r="M32" s="27">
        <f t="shared" si="5"/>
        <v>9384359</v>
      </c>
      <c r="N32" s="27">
        <f t="shared" si="5"/>
        <v>40813840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95934229</v>
      </c>
      <c r="X32" s="27">
        <f t="shared" si="5"/>
        <v>72401376</v>
      </c>
      <c r="Y32" s="27">
        <f t="shared" si="5"/>
        <v>23532853</v>
      </c>
      <c r="Z32" s="13">
        <f>+IF(X32&lt;&gt;0,+(Y32/X32)*100,0)</f>
        <v>32.503322865024</v>
      </c>
      <c r="AA32" s="31">
        <f>SUM(AA28:AA31)</f>
        <v>144802751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1219505</v>
      </c>
      <c r="D35" s="19"/>
      <c r="E35" s="20">
        <v>9180000</v>
      </c>
      <c r="F35" s="21">
        <v>9180000</v>
      </c>
      <c r="G35" s="21"/>
      <c r="H35" s="21"/>
      <c r="I35" s="21"/>
      <c r="J35" s="21"/>
      <c r="K35" s="21">
        <v>18150</v>
      </c>
      <c r="L35" s="21">
        <v>29400</v>
      </c>
      <c r="M35" s="21">
        <v>7200</v>
      </c>
      <c r="N35" s="21">
        <v>54750</v>
      </c>
      <c r="O35" s="21"/>
      <c r="P35" s="21"/>
      <c r="Q35" s="21"/>
      <c r="R35" s="21"/>
      <c r="S35" s="21"/>
      <c r="T35" s="21"/>
      <c r="U35" s="21"/>
      <c r="V35" s="21"/>
      <c r="W35" s="21">
        <v>54750</v>
      </c>
      <c r="X35" s="21">
        <v>4590000</v>
      </c>
      <c r="Y35" s="21">
        <v>-4535250</v>
      </c>
      <c r="Z35" s="6">
        <v>-98.81</v>
      </c>
      <c r="AA35" s="28">
        <v>9180000</v>
      </c>
    </row>
    <row r="36" spans="1:27" ht="12.75">
      <c r="A36" s="60" t="s">
        <v>64</v>
      </c>
      <c r="B36" s="10"/>
      <c r="C36" s="61">
        <f aca="true" t="shared" si="6" ref="C36:Y36">SUM(C32:C35)</f>
        <v>153902693</v>
      </c>
      <c r="D36" s="61">
        <f>SUM(D32:D35)</f>
        <v>0</v>
      </c>
      <c r="E36" s="62">
        <f t="shared" si="6"/>
        <v>153982751</v>
      </c>
      <c r="F36" s="63">
        <f t="shared" si="6"/>
        <v>153982751</v>
      </c>
      <c r="G36" s="63">
        <f t="shared" si="6"/>
        <v>9236192</v>
      </c>
      <c r="H36" s="63">
        <f t="shared" si="6"/>
        <v>22864140</v>
      </c>
      <c r="I36" s="63">
        <f t="shared" si="6"/>
        <v>23020057</v>
      </c>
      <c r="J36" s="63">
        <f t="shared" si="6"/>
        <v>55120389</v>
      </c>
      <c r="K36" s="63">
        <f t="shared" si="6"/>
        <v>16133559</v>
      </c>
      <c r="L36" s="63">
        <f t="shared" si="6"/>
        <v>15343472</v>
      </c>
      <c r="M36" s="63">
        <f t="shared" si="6"/>
        <v>9391559</v>
      </c>
      <c r="N36" s="63">
        <f t="shared" si="6"/>
        <v>40868590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95988979</v>
      </c>
      <c r="X36" s="63">
        <f t="shared" si="6"/>
        <v>76991376</v>
      </c>
      <c r="Y36" s="63">
        <f t="shared" si="6"/>
        <v>18997603</v>
      </c>
      <c r="Z36" s="64">
        <f>+IF(X36&lt;&gt;0,+(Y36/X36)*100,0)</f>
        <v>24.674975285543667</v>
      </c>
      <c r="AA36" s="65">
        <f>SUM(AA32:AA35)</f>
        <v>153982751</v>
      </c>
    </row>
    <row r="37" spans="1:27" ht="12.75">
      <c r="A37" s="14" t="s">
        <v>86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87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88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89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1896254213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>
        <v>1896254213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10700000</v>
      </c>
      <c r="F9" s="18">
        <f t="shared" si="1"/>
        <v>10700000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2700696</v>
      </c>
      <c r="N9" s="18">
        <f t="shared" si="1"/>
        <v>2700696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2700696</v>
      </c>
      <c r="X9" s="18">
        <f t="shared" si="1"/>
        <v>5350002</v>
      </c>
      <c r="Y9" s="18">
        <f t="shared" si="1"/>
        <v>-2649306</v>
      </c>
      <c r="Z9" s="4">
        <f>+IF(X9&lt;&gt;0,+(Y9/X9)*100,0)</f>
        <v>-49.51971980571222</v>
      </c>
      <c r="AA9" s="30">
        <f>SUM(AA10:AA14)</f>
        <v>10700000</v>
      </c>
    </row>
    <row r="10" spans="1:27" ht="12.75">
      <c r="A10" s="5" t="s">
        <v>36</v>
      </c>
      <c r="B10" s="3"/>
      <c r="C10" s="19"/>
      <c r="D10" s="19"/>
      <c r="E10" s="20">
        <v>10700000</v>
      </c>
      <c r="F10" s="21">
        <v>10700000</v>
      </c>
      <c r="G10" s="21"/>
      <c r="H10" s="21"/>
      <c r="I10" s="21"/>
      <c r="J10" s="21"/>
      <c r="K10" s="21"/>
      <c r="L10" s="21"/>
      <c r="M10" s="21">
        <v>2700696</v>
      </c>
      <c r="N10" s="21">
        <v>2700696</v>
      </c>
      <c r="O10" s="21"/>
      <c r="P10" s="21"/>
      <c r="Q10" s="21"/>
      <c r="R10" s="21"/>
      <c r="S10" s="21"/>
      <c r="T10" s="21"/>
      <c r="U10" s="21"/>
      <c r="V10" s="21"/>
      <c r="W10" s="21">
        <v>2700696</v>
      </c>
      <c r="X10" s="21">
        <v>5350002</v>
      </c>
      <c r="Y10" s="21">
        <v>-2649306</v>
      </c>
      <c r="Z10" s="6">
        <v>-49.52</v>
      </c>
      <c r="AA10" s="28">
        <v>10700000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4583149</v>
      </c>
      <c r="J15" s="18">
        <f t="shared" si="2"/>
        <v>4583149</v>
      </c>
      <c r="K15" s="18">
        <f t="shared" si="2"/>
        <v>1212507</v>
      </c>
      <c r="L15" s="18">
        <f t="shared" si="2"/>
        <v>0</v>
      </c>
      <c r="M15" s="18">
        <f t="shared" si="2"/>
        <v>6428777</v>
      </c>
      <c r="N15" s="18">
        <f t="shared" si="2"/>
        <v>7641284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12224433</v>
      </c>
      <c r="X15" s="18">
        <f t="shared" si="2"/>
        <v>0</v>
      </c>
      <c r="Y15" s="18">
        <f t="shared" si="2"/>
        <v>12224433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>
        <v>4583149</v>
      </c>
      <c r="J17" s="21">
        <v>4583149</v>
      </c>
      <c r="K17" s="21">
        <v>1212507</v>
      </c>
      <c r="L17" s="21"/>
      <c r="M17" s="21">
        <v>6428777</v>
      </c>
      <c r="N17" s="21">
        <v>7641284</v>
      </c>
      <c r="O17" s="21"/>
      <c r="P17" s="21"/>
      <c r="Q17" s="21"/>
      <c r="R17" s="21"/>
      <c r="S17" s="21"/>
      <c r="T17" s="21"/>
      <c r="U17" s="21"/>
      <c r="V17" s="21"/>
      <c r="W17" s="21">
        <v>12224433</v>
      </c>
      <c r="X17" s="21"/>
      <c r="Y17" s="21">
        <v>12224433</v>
      </c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115391000</v>
      </c>
      <c r="F19" s="18">
        <f t="shared" si="3"/>
        <v>115391000</v>
      </c>
      <c r="G19" s="18">
        <f t="shared" si="3"/>
        <v>6324782</v>
      </c>
      <c r="H19" s="18">
        <f t="shared" si="3"/>
        <v>10846262</v>
      </c>
      <c r="I19" s="18">
        <f t="shared" si="3"/>
        <v>12023548</v>
      </c>
      <c r="J19" s="18">
        <f t="shared" si="3"/>
        <v>29194592</v>
      </c>
      <c r="K19" s="18">
        <f t="shared" si="3"/>
        <v>2581141</v>
      </c>
      <c r="L19" s="18">
        <f t="shared" si="3"/>
        <v>0</v>
      </c>
      <c r="M19" s="18">
        <f t="shared" si="3"/>
        <v>8020064</v>
      </c>
      <c r="N19" s="18">
        <f t="shared" si="3"/>
        <v>10601205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39795797</v>
      </c>
      <c r="X19" s="18">
        <f t="shared" si="3"/>
        <v>57695502</v>
      </c>
      <c r="Y19" s="18">
        <f t="shared" si="3"/>
        <v>-17899705</v>
      </c>
      <c r="Z19" s="4">
        <f>+IF(X19&lt;&gt;0,+(Y19/X19)*100,0)</f>
        <v>-31.024437572273833</v>
      </c>
      <c r="AA19" s="30">
        <f>SUM(AA20:AA23)</f>
        <v>115391000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>
        <v>50416920</v>
      </c>
      <c r="F21" s="21">
        <v>50416920</v>
      </c>
      <c r="G21" s="21">
        <v>1901674</v>
      </c>
      <c r="H21" s="21">
        <v>7576422</v>
      </c>
      <c r="I21" s="21">
        <v>12023548</v>
      </c>
      <c r="J21" s="21">
        <v>21501644</v>
      </c>
      <c r="K21" s="21">
        <v>2581141</v>
      </c>
      <c r="L21" s="21"/>
      <c r="M21" s="21">
        <v>8020064</v>
      </c>
      <c r="N21" s="21">
        <v>10601205</v>
      </c>
      <c r="O21" s="21"/>
      <c r="P21" s="21"/>
      <c r="Q21" s="21"/>
      <c r="R21" s="21"/>
      <c r="S21" s="21"/>
      <c r="T21" s="21"/>
      <c r="U21" s="21"/>
      <c r="V21" s="21"/>
      <c r="W21" s="21">
        <v>32102849</v>
      </c>
      <c r="X21" s="21"/>
      <c r="Y21" s="21">
        <v>32102849</v>
      </c>
      <c r="Z21" s="6"/>
      <c r="AA21" s="28">
        <v>50416920</v>
      </c>
    </row>
    <row r="22" spans="1:27" ht="12.75">
      <c r="A22" s="5" t="s">
        <v>48</v>
      </c>
      <c r="B22" s="3"/>
      <c r="C22" s="22"/>
      <c r="D22" s="22"/>
      <c r="E22" s="23">
        <v>64974080</v>
      </c>
      <c r="F22" s="24">
        <v>64974080</v>
      </c>
      <c r="G22" s="24">
        <v>4423108</v>
      </c>
      <c r="H22" s="24">
        <v>3269840</v>
      </c>
      <c r="I22" s="24"/>
      <c r="J22" s="24">
        <v>7692948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7692948</v>
      </c>
      <c r="X22" s="24">
        <v>32487000</v>
      </c>
      <c r="Y22" s="24">
        <v>-24794052</v>
      </c>
      <c r="Z22" s="7">
        <v>-76.32</v>
      </c>
      <c r="AA22" s="29">
        <v>64974080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25208502</v>
      </c>
      <c r="Y23" s="21">
        <v>-25208502</v>
      </c>
      <c r="Z23" s="6">
        <v>-100</v>
      </c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1896254213</v>
      </c>
      <c r="D25" s="50">
        <f>+D5+D9+D15+D19+D24</f>
        <v>0</v>
      </c>
      <c r="E25" s="51">
        <f t="shared" si="4"/>
        <v>126091000</v>
      </c>
      <c r="F25" s="52">
        <f t="shared" si="4"/>
        <v>126091000</v>
      </c>
      <c r="G25" s="52">
        <f t="shared" si="4"/>
        <v>6324782</v>
      </c>
      <c r="H25" s="52">
        <f t="shared" si="4"/>
        <v>10846262</v>
      </c>
      <c r="I25" s="52">
        <f t="shared" si="4"/>
        <v>16606697</v>
      </c>
      <c r="J25" s="52">
        <f t="shared" si="4"/>
        <v>33777741</v>
      </c>
      <c r="K25" s="52">
        <f t="shared" si="4"/>
        <v>3793648</v>
      </c>
      <c r="L25" s="52">
        <f t="shared" si="4"/>
        <v>0</v>
      </c>
      <c r="M25" s="52">
        <f t="shared" si="4"/>
        <v>17149537</v>
      </c>
      <c r="N25" s="52">
        <f t="shared" si="4"/>
        <v>20943185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54720926</v>
      </c>
      <c r="X25" s="52">
        <f t="shared" si="4"/>
        <v>63045504</v>
      </c>
      <c r="Y25" s="52">
        <f t="shared" si="4"/>
        <v>-8324578</v>
      </c>
      <c r="Z25" s="53">
        <f>+IF(X25&lt;&gt;0,+(Y25/X25)*100,0)</f>
        <v>-13.204078755560428</v>
      </c>
      <c r="AA25" s="54">
        <f>+AA5+AA9+AA15+AA19+AA24</f>
        <v>126091000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132371000</v>
      </c>
      <c r="D28" s="19"/>
      <c r="E28" s="20">
        <v>118391000</v>
      </c>
      <c r="F28" s="21">
        <v>118391000</v>
      </c>
      <c r="G28" s="21">
        <v>6324782</v>
      </c>
      <c r="H28" s="21">
        <v>10846262</v>
      </c>
      <c r="I28" s="21">
        <v>16606697</v>
      </c>
      <c r="J28" s="21">
        <v>33777741</v>
      </c>
      <c r="K28" s="21">
        <v>3793648</v>
      </c>
      <c r="L28" s="21"/>
      <c r="M28" s="21">
        <v>14448841</v>
      </c>
      <c r="N28" s="21">
        <v>18242489</v>
      </c>
      <c r="O28" s="21"/>
      <c r="P28" s="21"/>
      <c r="Q28" s="21"/>
      <c r="R28" s="21"/>
      <c r="S28" s="21"/>
      <c r="T28" s="21"/>
      <c r="U28" s="21"/>
      <c r="V28" s="21"/>
      <c r="W28" s="21">
        <v>52020230</v>
      </c>
      <c r="X28" s="21"/>
      <c r="Y28" s="21">
        <v>52020230</v>
      </c>
      <c r="Z28" s="6"/>
      <c r="AA28" s="19">
        <v>118391000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132371000</v>
      </c>
      <c r="D32" s="25">
        <f>SUM(D28:D31)</f>
        <v>0</v>
      </c>
      <c r="E32" s="26">
        <f t="shared" si="5"/>
        <v>118391000</v>
      </c>
      <c r="F32" s="27">
        <f t="shared" si="5"/>
        <v>118391000</v>
      </c>
      <c r="G32" s="27">
        <f t="shared" si="5"/>
        <v>6324782</v>
      </c>
      <c r="H32" s="27">
        <f t="shared" si="5"/>
        <v>10846262</v>
      </c>
      <c r="I32" s="27">
        <f t="shared" si="5"/>
        <v>16606697</v>
      </c>
      <c r="J32" s="27">
        <f t="shared" si="5"/>
        <v>33777741</v>
      </c>
      <c r="K32" s="27">
        <f t="shared" si="5"/>
        <v>3793648</v>
      </c>
      <c r="L32" s="27">
        <f t="shared" si="5"/>
        <v>0</v>
      </c>
      <c r="M32" s="27">
        <f t="shared" si="5"/>
        <v>14448841</v>
      </c>
      <c r="N32" s="27">
        <f t="shared" si="5"/>
        <v>18242489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52020230</v>
      </c>
      <c r="X32" s="27">
        <f t="shared" si="5"/>
        <v>0</v>
      </c>
      <c r="Y32" s="27">
        <f t="shared" si="5"/>
        <v>52020230</v>
      </c>
      <c r="Z32" s="13">
        <f>+IF(X32&lt;&gt;0,+(Y32/X32)*100,0)</f>
        <v>0</v>
      </c>
      <c r="AA32" s="31">
        <f>SUM(AA28:AA31)</f>
        <v>118391000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1763883213</v>
      </c>
      <c r="D35" s="19"/>
      <c r="E35" s="20">
        <v>7700000</v>
      </c>
      <c r="F35" s="21">
        <v>7700000</v>
      </c>
      <c r="G35" s="21"/>
      <c r="H35" s="21"/>
      <c r="I35" s="21"/>
      <c r="J35" s="21"/>
      <c r="K35" s="21"/>
      <c r="L35" s="21"/>
      <c r="M35" s="21">
        <v>2700696</v>
      </c>
      <c r="N35" s="21">
        <v>2700696</v>
      </c>
      <c r="O35" s="21"/>
      <c r="P35" s="21"/>
      <c r="Q35" s="21"/>
      <c r="R35" s="21"/>
      <c r="S35" s="21"/>
      <c r="T35" s="21"/>
      <c r="U35" s="21"/>
      <c r="V35" s="21"/>
      <c r="W35" s="21">
        <v>2700696</v>
      </c>
      <c r="X35" s="21"/>
      <c r="Y35" s="21">
        <v>2700696</v>
      </c>
      <c r="Z35" s="6"/>
      <c r="AA35" s="28">
        <v>7700000</v>
      </c>
    </row>
    <row r="36" spans="1:27" ht="12.75">
      <c r="A36" s="60" t="s">
        <v>64</v>
      </c>
      <c r="B36" s="10"/>
      <c r="C36" s="61">
        <f aca="true" t="shared" si="6" ref="C36:Y36">SUM(C32:C35)</f>
        <v>1896254213</v>
      </c>
      <c r="D36" s="61">
        <f>SUM(D32:D35)</f>
        <v>0</v>
      </c>
      <c r="E36" s="62">
        <f t="shared" si="6"/>
        <v>126091000</v>
      </c>
      <c r="F36" s="63">
        <f t="shared" si="6"/>
        <v>126091000</v>
      </c>
      <c r="G36" s="63">
        <f t="shared" si="6"/>
        <v>6324782</v>
      </c>
      <c r="H36" s="63">
        <f t="shared" si="6"/>
        <v>10846262</v>
      </c>
      <c r="I36" s="63">
        <f t="shared" si="6"/>
        <v>16606697</v>
      </c>
      <c r="J36" s="63">
        <f t="shared" si="6"/>
        <v>33777741</v>
      </c>
      <c r="K36" s="63">
        <f t="shared" si="6"/>
        <v>3793648</v>
      </c>
      <c r="L36" s="63">
        <f t="shared" si="6"/>
        <v>0</v>
      </c>
      <c r="M36" s="63">
        <f t="shared" si="6"/>
        <v>17149537</v>
      </c>
      <c r="N36" s="63">
        <f t="shared" si="6"/>
        <v>20943185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54720926</v>
      </c>
      <c r="X36" s="63">
        <f t="shared" si="6"/>
        <v>0</v>
      </c>
      <c r="Y36" s="63">
        <f t="shared" si="6"/>
        <v>54720926</v>
      </c>
      <c r="Z36" s="64">
        <f>+IF(X36&lt;&gt;0,+(Y36/X36)*100,0)</f>
        <v>0</v>
      </c>
      <c r="AA36" s="65">
        <f>SUM(AA32:AA35)</f>
        <v>126091000</v>
      </c>
    </row>
    <row r="37" spans="1:27" ht="12.75">
      <c r="A37" s="14" t="s">
        <v>86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87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88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89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9565981</v>
      </c>
      <c r="D5" s="16">
        <f>SUM(D6:D8)</f>
        <v>0</v>
      </c>
      <c r="E5" s="17">
        <f t="shared" si="0"/>
        <v>15620000</v>
      </c>
      <c r="F5" s="18">
        <f t="shared" si="0"/>
        <v>17694107</v>
      </c>
      <c r="G5" s="18">
        <f t="shared" si="0"/>
        <v>850000</v>
      </c>
      <c r="H5" s="18">
        <f t="shared" si="0"/>
        <v>-27613</v>
      </c>
      <c r="I5" s="18">
        <f t="shared" si="0"/>
        <v>1134153</v>
      </c>
      <c r="J5" s="18">
        <f t="shared" si="0"/>
        <v>1956540</v>
      </c>
      <c r="K5" s="18">
        <f t="shared" si="0"/>
        <v>0</v>
      </c>
      <c r="L5" s="18">
        <f t="shared" si="0"/>
        <v>102045</v>
      </c>
      <c r="M5" s="18">
        <f t="shared" si="0"/>
        <v>2504924</v>
      </c>
      <c r="N5" s="18">
        <f t="shared" si="0"/>
        <v>2606969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4563509</v>
      </c>
      <c r="X5" s="18">
        <f t="shared" si="0"/>
        <v>0</v>
      </c>
      <c r="Y5" s="18">
        <f t="shared" si="0"/>
        <v>4563509</v>
      </c>
      <c r="Z5" s="4">
        <f>+IF(X5&lt;&gt;0,+(Y5/X5)*100,0)</f>
        <v>0</v>
      </c>
      <c r="AA5" s="16">
        <f>SUM(AA6:AA8)</f>
        <v>17694107</v>
      </c>
    </row>
    <row r="6" spans="1:27" ht="12.75">
      <c r="A6" s="5" t="s">
        <v>32</v>
      </c>
      <c r="B6" s="3"/>
      <c r="C6" s="19">
        <v>2045601</v>
      </c>
      <c r="D6" s="19"/>
      <c r="E6" s="20">
        <v>100000</v>
      </c>
      <c r="F6" s="21">
        <v>100000</v>
      </c>
      <c r="G6" s="21"/>
      <c r="H6" s="21">
        <v>-27613</v>
      </c>
      <c r="I6" s="21">
        <v>55226</v>
      </c>
      <c r="J6" s="21">
        <v>27613</v>
      </c>
      <c r="K6" s="21"/>
      <c r="L6" s="21">
        <v>12356</v>
      </c>
      <c r="M6" s="21"/>
      <c r="N6" s="21">
        <v>12356</v>
      </c>
      <c r="O6" s="21"/>
      <c r="P6" s="21"/>
      <c r="Q6" s="21"/>
      <c r="R6" s="21"/>
      <c r="S6" s="21"/>
      <c r="T6" s="21"/>
      <c r="U6" s="21"/>
      <c r="V6" s="21"/>
      <c r="W6" s="21">
        <v>39969</v>
      </c>
      <c r="X6" s="21"/>
      <c r="Y6" s="21">
        <v>39969</v>
      </c>
      <c r="Z6" s="6"/>
      <c r="AA6" s="28">
        <v>100000</v>
      </c>
    </row>
    <row r="7" spans="1:27" ht="12.75">
      <c r="A7" s="5" t="s">
        <v>33</v>
      </c>
      <c r="B7" s="3"/>
      <c r="C7" s="22">
        <v>136977</v>
      </c>
      <c r="D7" s="22"/>
      <c r="E7" s="23">
        <v>15520000</v>
      </c>
      <c r="F7" s="24">
        <v>60000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>
        <v>60000</v>
      </c>
    </row>
    <row r="8" spans="1:27" ht="12.75">
      <c r="A8" s="5" t="s">
        <v>34</v>
      </c>
      <c r="B8" s="3"/>
      <c r="C8" s="19">
        <v>7383403</v>
      </c>
      <c r="D8" s="19"/>
      <c r="E8" s="20"/>
      <c r="F8" s="21">
        <v>17534107</v>
      </c>
      <c r="G8" s="21">
        <v>850000</v>
      </c>
      <c r="H8" s="21"/>
      <c r="I8" s="21">
        <v>1078927</v>
      </c>
      <c r="J8" s="21">
        <v>1928927</v>
      </c>
      <c r="K8" s="21"/>
      <c r="L8" s="21">
        <v>89689</v>
      </c>
      <c r="M8" s="21">
        <v>2504924</v>
      </c>
      <c r="N8" s="21">
        <v>2594613</v>
      </c>
      <c r="O8" s="21"/>
      <c r="P8" s="21"/>
      <c r="Q8" s="21"/>
      <c r="R8" s="21"/>
      <c r="S8" s="21"/>
      <c r="T8" s="21"/>
      <c r="U8" s="21"/>
      <c r="V8" s="21"/>
      <c r="W8" s="21">
        <v>4523540</v>
      </c>
      <c r="X8" s="21"/>
      <c r="Y8" s="21">
        <v>4523540</v>
      </c>
      <c r="Z8" s="6"/>
      <c r="AA8" s="28">
        <v>17534107</v>
      </c>
    </row>
    <row r="9" spans="1:27" ht="12.75">
      <c r="A9" s="2" t="s">
        <v>35</v>
      </c>
      <c r="B9" s="3"/>
      <c r="C9" s="16">
        <f aca="true" t="shared" si="1" ref="C9:Y9">SUM(C10:C14)</f>
        <v>6076677</v>
      </c>
      <c r="D9" s="16">
        <f>SUM(D10:D14)</f>
        <v>0</v>
      </c>
      <c r="E9" s="17">
        <f t="shared" si="1"/>
        <v>15928000</v>
      </c>
      <c r="F9" s="18">
        <f t="shared" si="1"/>
        <v>17211450</v>
      </c>
      <c r="G9" s="18">
        <f t="shared" si="1"/>
        <v>791562</v>
      </c>
      <c r="H9" s="18">
        <f t="shared" si="1"/>
        <v>135124</v>
      </c>
      <c r="I9" s="18">
        <f t="shared" si="1"/>
        <v>-270248</v>
      </c>
      <c r="J9" s="18">
        <f t="shared" si="1"/>
        <v>656438</v>
      </c>
      <c r="K9" s="18">
        <f t="shared" si="1"/>
        <v>0</v>
      </c>
      <c r="L9" s="18">
        <f t="shared" si="1"/>
        <v>30000</v>
      </c>
      <c r="M9" s="18">
        <f t="shared" si="1"/>
        <v>0</v>
      </c>
      <c r="N9" s="18">
        <f t="shared" si="1"/>
        <v>30000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686438</v>
      </c>
      <c r="X9" s="18">
        <f t="shared" si="1"/>
        <v>0</v>
      </c>
      <c r="Y9" s="18">
        <f t="shared" si="1"/>
        <v>686438</v>
      </c>
      <c r="Z9" s="4">
        <f>+IF(X9&lt;&gt;0,+(Y9/X9)*100,0)</f>
        <v>0</v>
      </c>
      <c r="AA9" s="30">
        <f>SUM(AA10:AA14)</f>
        <v>17211450</v>
      </c>
    </row>
    <row r="10" spans="1:27" ht="12.75">
      <c r="A10" s="5" t="s">
        <v>36</v>
      </c>
      <c r="B10" s="3"/>
      <c r="C10" s="19">
        <v>212604</v>
      </c>
      <c r="D10" s="19"/>
      <c r="E10" s="20">
        <v>2070000</v>
      </c>
      <c r="F10" s="21">
        <v>2696900</v>
      </c>
      <c r="G10" s="21"/>
      <c r="H10" s="21"/>
      <c r="I10" s="21"/>
      <c r="J10" s="21"/>
      <c r="K10" s="21"/>
      <c r="L10" s="21">
        <v>30000</v>
      </c>
      <c r="M10" s="21"/>
      <c r="N10" s="21">
        <v>30000</v>
      </c>
      <c r="O10" s="21"/>
      <c r="P10" s="21"/>
      <c r="Q10" s="21"/>
      <c r="R10" s="21"/>
      <c r="S10" s="21"/>
      <c r="T10" s="21"/>
      <c r="U10" s="21"/>
      <c r="V10" s="21"/>
      <c r="W10" s="21">
        <v>30000</v>
      </c>
      <c r="X10" s="21"/>
      <c r="Y10" s="21">
        <v>30000</v>
      </c>
      <c r="Z10" s="6"/>
      <c r="AA10" s="28">
        <v>2696900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>
        <v>3826299</v>
      </c>
      <c r="D12" s="19"/>
      <c r="E12" s="20">
        <v>12358000</v>
      </c>
      <c r="F12" s="21">
        <v>13014550</v>
      </c>
      <c r="G12" s="21">
        <v>791562</v>
      </c>
      <c r="H12" s="21">
        <v>135124</v>
      </c>
      <c r="I12" s="21">
        <v>-270248</v>
      </c>
      <c r="J12" s="21">
        <v>656438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656438</v>
      </c>
      <c r="X12" s="21"/>
      <c r="Y12" s="21">
        <v>656438</v>
      </c>
      <c r="Z12" s="6"/>
      <c r="AA12" s="28">
        <v>13014550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>
        <v>2037774</v>
      </c>
      <c r="D14" s="22"/>
      <c r="E14" s="23">
        <v>1500000</v>
      </c>
      <c r="F14" s="24">
        <v>1500000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>
        <v>1500000</v>
      </c>
    </row>
    <row r="15" spans="1:27" ht="12.75">
      <c r="A15" s="2" t="s">
        <v>41</v>
      </c>
      <c r="B15" s="8"/>
      <c r="C15" s="16">
        <f aca="true" t="shared" si="2" ref="C15:Y15">SUM(C16:C18)</f>
        <v>1461445</v>
      </c>
      <c r="D15" s="16">
        <f>SUM(D16:D18)</f>
        <v>0</v>
      </c>
      <c r="E15" s="17">
        <f t="shared" si="2"/>
        <v>1700000</v>
      </c>
      <c r="F15" s="18">
        <f t="shared" si="2"/>
        <v>1700000</v>
      </c>
      <c r="G15" s="18">
        <f t="shared" si="2"/>
        <v>0</v>
      </c>
      <c r="H15" s="18">
        <f t="shared" si="2"/>
        <v>0</v>
      </c>
      <c r="I15" s="18">
        <f t="shared" si="2"/>
        <v>1497000</v>
      </c>
      <c r="J15" s="18">
        <f t="shared" si="2"/>
        <v>1497000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1497000</v>
      </c>
      <c r="X15" s="18">
        <f t="shared" si="2"/>
        <v>0</v>
      </c>
      <c r="Y15" s="18">
        <f t="shared" si="2"/>
        <v>1497000</v>
      </c>
      <c r="Z15" s="4">
        <f>+IF(X15&lt;&gt;0,+(Y15/X15)*100,0)</f>
        <v>0</v>
      </c>
      <c r="AA15" s="30">
        <f>SUM(AA16:AA18)</f>
        <v>1700000</v>
      </c>
    </row>
    <row r="16" spans="1:27" ht="12.75">
      <c r="A16" s="5" t="s">
        <v>42</v>
      </c>
      <c r="B16" s="3"/>
      <c r="C16" s="19"/>
      <c r="D16" s="19"/>
      <c r="E16" s="20">
        <v>1700000</v>
      </c>
      <c r="F16" s="21">
        <v>1700000</v>
      </c>
      <c r="G16" s="21"/>
      <c r="H16" s="21"/>
      <c r="I16" s="21">
        <v>1497000</v>
      </c>
      <c r="J16" s="21">
        <v>1497000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1497000</v>
      </c>
      <c r="X16" s="21"/>
      <c r="Y16" s="21">
        <v>1497000</v>
      </c>
      <c r="Z16" s="6"/>
      <c r="AA16" s="28">
        <v>1700000</v>
      </c>
    </row>
    <row r="17" spans="1:27" ht="12.75">
      <c r="A17" s="5" t="s">
        <v>43</v>
      </c>
      <c r="B17" s="3"/>
      <c r="C17" s="19">
        <v>1461445</v>
      </c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17104103</v>
      </c>
      <c r="D25" s="50">
        <f>+D5+D9+D15+D19+D24</f>
        <v>0</v>
      </c>
      <c r="E25" s="51">
        <f t="shared" si="4"/>
        <v>33248000</v>
      </c>
      <c r="F25" s="52">
        <f t="shared" si="4"/>
        <v>36605557</v>
      </c>
      <c r="G25" s="52">
        <f t="shared" si="4"/>
        <v>1641562</v>
      </c>
      <c r="H25" s="52">
        <f t="shared" si="4"/>
        <v>107511</v>
      </c>
      <c r="I25" s="52">
        <f t="shared" si="4"/>
        <v>2360905</v>
      </c>
      <c r="J25" s="52">
        <f t="shared" si="4"/>
        <v>4109978</v>
      </c>
      <c r="K25" s="52">
        <f t="shared" si="4"/>
        <v>0</v>
      </c>
      <c r="L25" s="52">
        <f t="shared" si="4"/>
        <v>132045</v>
      </c>
      <c r="M25" s="52">
        <f t="shared" si="4"/>
        <v>2504924</v>
      </c>
      <c r="N25" s="52">
        <f t="shared" si="4"/>
        <v>2636969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6746947</v>
      </c>
      <c r="X25" s="52">
        <f t="shared" si="4"/>
        <v>0</v>
      </c>
      <c r="Y25" s="52">
        <f t="shared" si="4"/>
        <v>6746947</v>
      </c>
      <c r="Z25" s="53">
        <f>+IF(X25&lt;&gt;0,+(Y25/X25)*100,0)</f>
        <v>0</v>
      </c>
      <c r="AA25" s="54">
        <f>+AA5+AA9+AA15+AA19+AA24</f>
        <v>36605557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>
        <v>1499664</v>
      </c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15604439</v>
      </c>
      <c r="D35" s="19"/>
      <c r="E35" s="20">
        <v>33248000</v>
      </c>
      <c r="F35" s="21">
        <v>36605557</v>
      </c>
      <c r="G35" s="21">
        <v>1641562</v>
      </c>
      <c r="H35" s="21">
        <v>107511</v>
      </c>
      <c r="I35" s="21">
        <v>2360905</v>
      </c>
      <c r="J35" s="21">
        <v>4109978</v>
      </c>
      <c r="K35" s="21"/>
      <c r="L35" s="21">
        <v>132045</v>
      </c>
      <c r="M35" s="21">
        <v>2504924</v>
      </c>
      <c r="N35" s="21">
        <v>2636969</v>
      </c>
      <c r="O35" s="21"/>
      <c r="P35" s="21"/>
      <c r="Q35" s="21"/>
      <c r="R35" s="21"/>
      <c r="S35" s="21"/>
      <c r="T35" s="21"/>
      <c r="U35" s="21"/>
      <c r="V35" s="21"/>
      <c r="W35" s="21">
        <v>6746947</v>
      </c>
      <c r="X35" s="21"/>
      <c r="Y35" s="21">
        <v>6746947</v>
      </c>
      <c r="Z35" s="6"/>
      <c r="AA35" s="28">
        <v>36605557</v>
      </c>
    </row>
    <row r="36" spans="1:27" ht="12.75">
      <c r="A36" s="60" t="s">
        <v>64</v>
      </c>
      <c r="B36" s="10"/>
      <c r="C36" s="61">
        <f aca="true" t="shared" si="6" ref="C36:Y36">SUM(C32:C35)</f>
        <v>17104103</v>
      </c>
      <c r="D36" s="61">
        <f>SUM(D32:D35)</f>
        <v>0</v>
      </c>
      <c r="E36" s="62">
        <f t="shared" si="6"/>
        <v>33248000</v>
      </c>
      <c r="F36" s="63">
        <f t="shared" si="6"/>
        <v>36605557</v>
      </c>
      <c r="G36" s="63">
        <f t="shared" si="6"/>
        <v>1641562</v>
      </c>
      <c r="H36" s="63">
        <f t="shared" si="6"/>
        <v>107511</v>
      </c>
      <c r="I36" s="63">
        <f t="shared" si="6"/>
        <v>2360905</v>
      </c>
      <c r="J36" s="63">
        <f t="shared" si="6"/>
        <v>4109978</v>
      </c>
      <c r="K36" s="63">
        <f t="shared" si="6"/>
        <v>0</v>
      </c>
      <c r="L36" s="63">
        <f t="shared" si="6"/>
        <v>132045</v>
      </c>
      <c r="M36" s="63">
        <f t="shared" si="6"/>
        <v>2504924</v>
      </c>
      <c r="N36" s="63">
        <f t="shared" si="6"/>
        <v>2636969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6746947</v>
      </c>
      <c r="X36" s="63">
        <f t="shared" si="6"/>
        <v>0</v>
      </c>
      <c r="Y36" s="63">
        <f t="shared" si="6"/>
        <v>6746947</v>
      </c>
      <c r="Z36" s="64">
        <f>+IF(X36&lt;&gt;0,+(Y36/X36)*100,0)</f>
        <v>0</v>
      </c>
      <c r="AA36" s="65">
        <f>SUM(AA32:AA35)</f>
        <v>36605557</v>
      </c>
    </row>
    <row r="37" spans="1:27" ht="12.75">
      <c r="A37" s="14" t="s">
        <v>86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87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88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89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88834055</v>
      </c>
      <c r="D5" s="16">
        <f>SUM(D6:D8)</f>
        <v>0</v>
      </c>
      <c r="E5" s="17">
        <f t="shared" si="0"/>
        <v>4428500</v>
      </c>
      <c r="F5" s="18">
        <f t="shared" si="0"/>
        <v>4428500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2214498</v>
      </c>
      <c r="Y5" s="18">
        <f t="shared" si="0"/>
        <v>-2214498</v>
      </c>
      <c r="Z5" s="4">
        <f>+IF(X5&lt;&gt;0,+(Y5/X5)*100,0)</f>
        <v>-100</v>
      </c>
      <c r="AA5" s="16">
        <f>SUM(AA6:AA8)</f>
        <v>4428500</v>
      </c>
    </row>
    <row r="6" spans="1:27" ht="12.75">
      <c r="A6" s="5" t="s">
        <v>32</v>
      </c>
      <c r="B6" s="3"/>
      <c r="C6" s="19">
        <v>88834055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>
        <v>4428500</v>
      </c>
      <c r="F7" s="24">
        <v>4428500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2214498</v>
      </c>
      <c r="Y7" s="24">
        <v>-2214498</v>
      </c>
      <c r="Z7" s="7">
        <v>-100</v>
      </c>
      <c r="AA7" s="29">
        <v>4428500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28451000</v>
      </c>
      <c r="F9" s="18">
        <f t="shared" si="1"/>
        <v>28451000</v>
      </c>
      <c r="G9" s="18">
        <f t="shared" si="1"/>
        <v>0</v>
      </c>
      <c r="H9" s="18">
        <f t="shared" si="1"/>
        <v>1308936</v>
      </c>
      <c r="I9" s="18">
        <f t="shared" si="1"/>
        <v>0</v>
      </c>
      <c r="J9" s="18">
        <f t="shared" si="1"/>
        <v>1308936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1308936</v>
      </c>
      <c r="X9" s="18">
        <f t="shared" si="1"/>
        <v>14215500</v>
      </c>
      <c r="Y9" s="18">
        <f t="shared" si="1"/>
        <v>-12906564</v>
      </c>
      <c r="Z9" s="4">
        <f>+IF(X9&lt;&gt;0,+(Y9/X9)*100,0)</f>
        <v>-90.79219162182125</v>
      </c>
      <c r="AA9" s="30">
        <f>SUM(AA10:AA14)</f>
        <v>28451000</v>
      </c>
    </row>
    <row r="10" spans="1:27" ht="12.75">
      <c r="A10" s="5" t="s">
        <v>36</v>
      </c>
      <c r="B10" s="3"/>
      <c r="C10" s="19"/>
      <c r="D10" s="19"/>
      <c r="E10" s="20">
        <v>6951000</v>
      </c>
      <c r="F10" s="21">
        <v>6951000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3475002</v>
      </c>
      <c r="Y10" s="21">
        <v>-3475002</v>
      </c>
      <c r="Z10" s="6">
        <v>-100</v>
      </c>
      <c r="AA10" s="28">
        <v>6951000</v>
      </c>
    </row>
    <row r="11" spans="1:27" ht="12.75">
      <c r="A11" s="5" t="s">
        <v>37</v>
      </c>
      <c r="B11" s="3"/>
      <c r="C11" s="19"/>
      <c r="D11" s="19"/>
      <c r="E11" s="20">
        <v>19276000</v>
      </c>
      <c r="F11" s="21">
        <v>19276000</v>
      </c>
      <c r="G11" s="21"/>
      <c r="H11" s="21">
        <v>1308936</v>
      </c>
      <c r="I11" s="21"/>
      <c r="J11" s="21">
        <v>1308936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1308936</v>
      </c>
      <c r="X11" s="21">
        <v>9628500</v>
      </c>
      <c r="Y11" s="21">
        <v>-8319564</v>
      </c>
      <c r="Z11" s="6">
        <v>-86.41</v>
      </c>
      <c r="AA11" s="28">
        <v>19276000</v>
      </c>
    </row>
    <row r="12" spans="1:27" ht="12.75">
      <c r="A12" s="5" t="s">
        <v>38</v>
      </c>
      <c r="B12" s="3"/>
      <c r="C12" s="19"/>
      <c r="D12" s="19"/>
      <c r="E12" s="20">
        <v>2224000</v>
      </c>
      <c r="F12" s="21">
        <v>2224000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1111998</v>
      </c>
      <c r="Y12" s="21">
        <v>-1111998</v>
      </c>
      <c r="Z12" s="6">
        <v>-100</v>
      </c>
      <c r="AA12" s="28">
        <v>2224000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49320000</v>
      </c>
      <c r="F15" s="18">
        <f t="shared" si="2"/>
        <v>49320000</v>
      </c>
      <c r="G15" s="18">
        <f t="shared" si="2"/>
        <v>0</v>
      </c>
      <c r="H15" s="18">
        <f t="shared" si="2"/>
        <v>1311603</v>
      </c>
      <c r="I15" s="18">
        <f t="shared" si="2"/>
        <v>0</v>
      </c>
      <c r="J15" s="18">
        <f t="shared" si="2"/>
        <v>1311603</v>
      </c>
      <c r="K15" s="18">
        <f t="shared" si="2"/>
        <v>0</v>
      </c>
      <c r="L15" s="18">
        <f t="shared" si="2"/>
        <v>0</v>
      </c>
      <c r="M15" s="18">
        <f t="shared" si="2"/>
        <v>1286233</v>
      </c>
      <c r="N15" s="18">
        <f t="shared" si="2"/>
        <v>1286233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2597836</v>
      </c>
      <c r="X15" s="18">
        <f t="shared" si="2"/>
        <v>24660000</v>
      </c>
      <c r="Y15" s="18">
        <f t="shared" si="2"/>
        <v>-22062164</v>
      </c>
      <c r="Z15" s="4">
        <f>+IF(X15&lt;&gt;0,+(Y15/X15)*100,0)</f>
        <v>-89.46538523925385</v>
      </c>
      <c r="AA15" s="30">
        <f>SUM(AA16:AA18)</f>
        <v>49320000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49320000</v>
      </c>
      <c r="F17" s="21">
        <v>49320000</v>
      </c>
      <c r="G17" s="21"/>
      <c r="H17" s="21">
        <v>1311603</v>
      </c>
      <c r="I17" s="21"/>
      <c r="J17" s="21">
        <v>1311603</v>
      </c>
      <c r="K17" s="21"/>
      <c r="L17" s="21"/>
      <c r="M17" s="21">
        <v>1286233</v>
      </c>
      <c r="N17" s="21">
        <v>1286233</v>
      </c>
      <c r="O17" s="21"/>
      <c r="P17" s="21"/>
      <c r="Q17" s="21"/>
      <c r="R17" s="21"/>
      <c r="S17" s="21"/>
      <c r="T17" s="21"/>
      <c r="U17" s="21"/>
      <c r="V17" s="21"/>
      <c r="W17" s="21">
        <v>2597836</v>
      </c>
      <c r="X17" s="21">
        <v>24660000</v>
      </c>
      <c r="Y17" s="21">
        <v>-22062164</v>
      </c>
      <c r="Z17" s="6">
        <v>-89.47</v>
      </c>
      <c r="AA17" s="28">
        <v>49320000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29953586</v>
      </c>
      <c r="F19" s="18">
        <f t="shared" si="3"/>
        <v>29953586</v>
      </c>
      <c r="G19" s="18">
        <f t="shared" si="3"/>
        <v>0</v>
      </c>
      <c r="H19" s="18">
        <f t="shared" si="3"/>
        <v>1539163</v>
      </c>
      <c r="I19" s="18">
        <f t="shared" si="3"/>
        <v>1010425</v>
      </c>
      <c r="J19" s="18">
        <f t="shared" si="3"/>
        <v>2549588</v>
      </c>
      <c r="K19" s="18">
        <f t="shared" si="3"/>
        <v>0</v>
      </c>
      <c r="L19" s="18">
        <f t="shared" si="3"/>
        <v>0</v>
      </c>
      <c r="M19" s="18">
        <f t="shared" si="3"/>
        <v>2662808</v>
      </c>
      <c r="N19" s="18">
        <f t="shared" si="3"/>
        <v>2662808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5212396</v>
      </c>
      <c r="X19" s="18">
        <f t="shared" si="3"/>
        <v>14976996</v>
      </c>
      <c r="Y19" s="18">
        <f t="shared" si="3"/>
        <v>-9764600</v>
      </c>
      <c r="Z19" s="4">
        <f>+IF(X19&lt;&gt;0,+(Y19/X19)*100,0)</f>
        <v>-65.19731994319822</v>
      </c>
      <c r="AA19" s="30">
        <f>SUM(AA20:AA23)</f>
        <v>29953586</v>
      </c>
    </row>
    <row r="20" spans="1:27" ht="12.75">
      <c r="A20" s="5" t="s">
        <v>46</v>
      </c>
      <c r="B20" s="3"/>
      <c r="C20" s="19"/>
      <c r="D20" s="19"/>
      <c r="E20" s="20">
        <v>4935000</v>
      </c>
      <c r="F20" s="21">
        <v>4935000</v>
      </c>
      <c r="G20" s="21"/>
      <c r="H20" s="21">
        <v>1011958</v>
      </c>
      <c r="I20" s="21">
        <v>599750</v>
      </c>
      <c r="J20" s="21">
        <v>1611708</v>
      </c>
      <c r="K20" s="21"/>
      <c r="L20" s="21"/>
      <c r="M20" s="21">
        <v>716565</v>
      </c>
      <c r="N20" s="21">
        <v>716565</v>
      </c>
      <c r="O20" s="21"/>
      <c r="P20" s="21"/>
      <c r="Q20" s="21"/>
      <c r="R20" s="21"/>
      <c r="S20" s="21"/>
      <c r="T20" s="21"/>
      <c r="U20" s="21"/>
      <c r="V20" s="21"/>
      <c r="W20" s="21">
        <v>2328273</v>
      </c>
      <c r="X20" s="21">
        <v>2467500</v>
      </c>
      <c r="Y20" s="21">
        <v>-139227</v>
      </c>
      <c r="Z20" s="6">
        <v>-5.64</v>
      </c>
      <c r="AA20" s="28">
        <v>4935000</v>
      </c>
    </row>
    <row r="21" spans="1:27" ht="12.75">
      <c r="A21" s="5" t="s">
        <v>47</v>
      </c>
      <c r="B21" s="3"/>
      <c r="C21" s="19"/>
      <c r="D21" s="19"/>
      <c r="E21" s="20">
        <v>16000000</v>
      </c>
      <c r="F21" s="21">
        <v>16000000</v>
      </c>
      <c r="G21" s="21"/>
      <c r="H21" s="21"/>
      <c r="I21" s="21">
        <v>410675</v>
      </c>
      <c r="J21" s="21">
        <v>410675</v>
      </c>
      <c r="K21" s="21"/>
      <c r="L21" s="21"/>
      <c r="M21" s="21">
        <v>856768</v>
      </c>
      <c r="N21" s="21">
        <v>856768</v>
      </c>
      <c r="O21" s="21"/>
      <c r="P21" s="21"/>
      <c r="Q21" s="21"/>
      <c r="R21" s="21"/>
      <c r="S21" s="21"/>
      <c r="T21" s="21"/>
      <c r="U21" s="21"/>
      <c r="V21" s="21"/>
      <c r="W21" s="21">
        <v>1267443</v>
      </c>
      <c r="X21" s="21">
        <v>7999998</v>
      </c>
      <c r="Y21" s="21">
        <v>-6732555</v>
      </c>
      <c r="Z21" s="6">
        <v>-84.16</v>
      </c>
      <c r="AA21" s="28">
        <v>16000000</v>
      </c>
    </row>
    <row r="22" spans="1:27" ht="12.75">
      <c r="A22" s="5" t="s">
        <v>48</v>
      </c>
      <c r="B22" s="3"/>
      <c r="C22" s="22"/>
      <c r="D22" s="22"/>
      <c r="E22" s="23">
        <v>4260000</v>
      </c>
      <c r="F22" s="24">
        <v>4260000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2130000</v>
      </c>
      <c r="Y22" s="24">
        <v>-2130000</v>
      </c>
      <c r="Z22" s="7">
        <v>-100</v>
      </c>
      <c r="AA22" s="29">
        <v>4260000</v>
      </c>
    </row>
    <row r="23" spans="1:27" ht="12.75">
      <c r="A23" s="5" t="s">
        <v>49</v>
      </c>
      <c r="B23" s="3"/>
      <c r="C23" s="19"/>
      <c r="D23" s="19"/>
      <c r="E23" s="20">
        <v>4758586</v>
      </c>
      <c r="F23" s="21">
        <v>4758586</v>
      </c>
      <c r="G23" s="21"/>
      <c r="H23" s="21">
        <v>527205</v>
      </c>
      <c r="I23" s="21"/>
      <c r="J23" s="21">
        <v>527205</v>
      </c>
      <c r="K23" s="21"/>
      <c r="L23" s="21"/>
      <c r="M23" s="21">
        <v>1089475</v>
      </c>
      <c r="N23" s="21">
        <v>1089475</v>
      </c>
      <c r="O23" s="21"/>
      <c r="P23" s="21"/>
      <c r="Q23" s="21"/>
      <c r="R23" s="21"/>
      <c r="S23" s="21"/>
      <c r="T23" s="21"/>
      <c r="U23" s="21"/>
      <c r="V23" s="21"/>
      <c r="W23" s="21">
        <v>1616680</v>
      </c>
      <c r="X23" s="21">
        <v>2379498</v>
      </c>
      <c r="Y23" s="21">
        <v>-762818</v>
      </c>
      <c r="Z23" s="6">
        <v>-32.06</v>
      </c>
      <c r="AA23" s="28">
        <v>4758586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88834055</v>
      </c>
      <c r="D25" s="50">
        <f>+D5+D9+D15+D19+D24</f>
        <v>0</v>
      </c>
      <c r="E25" s="51">
        <f t="shared" si="4"/>
        <v>112153086</v>
      </c>
      <c r="F25" s="52">
        <f t="shared" si="4"/>
        <v>112153086</v>
      </c>
      <c r="G25" s="52">
        <f t="shared" si="4"/>
        <v>0</v>
      </c>
      <c r="H25" s="52">
        <f t="shared" si="4"/>
        <v>4159702</v>
      </c>
      <c r="I25" s="52">
        <f t="shared" si="4"/>
        <v>1010425</v>
      </c>
      <c r="J25" s="52">
        <f t="shared" si="4"/>
        <v>5170127</v>
      </c>
      <c r="K25" s="52">
        <f t="shared" si="4"/>
        <v>0</v>
      </c>
      <c r="L25" s="52">
        <f t="shared" si="4"/>
        <v>0</v>
      </c>
      <c r="M25" s="52">
        <f t="shared" si="4"/>
        <v>3949041</v>
      </c>
      <c r="N25" s="52">
        <f t="shared" si="4"/>
        <v>3949041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9119168</v>
      </c>
      <c r="X25" s="52">
        <f t="shared" si="4"/>
        <v>56066994</v>
      </c>
      <c r="Y25" s="52">
        <f t="shared" si="4"/>
        <v>-46947826</v>
      </c>
      <c r="Z25" s="53">
        <f>+IF(X25&lt;&gt;0,+(Y25/X25)*100,0)</f>
        <v>-83.735229322264</v>
      </c>
      <c r="AA25" s="54">
        <f>+AA5+AA9+AA15+AA19+AA24</f>
        <v>112153086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78560423</v>
      </c>
      <c r="D28" s="19"/>
      <c r="E28" s="20">
        <v>81619000</v>
      </c>
      <c r="F28" s="21">
        <v>81619000</v>
      </c>
      <c r="G28" s="21"/>
      <c r="H28" s="21">
        <v>4159702</v>
      </c>
      <c r="I28" s="21">
        <v>1010425</v>
      </c>
      <c r="J28" s="21">
        <v>5170127</v>
      </c>
      <c r="K28" s="21"/>
      <c r="L28" s="21"/>
      <c r="M28" s="21">
        <v>3949041</v>
      </c>
      <c r="N28" s="21">
        <v>3949041</v>
      </c>
      <c r="O28" s="21"/>
      <c r="P28" s="21"/>
      <c r="Q28" s="21"/>
      <c r="R28" s="21"/>
      <c r="S28" s="21"/>
      <c r="T28" s="21"/>
      <c r="U28" s="21"/>
      <c r="V28" s="21"/>
      <c r="W28" s="21">
        <v>9119168</v>
      </c>
      <c r="X28" s="21">
        <v>40809498</v>
      </c>
      <c r="Y28" s="21">
        <v>-31690330</v>
      </c>
      <c r="Z28" s="6">
        <v>-77.65</v>
      </c>
      <c r="AA28" s="19">
        <v>81619000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78560423</v>
      </c>
      <c r="D32" s="25">
        <f>SUM(D28:D31)</f>
        <v>0</v>
      </c>
      <c r="E32" s="26">
        <f t="shared" si="5"/>
        <v>81619000</v>
      </c>
      <c r="F32" s="27">
        <f t="shared" si="5"/>
        <v>81619000</v>
      </c>
      <c r="G32" s="27">
        <f t="shared" si="5"/>
        <v>0</v>
      </c>
      <c r="H32" s="27">
        <f t="shared" si="5"/>
        <v>4159702</v>
      </c>
      <c r="I32" s="27">
        <f t="shared" si="5"/>
        <v>1010425</v>
      </c>
      <c r="J32" s="27">
        <f t="shared" si="5"/>
        <v>5170127</v>
      </c>
      <c r="K32" s="27">
        <f t="shared" si="5"/>
        <v>0</v>
      </c>
      <c r="L32" s="27">
        <f t="shared" si="5"/>
        <v>0</v>
      </c>
      <c r="M32" s="27">
        <f t="shared" si="5"/>
        <v>3949041</v>
      </c>
      <c r="N32" s="27">
        <f t="shared" si="5"/>
        <v>3949041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9119168</v>
      </c>
      <c r="X32" s="27">
        <f t="shared" si="5"/>
        <v>40809498</v>
      </c>
      <c r="Y32" s="27">
        <f t="shared" si="5"/>
        <v>-31690330</v>
      </c>
      <c r="Z32" s="13">
        <f>+IF(X32&lt;&gt;0,+(Y32/X32)*100,0)</f>
        <v>-77.65429998673348</v>
      </c>
      <c r="AA32" s="31">
        <f>SUM(AA28:AA31)</f>
        <v>81619000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10273632</v>
      </c>
      <c r="D35" s="19"/>
      <c r="E35" s="20">
        <v>30534086</v>
      </c>
      <c r="F35" s="21">
        <v>30534086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15256500</v>
      </c>
      <c r="Y35" s="21">
        <v>-15256500</v>
      </c>
      <c r="Z35" s="6">
        <v>-100</v>
      </c>
      <c r="AA35" s="28">
        <v>30534086</v>
      </c>
    </row>
    <row r="36" spans="1:27" ht="12.75">
      <c r="A36" s="60" t="s">
        <v>64</v>
      </c>
      <c r="B36" s="10"/>
      <c r="C36" s="61">
        <f aca="true" t="shared" si="6" ref="C36:Y36">SUM(C32:C35)</f>
        <v>88834055</v>
      </c>
      <c r="D36" s="61">
        <f>SUM(D32:D35)</f>
        <v>0</v>
      </c>
      <c r="E36" s="62">
        <f t="shared" si="6"/>
        <v>112153086</v>
      </c>
      <c r="F36" s="63">
        <f t="shared" si="6"/>
        <v>112153086</v>
      </c>
      <c r="G36" s="63">
        <f t="shared" si="6"/>
        <v>0</v>
      </c>
      <c r="H36" s="63">
        <f t="shared" si="6"/>
        <v>4159702</v>
      </c>
      <c r="I36" s="63">
        <f t="shared" si="6"/>
        <v>1010425</v>
      </c>
      <c r="J36" s="63">
        <f t="shared" si="6"/>
        <v>5170127</v>
      </c>
      <c r="K36" s="63">
        <f t="shared" si="6"/>
        <v>0</v>
      </c>
      <c r="L36" s="63">
        <f t="shared" si="6"/>
        <v>0</v>
      </c>
      <c r="M36" s="63">
        <f t="shared" si="6"/>
        <v>3949041</v>
      </c>
      <c r="N36" s="63">
        <f t="shared" si="6"/>
        <v>3949041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9119168</v>
      </c>
      <c r="X36" s="63">
        <f t="shared" si="6"/>
        <v>56065998</v>
      </c>
      <c r="Y36" s="63">
        <f t="shared" si="6"/>
        <v>-46946830</v>
      </c>
      <c r="Z36" s="64">
        <f>+IF(X36&lt;&gt;0,+(Y36/X36)*100,0)</f>
        <v>-83.73494038222596</v>
      </c>
      <c r="AA36" s="65">
        <f>SUM(AA32:AA35)</f>
        <v>112153086</v>
      </c>
    </row>
    <row r="37" spans="1:27" ht="12.75">
      <c r="A37" s="14" t="s">
        <v>86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87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88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89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1133824</v>
      </c>
      <c r="D5" s="16">
        <f>SUM(D6:D8)</f>
        <v>0</v>
      </c>
      <c r="E5" s="17">
        <f t="shared" si="0"/>
        <v>12860000</v>
      </c>
      <c r="F5" s="18">
        <f t="shared" si="0"/>
        <v>12860000</v>
      </c>
      <c r="G5" s="18">
        <f t="shared" si="0"/>
        <v>1486</v>
      </c>
      <c r="H5" s="18">
        <f t="shared" si="0"/>
        <v>0</v>
      </c>
      <c r="I5" s="18">
        <f t="shared" si="0"/>
        <v>43507</v>
      </c>
      <c r="J5" s="18">
        <f t="shared" si="0"/>
        <v>44993</v>
      </c>
      <c r="K5" s="18">
        <f t="shared" si="0"/>
        <v>453190</v>
      </c>
      <c r="L5" s="18">
        <f t="shared" si="0"/>
        <v>856284</v>
      </c>
      <c r="M5" s="18">
        <f t="shared" si="0"/>
        <v>936646</v>
      </c>
      <c r="N5" s="18">
        <f t="shared" si="0"/>
        <v>2246120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2291113</v>
      </c>
      <c r="X5" s="18">
        <f t="shared" si="0"/>
        <v>6240000</v>
      </c>
      <c r="Y5" s="18">
        <f t="shared" si="0"/>
        <v>-3948887</v>
      </c>
      <c r="Z5" s="4">
        <f>+IF(X5&lt;&gt;0,+(Y5/X5)*100,0)</f>
        <v>-63.283445512820514</v>
      </c>
      <c r="AA5" s="16">
        <f>SUM(AA6:AA8)</f>
        <v>12860000</v>
      </c>
    </row>
    <row r="6" spans="1:27" ht="12.75">
      <c r="A6" s="5" t="s">
        <v>32</v>
      </c>
      <c r="B6" s="3"/>
      <c r="C6" s="19">
        <v>175298</v>
      </c>
      <c r="D6" s="19"/>
      <c r="E6" s="20">
        <v>1200000</v>
      </c>
      <c r="F6" s="21">
        <v>1200000</v>
      </c>
      <c r="G6" s="21"/>
      <c r="H6" s="21"/>
      <c r="I6" s="21"/>
      <c r="J6" s="21"/>
      <c r="K6" s="21"/>
      <c r="L6" s="21"/>
      <c r="M6" s="21">
        <v>674394</v>
      </c>
      <c r="N6" s="21">
        <v>674394</v>
      </c>
      <c r="O6" s="21"/>
      <c r="P6" s="21"/>
      <c r="Q6" s="21"/>
      <c r="R6" s="21"/>
      <c r="S6" s="21"/>
      <c r="T6" s="21"/>
      <c r="U6" s="21"/>
      <c r="V6" s="21"/>
      <c r="W6" s="21">
        <v>674394</v>
      </c>
      <c r="X6" s="21"/>
      <c r="Y6" s="21">
        <v>674394</v>
      </c>
      <c r="Z6" s="6"/>
      <c r="AA6" s="28">
        <v>1200000</v>
      </c>
    </row>
    <row r="7" spans="1:27" ht="12.75">
      <c r="A7" s="5" t="s">
        <v>33</v>
      </c>
      <c r="B7" s="3"/>
      <c r="C7" s="22">
        <v>958526</v>
      </c>
      <c r="D7" s="22"/>
      <c r="E7" s="23">
        <v>11660000</v>
      </c>
      <c r="F7" s="24">
        <v>11660000</v>
      </c>
      <c r="G7" s="24">
        <v>1486</v>
      </c>
      <c r="H7" s="24"/>
      <c r="I7" s="24">
        <v>43507</v>
      </c>
      <c r="J7" s="24">
        <v>44993</v>
      </c>
      <c r="K7" s="24">
        <v>389043</v>
      </c>
      <c r="L7" s="24">
        <v>856284</v>
      </c>
      <c r="M7" s="24">
        <v>262252</v>
      </c>
      <c r="N7" s="24">
        <v>1507579</v>
      </c>
      <c r="O7" s="24"/>
      <c r="P7" s="24"/>
      <c r="Q7" s="24"/>
      <c r="R7" s="24"/>
      <c r="S7" s="24"/>
      <c r="T7" s="24"/>
      <c r="U7" s="24"/>
      <c r="V7" s="24"/>
      <c r="W7" s="24">
        <v>1552572</v>
      </c>
      <c r="X7" s="24">
        <v>6240000</v>
      </c>
      <c r="Y7" s="24">
        <v>-4687428</v>
      </c>
      <c r="Z7" s="7">
        <v>-75.12</v>
      </c>
      <c r="AA7" s="29">
        <v>11660000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>
        <v>64147</v>
      </c>
      <c r="L8" s="21"/>
      <c r="M8" s="21"/>
      <c r="N8" s="21">
        <v>64147</v>
      </c>
      <c r="O8" s="21"/>
      <c r="P8" s="21"/>
      <c r="Q8" s="21"/>
      <c r="R8" s="21"/>
      <c r="S8" s="21"/>
      <c r="T8" s="21"/>
      <c r="U8" s="21"/>
      <c r="V8" s="21"/>
      <c r="W8" s="21">
        <v>64147</v>
      </c>
      <c r="X8" s="21"/>
      <c r="Y8" s="21">
        <v>64147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20814995</v>
      </c>
      <c r="D9" s="16">
        <f>SUM(D10:D14)</f>
        <v>0</v>
      </c>
      <c r="E9" s="17">
        <f t="shared" si="1"/>
        <v>31424408</v>
      </c>
      <c r="F9" s="18">
        <f t="shared" si="1"/>
        <v>31424408</v>
      </c>
      <c r="G9" s="18">
        <f t="shared" si="1"/>
        <v>3500369</v>
      </c>
      <c r="H9" s="18">
        <f t="shared" si="1"/>
        <v>1301162</v>
      </c>
      <c r="I9" s="18">
        <f t="shared" si="1"/>
        <v>1456098</v>
      </c>
      <c r="J9" s="18">
        <f t="shared" si="1"/>
        <v>6257629</v>
      </c>
      <c r="K9" s="18">
        <f t="shared" si="1"/>
        <v>3067447</v>
      </c>
      <c r="L9" s="18">
        <f t="shared" si="1"/>
        <v>4247543</v>
      </c>
      <c r="M9" s="18">
        <f t="shared" si="1"/>
        <v>3053212</v>
      </c>
      <c r="N9" s="18">
        <f t="shared" si="1"/>
        <v>10368202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16625831</v>
      </c>
      <c r="X9" s="18">
        <f t="shared" si="1"/>
        <v>4512204</v>
      </c>
      <c r="Y9" s="18">
        <f t="shared" si="1"/>
        <v>12113627</v>
      </c>
      <c r="Z9" s="4">
        <f>+IF(X9&lt;&gt;0,+(Y9/X9)*100,0)</f>
        <v>268.4636377255993</v>
      </c>
      <c r="AA9" s="30">
        <f>SUM(AA10:AA14)</f>
        <v>31424408</v>
      </c>
    </row>
    <row r="10" spans="1:27" ht="12.75">
      <c r="A10" s="5" t="s">
        <v>36</v>
      </c>
      <c r="B10" s="3"/>
      <c r="C10" s="19">
        <v>7116227</v>
      </c>
      <c r="D10" s="19"/>
      <c r="E10" s="20">
        <v>24069000</v>
      </c>
      <c r="F10" s="21">
        <v>24069000</v>
      </c>
      <c r="G10" s="21"/>
      <c r="H10" s="21">
        <v>1301162</v>
      </c>
      <c r="I10" s="21"/>
      <c r="J10" s="21">
        <v>1301162</v>
      </c>
      <c r="K10" s="21">
        <v>2107962</v>
      </c>
      <c r="L10" s="21">
        <v>3090693</v>
      </c>
      <c r="M10" s="21">
        <v>2067290</v>
      </c>
      <c r="N10" s="21">
        <v>7265945</v>
      </c>
      <c r="O10" s="21"/>
      <c r="P10" s="21"/>
      <c r="Q10" s="21"/>
      <c r="R10" s="21"/>
      <c r="S10" s="21"/>
      <c r="T10" s="21"/>
      <c r="U10" s="21"/>
      <c r="V10" s="21"/>
      <c r="W10" s="21">
        <v>8567107</v>
      </c>
      <c r="X10" s="21">
        <v>574500</v>
      </c>
      <c r="Y10" s="21">
        <v>7992607</v>
      </c>
      <c r="Z10" s="6">
        <v>1391.23</v>
      </c>
      <c r="AA10" s="28">
        <v>24069000</v>
      </c>
    </row>
    <row r="11" spans="1:27" ht="12.75">
      <c r="A11" s="5" t="s">
        <v>37</v>
      </c>
      <c r="B11" s="3"/>
      <c r="C11" s="19">
        <v>13698768</v>
      </c>
      <c r="D11" s="19"/>
      <c r="E11" s="20">
        <v>7290408</v>
      </c>
      <c r="F11" s="21">
        <v>7290408</v>
      </c>
      <c r="G11" s="21">
        <v>3500369</v>
      </c>
      <c r="H11" s="21"/>
      <c r="I11" s="21">
        <v>1456098</v>
      </c>
      <c r="J11" s="21">
        <v>4956467</v>
      </c>
      <c r="K11" s="21">
        <v>959485</v>
      </c>
      <c r="L11" s="21">
        <v>1156850</v>
      </c>
      <c r="M11" s="21">
        <v>950297</v>
      </c>
      <c r="N11" s="21">
        <v>3066632</v>
      </c>
      <c r="O11" s="21"/>
      <c r="P11" s="21"/>
      <c r="Q11" s="21"/>
      <c r="R11" s="21"/>
      <c r="S11" s="21"/>
      <c r="T11" s="21"/>
      <c r="U11" s="21"/>
      <c r="V11" s="21"/>
      <c r="W11" s="21">
        <v>8023099</v>
      </c>
      <c r="X11" s="21">
        <v>3775206</v>
      </c>
      <c r="Y11" s="21">
        <v>4247893</v>
      </c>
      <c r="Z11" s="6">
        <v>112.52</v>
      </c>
      <c r="AA11" s="28">
        <v>7290408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>
        <v>35625</v>
      </c>
      <c r="N12" s="21">
        <v>35625</v>
      </c>
      <c r="O12" s="21"/>
      <c r="P12" s="21"/>
      <c r="Q12" s="21"/>
      <c r="R12" s="21"/>
      <c r="S12" s="21"/>
      <c r="T12" s="21"/>
      <c r="U12" s="21"/>
      <c r="V12" s="21"/>
      <c r="W12" s="21">
        <v>35625</v>
      </c>
      <c r="X12" s="21"/>
      <c r="Y12" s="21">
        <v>35625</v>
      </c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>
        <v>65000</v>
      </c>
      <c r="F14" s="24">
        <v>65000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162498</v>
      </c>
      <c r="Y14" s="24">
        <v>-162498</v>
      </c>
      <c r="Z14" s="7">
        <v>-100</v>
      </c>
      <c r="AA14" s="29">
        <v>65000</v>
      </c>
    </row>
    <row r="15" spans="1:27" ht="12.75">
      <c r="A15" s="2" t="s">
        <v>41</v>
      </c>
      <c r="B15" s="8"/>
      <c r="C15" s="16">
        <f aca="true" t="shared" si="2" ref="C15:Y15">SUM(C16:C18)</f>
        <v>31554726</v>
      </c>
      <c r="D15" s="16">
        <f>SUM(D16:D18)</f>
        <v>0</v>
      </c>
      <c r="E15" s="17">
        <f t="shared" si="2"/>
        <v>116013365</v>
      </c>
      <c r="F15" s="18">
        <f t="shared" si="2"/>
        <v>116013365</v>
      </c>
      <c r="G15" s="18">
        <f t="shared" si="2"/>
        <v>7035112</v>
      </c>
      <c r="H15" s="18">
        <f t="shared" si="2"/>
        <v>6986469</v>
      </c>
      <c r="I15" s="18">
        <f t="shared" si="2"/>
        <v>6667522</v>
      </c>
      <c r="J15" s="18">
        <f t="shared" si="2"/>
        <v>20689103</v>
      </c>
      <c r="K15" s="18">
        <f t="shared" si="2"/>
        <v>9746785</v>
      </c>
      <c r="L15" s="18">
        <f t="shared" si="2"/>
        <v>6595670</v>
      </c>
      <c r="M15" s="18">
        <f t="shared" si="2"/>
        <v>6739516</v>
      </c>
      <c r="N15" s="18">
        <f t="shared" si="2"/>
        <v>23081971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43771074</v>
      </c>
      <c r="X15" s="18">
        <f t="shared" si="2"/>
        <v>53851680</v>
      </c>
      <c r="Y15" s="18">
        <f t="shared" si="2"/>
        <v>-10080606</v>
      </c>
      <c r="Z15" s="4">
        <f>+IF(X15&lt;&gt;0,+(Y15/X15)*100,0)</f>
        <v>-18.719204303375495</v>
      </c>
      <c r="AA15" s="30">
        <f>SUM(AA16:AA18)</f>
        <v>116013365</v>
      </c>
    </row>
    <row r="16" spans="1:27" ht="12.75">
      <c r="A16" s="5" t="s">
        <v>42</v>
      </c>
      <c r="B16" s="3"/>
      <c r="C16" s="19">
        <v>353088</v>
      </c>
      <c r="D16" s="19"/>
      <c r="E16" s="20">
        <v>1050000</v>
      </c>
      <c r="F16" s="21">
        <v>1050000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75000</v>
      </c>
      <c r="Y16" s="21">
        <v>-75000</v>
      </c>
      <c r="Z16" s="6">
        <v>-100</v>
      </c>
      <c r="AA16" s="28">
        <v>1050000</v>
      </c>
    </row>
    <row r="17" spans="1:27" ht="12.75">
      <c r="A17" s="5" t="s">
        <v>43</v>
      </c>
      <c r="B17" s="3"/>
      <c r="C17" s="19">
        <v>29497064</v>
      </c>
      <c r="D17" s="19"/>
      <c r="E17" s="20">
        <v>114823365</v>
      </c>
      <c r="F17" s="21">
        <v>114823365</v>
      </c>
      <c r="G17" s="21">
        <v>7035112</v>
      </c>
      <c r="H17" s="21">
        <v>6986469</v>
      </c>
      <c r="I17" s="21">
        <v>6667522</v>
      </c>
      <c r="J17" s="21">
        <v>20689103</v>
      </c>
      <c r="K17" s="21">
        <v>9746785</v>
      </c>
      <c r="L17" s="21">
        <v>6588844</v>
      </c>
      <c r="M17" s="21">
        <v>6739516</v>
      </c>
      <c r="N17" s="21">
        <v>23075145</v>
      </c>
      <c r="O17" s="21"/>
      <c r="P17" s="21"/>
      <c r="Q17" s="21"/>
      <c r="R17" s="21"/>
      <c r="S17" s="21"/>
      <c r="T17" s="21"/>
      <c r="U17" s="21"/>
      <c r="V17" s="21"/>
      <c r="W17" s="21">
        <v>43764248</v>
      </c>
      <c r="X17" s="21">
        <v>53576682</v>
      </c>
      <c r="Y17" s="21">
        <v>-9812434</v>
      </c>
      <c r="Z17" s="6">
        <v>-18.31</v>
      </c>
      <c r="AA17" s="28">
        <v>114823365</v>
      </c>
    </row>
    <row r="18" spans="1:27" ht="12.75">
      <c r="A18" s="5" t="s">
        <v>44</v>
      </c>
      <c r="B18" s="3"/>
      <c r="C18" s="19">
        <v>1704574</v>
      </c>
      <c r="D18" s="19"/>
      <c r="E18" s="20">
        <v>140000</v>
      </c>
      <c r="F18" s="21">
        <v>140000</v>
      </c>
      <c r="G18" s="21"/>
      <c r="H18" s="21"/>
      <c r="I18" s="21"/>
      <c r="J18" s="21"/>
      <c r="K18" s="21"/>
      <c r="L18" s="21">
        <v>6826</v>
      </c>
      <c r="M18" s="21"/>
      <c r="N18" s="21">
        <v>6826</v>
      </c>
      <c r="O18" s="21"/>
      <c r="P18" s="21"/>
      <c r="Q18" s="21"/>
      <c r="R18" s="21"/>
      <c r="S18" s="21"/>
      <c r="T18" s="21"/>
      <c r="U18" s="21"/>
      <c r="V18" s="21"/>
      <c r="W18" s="21">
        <v>6826</v>
      </c>
      <c r="X18" s="21">
        <v>199998</v>
      </c>
      <c r="Y18" s="21">
        <v>-193172</v>
      </c>
      <c r="Z18" s="6">
        <v>-96.59</v>
      </c>
      <c r="AA18" s="28">
        <v>140000</v>
      </c>
    </row>
    <row r="19" spans="1:27" ht="12.75">
      <c r="A19" s="2" t="s">
        <v>45</v>
      </c>
      <c r="B19" s="8"/>
      <c r="C19" s="16">
        <f aca="true" t="shared" si="3" ref="C19:Y19">SUM(C20:C23)</f>
        <v>116188864</v>
      </c>
      <c r="D19" s="16">
        <f>SUM(D20:D23)</f>
        <v>0</v>
      </c>
      <c r="E19" s="17">
        <f t="shared" si="3"/>
        <v>119064796</v>
      </c>
      <c r="F19" s="18">
        <f t="shared" si="3"/>
        <v>119064796</v>
      </c>
      <c r="G19" s="18">
        <f t="shared" si="3"/>
        <v>3537568</v>
      </c>
      <c r="H19" s="18">
        <f t="shared" si="3"/>
        <v>2268847</v>
      </c>
      <c r="I19" s="18">
        <f t="shared" si="3"/>
        <v>1232739</v>
      </c>
      <c r="J19" s="18">
        <f t="shared" si="3"/>
        <v>7039154</v>
      </c>
      <c r="K19" s="18">
        <f t="shared" si="3"/>
        <v>2289383</v>
      </c>
      <c r="L19" s="18">
        <f t="shared" si="3"/>
        <v>4891933</v>
      </c>
      <c r="M19" s="18">
        <f t="shared" si="3"/>
        <v>19783318</v>
      </c>
      <c r="N19" s="18">
        <f t="shared" si="3"/>
        <v>26964634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34003788</v>
      </c>
      <c r="X19" s="18">
        <f t="shared" si="3"/>
        <v>65552388</v>
      </c>
      <c r="Y19" s="18">
        <f t="shared" si="3"/>
        <v>-31548600</v>
      </c>
      <c r="Z19" s="4">
        <f>+IF(X19&lt;&gt;0,+(Y19/X19)*100,0)</f>
        <v>-48.127308497136674</v>
      </c>
      <c r="AA19" s="30">
        <f>SUM(AA20:AA23)</f>
        <v>119064796</v>
      </c>
    </row>
    <row r="20" spans="1:27" ht="12.75">
      <c r="A20" s="5" t="s">
        <v>46</v>
      </c>
      <c r="B20" s="3"/>
      <c r="C20" s="19">
        <v>3565494</v>
      </c>
      <c r="D20" s="19"/>
      <c r="E20" s="20">
        <v>8400000</v>
      </c>
      <c r="F20" s="21">
        <v>8400000</v>
      </c>
      <c r="G20" s="21"/>
      <c r="H20" s="21"/>
      <c r="I20" s="21"/>
      <c r="J20" s="21"/>
      <c r="K20" s="21">
        <v>120000</v>
      </c>
      <c r="L20" s="21"/>
      <c r="M20" s="21"/>
      <c r="N20" s="21">
        <v>120000</v>
      </c>
      <c r="O20" s="21"/>
      <c r="P20" s="21"/>
      <c r="Q20" s="21"/>
      <c r="R20" s="21"/>
      <c r="S20" s="21"/>
      <c r="T20" s="21"/>
      <c r="U20" s="21"/>
      <c r="V20" s="21"/>
      <c r="W20" s="21">
        <v>120000</v>
      </c>
      <c r="X20" s="21">
        <v>2329998</v>
      </c>
      <c r="Y20" s="21">
        <v>-2209998</v>
      </c>
      <c r="Z20" s="6">
        <v>-94.85</v>
      </c>
      <c r="AA20" s="28">
        <v>8400000</v>
      </c>
    </row>
    <row r="21" spans="1:27" ht="12.75">
      <c r="A21" s="5" t="s">
        <v>47</v>
      </c>
      <c r="B21" s="3"/>
      <c r="C21" s="19">
        <v>112450148</v>
      </c>
      <c r="D21" s="19"/>
      <c r="E21" s="20">
        <v>107194787</v>
      </c>
      <c r="F21" s="21">
        <v>107194787</v>
      </c>
      <c r="G21" s="21">
        <v>3537568</v>
      </c>
      <c r="H21" s="21">
        <v>2268847</v>
      </c>
      <c r="I21" s="21">
        <v>1232739</v>
      </c>
      <c r="J21" s="21">
        <v>7039154</v>
      </c>
      <c r="K21" s="21">
        <v>2169383</v>
      </c>
      <c r="L21" s="21">
        <v>4863108</v>
      </c>
      <c r="M21" s="21">
        <v>19783318</v>
      </c>
      <c r="N21" s="21">
        <v>26815809</v>
      </c>
      <c r="O21" s="21"/>
      <c r="P21" s="21"/>
      <c r="Q21" s="21"/>
      <c r="R21" s="21"/>
      <c r="S21" s="21"/>
      <c r="T21" s="21"/>
      <c r="U21" s="21"/>
      <c r="V21" s="21"/>
      <c r="W21" s="21">
        <v>33854963</v>
      </c>
      <c r="X21" s="21">
        <v>61357392</v>
      </c>
      <c r="Y21" s="21">
        <v>-27502429</v>
      </c>
      <c r="Z21" s="6">
        <v>-44.82</v>
      </c>
      <c r="AA21" s="28">
        <v>107194787</v>
      </c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>
        <v>173222</v>
      </c>
      <c r="D23" s="19"/>
      <c r="E23" s="20">
        <v>3470009</v>
      </c>
      <c r="F23" s="21">
        <v>3470009</v>
      </c>
      <c r="G23" s="21"/>
      <c r="H23" s="21"/>
      <c r="I23" s="21"/>
      <c r="J23" s="21"/>
      <c r="K23" s="21"/>
      <c r="L23" s="21">
        <v>28825</v>
      </c>
      <c r="M23" s="21"/>
      <c r="N23" s="21">
        <v>28825</v>
      </c>
      <c r="O23" s="21"/>
      <c r="P23" s="21"/>
      <c r="Q23" s="21"/>
      <c r="R23" s="21"/>
      <c r="S23" s="21"/>
      <c r="T23" s="21"/>
      <c r="U23" s="21"/>
      <c r="V23" s="21"/>
      <c r="W23" s="21">
        <v>28825</v>
      </c>
      <c r="X23" s="21">
        <v>1864998</v>
      </c>
      <c r="Y23" s="21">
        <v>-1836173</v>
      </c>
      <c r="Z23" s="6">
        <v>-98.45</v>
      </c>
      <c r="AA23" s="28">
        <v>3470009</v>
      </c>
    </row>
    <row r="24" spans="1:27" ht="12.75">
      <c r="A24" s="2" t="s">
        <v>50</v>
      </c>
      <c r="B24" s="8"/>
      <c r="C24" s="16">
        <v>73960</v>
      </c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169766369</v>
      </c>
      <c r="D25" s="50">
        <f>+D5+D9+D15+D19+D24</f>
        <v>0</v>
      </c>
      <c r="E25" s="51">
        <f t="shared" si="4"/>
        <v>279362569</v>
      </c>
      <c r="F25" s="52">
        <f t="shared" si="4"/>
        <v>279362569</v>
      </c>
      <c r="G25" s="52">
        <f t="shared" si="4"/>
        <v>14074535</v>
      </c>
      <c r="H25" s="52">
        <f t="shared" si="4"/>
        <v>10556478</v>
      </c>
      <c r="I25" s="52">
        <f t="shared" si="4"/>
        <v>9399866</v>
      </c>
      <c r="J25" s="52">
        <f t="shared" si="4"/>
        <v>34030879</v>
      </c>
      <c r="K25" s="52">
        <f t="shared" si="4"/>
        <v>15556805</v>
      </c>
      <c r="L25" s="52">
        <f t="shared" si="4"/>
        <v>16591430</v>
      </c>
      <c r="M25" s="52">
        <f t="shared" si="4"/>
        <v>30512692</v>
      </c>
      <c r="N25" s="52">
        <f t="shared" si="4"/>
        <v>62660927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96691806</v>
      </c>
      <c r="X25" s="52">
        <f t="shared" si="4"/>
        <v>130156272</v>
      </c>
      <c r="Y25" s="52">
        <f t="shared" si="4"/>
        <v>-33464466</v>
      </c>
      <c r="Z25" s="53">
        <f>+IF(X25&lt;&gt;0,+(Y25/X25)*100,0)</f>
        <v>-25.710989939847078</v>
      </c>
      <c r="AA25" s="54">
        <f>+AA5+AA9+AA15+AA19+AA24</f>
        <v>279362569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149567854</v>
      </c>
      <c r="D28" s="19"/>
      <c r="E28" s="20">
        <v>236450560</v>
      </c>
      <c r="F28" s="21">
        <v>236450560</v>
      </c>
      <c r="G28" s="21">
        <v>14073049</v>
      </c>
      <c r="H28" s="21">
        <v>10556478</v>
      </c>
      <c r="I28" s="21">
        <v>9356360</v>
      </c>
      <c r="J28" s="21">
        <v>33985887</v>
      </c>
      <c r="K28" s="21">
        <v>15028016</v>
      </c>
      <c r="L28" s="21">
        <v>15699496</v>
      </c>
      <c r="M28" s="21">
        <v>29517531</v>
      </c>
      <c r="N28" s="21">
        <v>60245043</v>
      </c>
      <c r="O28" s="21"/>
      <c r="P28" s="21"/>
      <c r="Q28" s="21"/>
      <c r="R28" s="21"/>
      <c r="S28" s="21"/>
      <c r="T28" s="21"/>
      <c r="U28" s="21"/>
      <c r="V28" s="21"/>
      <c r="W28" s="21">
        <v>94230930</v>
      </c>
      <c r="X28" s="21">
        <v>118445544</v>
      </c>
      <c r="Y28" s="21">
        <v>-24214614</v>
      </c>
      <c r="Z28" s="6">
        <v>-20.44</v>
      </c>
      <c r="AA28" s="19">
        <v>236450560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149567854</v>
      </c>
      <c r="D32" s="25">
        <f>SUM(D28:D31)</f>
        <v>0</v>
      </c>
      <c r="E32" s="26">
        <f t="shared" si="5"/>
        <v>236450560</v>
      </c>
      <c r="F32" s="27">
        <f t="shared" si="5"/>
        <v>236450560</v>
      </c>
      <c r="G32" s="27">
        <f t="shared" si="5"/>
        <v>14073049</v>
      </c>
      <c r="H32" s="27">
        <f t="shared" si="5"/>
        <v>10556478</v>
      </c>
      <c r="I32" s="27">
        <f t="shared" si="5"/>
        <v>9356360</v>
      </c>
      <c r="J32" s="27">
        <f t="shared" si="5"/>
        <v>33985887</v>
      </c>
      <c r="K32" s="27">
        <f t="shared" si="5"/>
        <v>15028016</v>
      </c>
      <c r="L32" s="27">
        <f t="shared" si="5"/>
        <v>15699496</v>
      </c>
      <c r="M32" s="27">
        <f t="shared" si="5"/>
        <v>29517531</v>
      </c>
      <c r="N32" s="27">
        <f t="shared" si="5"/>
        <v>60245043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94230930</v>
      </c>
      <c r="X32" s="27">
        <f t="shared" si="5"/>
        <v>118445544</v>
      </c>
      <c r="Y32" s="27">
        <f t="shared" si="5"/>
        <v>-24214614</v>
      </c>
      <c r="Z32" s="13">
        <f>+IF(X32&lt;&gt;0,+(Y32/X32)*100,0)</f>
        <v>-20.443668188986493</v>
      </c>
      <c r="AA32" s="31">
        <f>SUM(AA28:AA31)</f>
        <v>236450560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20198514</v>
      </c>
      <c r="D35" s="19"/>
      <c r="E35" s="20">
        <v>42912009</v>
      </c>
      <c r="F35" s="21">
        <v>42912009</v>
      </c>
      <c r="G35" s="21">
        <v>1486</v>
      </c>
      <c r="H35" s="21"/>
      <c r="I35" s="21">
        <v>43508</v>
      </c>
      <c r="J35" s="21">
        <v>44994</v>
      </c>
      <c r="K35" s="21">
        <v>528790</v>
      </c>
      <c r="L35" s="21">
        <v>891935</v>
      </c>
      <c r="M35" s="21">
        <v>995162</v>
      </c>
      <c r="N35" s="21">
        <v>2415887</v>
      </c>
      <c r="O35" s="21"/>
      <c r="P35" s="21"/>
      <c r="Q35" s="21"/>
      <c r="R35" s="21"/>
      <c r="S35" s="21"/>
      <c r="T35" s="21"/>
      <c r="U35" s="21"/>
      <c r="V35" s="21"/>
      <c r="W35" s="21">
        <v>2460881</v>
      </c>
      <c r="X35" s="21">
        <v>11710740</v>
      </c>
      <c r="Y35" s="21">
        <v>-9249859</v>
      </c>
      <c r="Z35" s="6">
        <v>-78.99</v>
      </c>
      <c r="AA35" s="28">
        <v>42912009</v>
      </c>
    </row>
    <row r="36" spans="1:27" ht="12.75">
      <c r="A36" s="60" t="s">
        <v>64</v>
      </c>
      <c r="B36" s="10"/>
      <c r="C36" s="61">
        <f aca="true" t="shared" si="6" ref="C36:Y36">SUM(C32:C35)</f>
        <v>169766368</v>
      </c>
      <c r="D36" s="61">
        <f>SUM(D32:D35)</f>
        <v>0</v>
      </c>
      <c r="E36" s="62">
        <f t="shared" si="6"/>
        <v>279362569</v>
      </c>
      <c r="F36" s="63">
        <f t="shared" si="6"/>
        <v>279362569</v>
      </c>
      <c r="G36" s="63">
        <f t="shared" si="6"/>
        <v>14074535</v>
      </c>
      <c r="H36" s="63">
        <f t="shared" si="6"/>
        <v>10556478</v>
      </c>
      <c r="I36" s="63">
        <f t="shared" si="6"/>
        <v>9399868</v>
      </c>
      <c r="J36" s="63">
        <f t="shared" si="6"/>
        <v>34030881</v>
      </c>
      <c r="K36" s="63">
        <f t="shared" si="6"/>
        <v>15556806</v>
      </c>
      <c r="L36" s="63">
        <f t="shared" si="6"/>
        <v>16591431</v>
      </c>
      <c r="M36" s="63">
        <f t="shared" si="6"/>
        <v>30512693</v>
      </c>
      <c r="N36" s="63">
        <f t="shared" si="6"/>
        <v>62660930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96691811</v>
      </c>
      <c r="X36" s="63">
        <f t="shared" si="6"/>
        <v>130156284</v>
      </c>
      <c r="Y36" s="63">
        <f t="shared" si="6"/>
        <v>-33464473</v>
      </c>
      <c r="Z36" s="64">
        <f>+IF(X36&lt;&gt;0,+(Y36/X36)*100,0)</f>
        <v>-25.71099294752453</v>
      </c>
      <c r="AA36" s="65">
        <f>SUM(AA32:AA35)</f>
        <v>279362569</v>
      </c>
    </row>
    <row r="37" spans="1:27" ht="12.75">
      <c r="A37" s="14" t="s">
        <v>86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87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88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89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111444952</v>
      </c>
      <c r="D5" s="16">
        <f>SUM(D6:D8)</f>
        <v>0</v>
      </c>
      <c r="E5" s="17">
        <f t="shared" si="0"/>
        <v>3566000</v>
      </c>
      <c r="F5" s="18">
        <f t="shared" si="0"/>
        <v>3566000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2104900</v>
      </c>
      <c r="Y5" s="18">
        <f t="shared" si="0"/>
        <v>-2104900</v>
      </c>
      <c r="Z5" s="4">
        <f>+IF(X5&lt;&gt;0,+(Y5/X5)*100,0)</f>
        <v>-100</v>
      </c>
      <c r="AA5" s="16">
        <f>SUM(AA6:AA8)</f>
        <v>3566000</v>
      </c>
    </row>
    <row r="6" spans="1:27" ht="12.75">
      <c r="A6" s="5" t="s">
        <v>32</v>
      </c>
      <c r="B6" s="3"/>
      <c r="C6" s="19">
        <v>1805566</v>
      </c>
      <c r="D6" s="19"/>
      <c r="E6" s="20">
        <v>2400000</v>
      </c>
      <c r="F6" s="21">
        <v>2400000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1491900</v>
      </c>
      <c r="Y6" s="21">
        <v>-1491900</v>
      </c>
      <c r="Z6" s="6">
        <v>-100</v>
      </c>
      <c r="AA6" s="28">
        <v>2400000</v>
      </c>
    </row>
    <row r="7" spans="1:27" ht="12.75">
      <c r="A7" s="5" t="s">
        <v>33</v>
      </c>
      <c r="B7" s="3"/>
      <c r="C7" s="22">
        <v>46897496</v>
      </c>
      <c r="D7" s="22"/>
      <c r="E7" s="23">
        <v>1166000</v>
      </c>
      <c r="F7" s="24">
        <v>1166000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613000</v>
      </c>
      <c r="Y7" s="24">
        <v>-613000</v>
      </c>
      <c r="Z7" s="7">
        <v>-100</v>
      </c>
      <c r="AA7" s="29">
        <v>1166000</v>
      </c>
    </row>
    <row r="8" spans="1:27" ht="12.75">
      <c r="A8" s="5" t="s">
        <v>34</v>
      </c>
      <c r="B8" s="3"/>
      <c r="C8" s="19">
        <v>62741890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48866974</v>
      </c>
      <c r="D9" s="16">
        <f>SUM(D10:D14)</f>
        <v>0</v>
      </c>
      <c r="E9" s="17">
        <f t="shared" si="1"/>
        <v>35478000</v>
      </c>
      <c r="F9" s="18">
        <f t="shared" si="1"/>
        <v>35478000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759756</v>
      </c>
      <c r="M9" s="18">
        <f t="shared" si="1"/>
        <v>0</v>
      </c>
      <c r="N9" s="18">
        <f t="shared" si="1"/>
        <v>759756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759756</v>
      </c>
      <c r="X9" s="18">
        <f t="shared" si="1"/>
        <v>16862154</v>
      </c>
      <c r="Y9" s="18">
        <f t="shared" si="1"/>
        <v>-16102398</v>
      </c>
      <c r="Z9" s="4">
        <f>+IF(X9&lt;&gt;0,+(Y9/X9)*100,0)</f>
        <v>-95.49431229248647</v>
      </c>
      <c r="AA9" s="30">
        <f>SUM(AA10:AA14)</f>
        <v>35478000</v>
      </c>
    </row>
    <row r="10" spans="1:27" ht="12.75">
      <c r="A10" s="5" t="s">
        <v>36</v>
      </c>
      <c r="B10" s="3"/>
      <c r="C10" s="19">
        <v>47584111</v>
      </c>
      <c r="D10" s="19"/>
      <c r="E10" s="20">
        <v>25478000</v>
      </c>
      <c r="F10" s="21">
        <v>25478000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12449301</v>
      </c>
      <c r="Y10" s="21">
        <v>-12449301</v>
      </c>
      <c r="Z10" s="6">
        <v>-100</v>
      </c>
      <c r="AA10" s="28">
        <v>25478000</v>
      </c>
    </row>
    <row r="11" spans="1:27" ht="12.75">
      <c r="A11" s="5" t="s">
        <v>37</v>
      </c>
      <c r="B11" s="3"/>
      <c r="C11" s="19">
        <v>1282863</v>
      </c>
      <c r="D11" s="19"/>
      <c r="E11" s="20">
        <v>6000000</v>
      </c>
      <c r="F11" s="21">
        <v>6000000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2637905</v>
      </c>
      <c r="Y11" s="21">
        <v>-2637905</v>
      </c>
      <c r="Z11" s="6">
        <v>-100</v>
      </c>
      <c r="AA11" s="28">
        <v>6000000</v>
      </c>
    </row>
    <row r="12" spans="1:27" ht="12.75">
      <c r="A12" s="5" t="s">
        <v>38</v>
      </c>
      <c r="B12" s="3"/>
      <c r="C12" s="19"/>
      <c r="D12" s="19"/>
      <c r="E12" s="20">
        <v>4000000</v>
      </c>
      <c r="F12" s="21">
        <v>4000000</v>
      </c>
      <c r="G12" s="21"/>
      <c r="H12" s="21"/>
      <c r="I12" s="21"/>
      <c r="J12" s="21"/>
      <c r="K12" s="21"/>
      <c r="L12" s="21">
        <v>759756</v>
      </c>
      <c r="M12" s="21"/>
      <c r="N12" s="21">
        <v>759756</v>
      </c>
      <c r="O12" s="21"/>
      <c r="P12" s="21"/>
      <c r="Q12" s="21"/>
      <c r="R12" s="21"/>
      <c r="S12" s="21"/>
      <c r="T12" s="21"/>
      <c r="U12" s="21"/>
      <c r="V12" s="21"/>
      <c r="W12" s="21">
        <v>759756</v>
      </c>
      <c r="X12" s="21">
        <v>1774948</v>
      </c>
      <c r="Y12" s="21">
        <v>-1015192</v>
      </c>
      <c r="Z12" s="6">
        <v>-57.2</v>
      </c>
      <c r="AA12" s="28">
        <v>4000000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64825755</v>
      </c>
      <c r="D15" s="16">
        <f>SUM(D16:D18)</f>
        <v>0</v>
      </c>
      <c r="E15" s="17">
        <f t="shared" si="2"/>
        <v>139641000</v>
      </c>
      <c r="F15" s="18">
        <f t="shared" si="2"/>
        <v>139641000</v>
      </c>
      <c r="G15" s="18">
        <f t="shared" si="2"/>
        <v>3321301</v>
      </c>
      <c r="H15" s="18">
        <f t="shared" si="2"/>
        <v>1912843</v>
      </c>
      <c r="I15" s="18">
        <f t="shared" si="2"/>
        <v>6850111</v>
      </c>
      <c r="J15" s="18">
        <f t="shared" si="2"/>
        <v>12084255</v>
      </c>
      <c r="K15" s="18">
        <f t="shared" si="2"/>
        <v>9926848</v>
      </c>
      <c r="L15" s="18">
        <f t="shared" si="2"/>
        <v>3501939</v>
      </c>
      <c r="M15" s="18">
        <f t="shared" si="2"/>
        <v>7133888</v>
      </c>
      <c r="N15" s="18">
        <f t="shared" si="2"/>
        <v>20562675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32646930</v>
      </c>
      <c r="X15" s="18">
        <f t="shared" si="2"/>
        <v>69532446</v>
      </c>
      <c r="Y15" s="18">
        <f t="shared" si="2"/>
        <v>-36885516</v>
      </c>
      <c r="Z15" s="4">
        <f>+IF(X15&lt;&gt;0,+(Y15/X15)*100,0)</f>
        <v>-53.04791952810059</v>
      </c>
      <c r="AA15" s="30">
        <f>SUM(AA16:AA18)</f>
        <v>139641000</v>
      </c>
    </row>
    <row r="16" spans="1:27" ht="12.75">
      <c r="A16" s="5" t="s">
        <v>42</v>
      </c>
      <c r="B16" s="3"/>
      <c r="C16" s="19">
        <v>46857616</v>
      </c>
      <c r="D16" s="19"/>
      <c r="E16" s="20">
        <v>37200000</v>
      </c>
      <c r="F16" s="21">
        <v>37200000</v>
      </c>
      <c r="G16" s="21">
        <v>778113</v>
      </c>
      <c r="H16" s="21">
        <v>863461</v>
      </c>
      <c r="I16" s="21"/>
      <c r="J16" s="21">
        <v>1641574</v>
      </c>
      <c r="K16" s="21">
        <v>2292280</v>
      </c>
      <c r="L16" s="21">
        <v>761846</v>
      </c>
      <c r="M16" s="21">
        <v>1978982</v>
      </c>
      <c r="N16" s="21">
        <v>5033108</v>
      </c>
      <c r="O16" s="21"/>
      <c r="P16" s="21"/>
      <c r="Q16" s="21"/>
      <c r="R16" s="21"/>
      <c r="S16" s="21"/>
      <c r="T16" s="21"/>
      <c r="U16" s="21"/>
      <c r="V16" s="21"/>
      <c r="W16" s="21">
        <v>6674682</v>
      </c>
      <c r="X16" s="21">
        <v>18006959</v>
      </c>
      <c r="Y16" s="21">
        <v>-11332277</v>
      </c>
      <c r="Z16" s="6">
        <v>-62.93</v>
      </c>
      <c r="AA16" s="28">
        <v>37200000</v>
      </c>
    </row>
    <row r="17" spans="1:27" ht="12.75">
      <c r="A17" s="5" t="s">
        <v>43</v>
      </c>
      <c r="B17" s="3"/>
      <c r="C17" s="19">
        <v>17968139</v>
      </c>
      <c r="D17" s="19"/>
      <c r="E17" s="20">
        <v>102441000</v>
      </c>
      <c r="F17" s="21">
        <v>102441000</v>
      </c>
      <c r="G17" s="21">
        <v>2543188</v>
      </c>
      <c r="H17" s="21">
        <v>1049382</v>
      </c>
      <c r="I17" s="21">
        <v>6850111</v>
      </c>
      <c r="J17" s="21">
        <v>10442681</v>
      </c>
      <c r="K17" s="21">
        <v>7634568</v>
      </c>
      <c r="L17" s="21">
        <v>2740093</v>
      </c>
      <c r="M17" s="21">
        <v>5154906</v>
      </c>
      <c r="N17" s="21">
        <v>15529567</v>
      </c>
      <c r="O17" s="21"/>
      <c r="P17" s="21"/>
      <c r="Q17" s="21"/>
      <c r="R17" s="21"/>
      <c r="S17" s="21"/>
      <c r="T17" s="21"/>
      <c r="U17" s="21"/>
      <c r="V17" s="21"/>
      <c r="W17" s="21">
        <v>25972248</v>
      </c>
      <c r="X17" s="21">
        <v>51525487</v>
      </c>
      <c r="Y17" s="21">
        <v>-25553239</v>
      </c>
      <c r="Z17" s="6">
        <v>-49.59</v>
      </c>
      <c r="AA17" s="28">
        <v>102441000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403555869</v>
      </c>
      <c r="D19" s="16">
        <f>SUM(D20:D23)</f>
        <v>0</v>
      </c>
      <c r="E19" s="17">
        <f t="shared" si="3"/>
        <v>326294000</v>
      </c>
      <c r="F19" s="18">
        <f t="shared" si="3"/>
        <v>326294000</v>
      </c>
      <c r="G19" s="18">
        <f t="shared" si="3"/>
        <v>44935383</v>
      </c>
      <c r="H19" s="18">
        <f t="shared" si="3"/>
        <v>13154721</v>
      </c>
      <c r="I19" s="18">
        <f t="shared" si="3"/>
        <v>8939889</v>
      </c>
      <c r="J19" s="18">
        <f t="shared" si="3"/>
        <v>67029993</v>
      </c>
      <c r="K19" s="18">
        <f t="shared" si="3"/>
        <v>23112277</v>
      </c>
      <c r="L19" s="18">
        <f t="shared" si="3"/>
        <v>21739361</v>
      </c>
      <c r="M19" s="18">
        <f t="shared" si="3"/>
        <v>60679522</v>
      </c>
      <c r="N19" s="18">
        <f t="shared" si="3"/>
        <v>105531160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172561153</v>
      </c>
      <c r="X19" s="18">
        <f t="shared" si="3"/>
        <v>156318339</v>
      </c>
      <c r="Y19" s="18">
        <f t="shared" si="3"/>
        <v>16242814</v>
      </c>
      <c r="Z19" s="4">
        <f>+IF(X19&lt;&gt;0,+(Y19/X19)*100,0)</f>
        <v>10.390856315329707</v>
      </c>
      <c r="AA19" s="30">
        <f>SUM(AA20:AA23)</f>
        <v>326294000</v>
      </c>
    </row>
    <row r="20" spans="1:27" ht="12.75">
      <c r="A20" s="5" t="s">
        <v>46</v>
      </c>
      <c r="B20" s="3"/>
      <c r="C20" s="19"/>
      <c r="D20" s="19"/>
      <c r="E20" s="20">
        <v>6000000</v>
      </c>
      <c r="F20" s="21">
        <v>6000000</v>
      </c>
      <c r="G20" s="21"/>
      <c r="H20" s="21"/>
      <c r="I20" s="21">
        <v>123021</v>
      </c>
      <c r="J20" s="21">
        <v>123021</v>
      </c>
      <c r="K20" s="21">
        <v>536350</v>
      </c>
      <c r="L20" s="21"/>
      <c r="M20" s="21">
        <v>584892</v>
      </c>
      <c r="N20" s="21">
        <v>1121242</v>
      </c>
      <c r="O20" s="21"/>
      <c r="P20" s="21"/>
      <c r="Q20" s="21"/>
      <c r="R20" s="21"/>
      <c r="S20" s="21"/>
      <c r="T20" s="21"/>
      <c r="U20" s="21"/>
      <c r="V20" s="21"/>
      <c r="W20" s="21">
        <v>1244263</v>
      </c>
      <c r="X20" s="21">
        <v>2883777</v>
      </c>
      <c r="Y20" s="21">
        <v>-1639514</v>
      </c>
      <c r="Z20" s="6">
        <v>-56.85</v>
      </c>
      <c r="AA20" s="28">
        <v>6000000</v>
      </c>
    </row>
    <row r="21" spans="1:27" ht="12.75">
      <c r="A21" s="5" t="s">
        <v>47</v>
      </c>
      <c r="B21" s="3"/>
      <c r="C21" s="19">
        <v>391112519</v>
      </c>
      <c r="D21" s="19"/>
      <c r="E21" s="20">
        <v>290294000</v>
      </c>
      <c r="F21" s="21">
        <v>290294000</v>
      </c>
      <c r="G21" s="21">
        <v>40977799</v>
      </c>
      <c r="H21" s="21">
        <v>13154721</v>
      </c>
      <c r="I21" s="21">
        <v>8816868</v>
      </c>
      <c r="J21" s="21">
        <v>62949388</v>
      </c>
      <c r="K21" s="21">
        <v>22575927</v>
      </c>
      <c r="L21" s="21">
        <v>21739361</v>
      </c>
      <c r="M21" s="21">
        <v>60094630</v>
      </c>
      <c r="N21" s="21">
        <v>104409918</v>
      </c>
      <c r="O21" s="21"/>
      <c r="P21" s="21"/>
      <c r="Q21" s="21"/>
      <c r="R21" s="21"/>
      <c r="S21" s="21"/>
      <c r="T21" s="21"/>
      <c r="U21" s="21"/>
      <c r="V21" s="21"/>
      <c r="W21" s="21">
        <v>167359306</v>
      </c>
      <c r="X21" s="21">
        <v>139050915</v>
      </c>
      <c r="Y21" s="21">
        <v>28308391</v>
      </c>
      <c r="Z21" s="6">
        <v>20.36</v>
      </c>
      <c r="AA21" s="28">
        <v>290294000</v>
      </c>
    </row>
    <row r="22" spans="1:27" ht="12.75">
      <c r="A22" s="5" t="s">
        <v>48</v>
      </c>
      <c r="B22" s="3"/>
      <c r="C22" s="22">
        <v>12443350</v>
      </c>
      <c r="D22" s="22"/>
      <c r="E22" s="23">
        <v>30000000</v>
      </c>
      <c r="F22" s="24">
        <v>30000000</v>
      </c>
      <c r="G22" s="24">
        <v>3957584</v>
      </c>
      <c r="H22" s="24"/>
      <c r="I22" s="24"/>
      <c r="J22" s="24">
        <v>3957584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3957584</v>
      </c>
      <c r="X22" s="24">
        <v>14383647</v>
      </c>
      <c r="Y22" s="24">
        <v>-10426063</v>
      </c>
      <c r="Z22" s="7">
        <v>-72.49</v>
      </c>
      <c r="AA22" s="29">
        <v>30000000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>
        <v>54617000</v>
      </c>
      <c r="F24" s="18">
        <v>54617000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28236388</v>
      </c>
      <c r="Y24" s="18">
        <v>-28236388</v>
      </c>
      <c r="Z24" s="4">
        <v>-100</v>
      </c>
      <c r="AA24" s="30">
        <v>54617000</v>
      </c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628693550</v>
      </c>
      <c r="D25" s="50">
        <f>+D5+D9+D15+D19+D24</f>
        <v>0</v>
      </c>
      <c r="E25" s="51">
        <f t="shared" si="4"/>
        <v>559596000</v>
      </c>
      <c r="F25" s="52">
        <f t="shared" si="4"/>
        <v>559596000</v>
      </c>
      <c r="G25" s="52">
        <f t="shared" si="4"/>
        <v>48256684</v>
      </c>
      <c r="H25" s="52">
        <f t="shared" si="4"/>
        <v>15067564</v>
      </c>
      <c r="I25" s="52">
        <f t="shared" si="4"/>
        <v>15790000</v>
      </c>
      <c r="J25" s="52">
        <f t="shared" si="4"/>
        <v>79114248</v>
      </c>
      <c r="K25" s="52">
        <f t="shared" si="4"/>
        <v>33039125</v>
      </c>
      <c r="L25" s="52">
        <f t="shared" si="4"/>
        <v>26001056</v>
      </c>
      <c r="M25" s="52">
        <f t="shared" si="4"/>
        <v>67813410</v>
      </c>
      <c r="N25" s="52">
        <f t="shared" si="4"/>
        <v>126853591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205967839</v>
      </c>
      <c r="X25" s="52">
        <f t="shared" si="4"/>
        <v>273054227</v>
      </c>
      <c r="Y25" s="52">
        <f t="shared" si="4"/>
        <v>-67086388</v>
      </c>
      <c r="Z25" s="53">
        <f>+IF(X25&lt;&gt;0,+(Y25/X25)*100,0)</f>
        <v>-24.56888828899177</v>
      </c>
      <c r="AA25" s="54">
        <f>+AA5+AA9+AA15+AA19+AA24</f>
        <v>559596000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628693550</v>
      </c>
      <c r="D28" s="19"/>
      <c r="E28" s="20">
        <v>559596000</v>
      </c>
      <c r="F28" s="21">
        <v>559596000</v>
      </c>
      <c r="G28" s="21">
        <v>48256684</v>
      </c>
      <c r="H28" s="21">
        <v>15067564</v>
      </c>
      <c r="I28" s="21">
        <v>15790000</v>
      </c>
      <c r="J28" s="21">
        <v>79114248</v>
      </c>
      <c r="K28" s="21">
        <v>33039125</v>
      </c>
      <c r="L28" s="21">
        <v>26001056</v>
      </c>
      <c r="M28" s="21">
        <v>67813410</v>
      </c>
      <c r="N28" s="21">
        <v>126853591</v>
      </c>
      <c r="O28" s="21"/>
      <c r="P28" s="21"/>
      <c r="Q28" s="21"/>
      <c r="R28" s="21"/>
      <c r="S28" s="21"/>
      <c r="T28" s="21"/>
      <c r="U28" s="21"/>
      <c r="V28" s="21"/>
      <c r="W28" s="21">
        <v>205967839</v>
      </c>
      <c r="X28" s="21"/>
      <c r="Y28" s="21">
        <v>205967839</v>
      </c>
      <c r="Z28" s="6"/>
      <c r="AA28" s="19">
        <v>559596000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628693550</v>
      </c>
      <c r="D32" s="25">
        <f>SUM(D28:D31)</f>
        <v>0</v>
      </c>
      <c r="E32" s="26">
        <f t="shared" si="5"/>
        <v>559596000</v>
      </c>
      <c r="F32" s="27">
        <f t="shared" si="5"/>
        <v>559596000</v>
      </c>
      <c r="G32" s="27">
        <f t="shared" si="5"/>
        <v>48256684</v>
      </c>
      <c r="H32" s="27">
        <f t="shared" si="5"/>
        <v>15067564</v>
      </c>
      <c r="I32" s="27">
        <f t="shared" si="5"/>
        <v>15790000</v>
      </c>
      <c r="J32" s="27">
        <f t="shared" si="5"/>
        <v>79114248</v>
      </c>
      <c r="K32" s="27">
        <f t="shared" si="5"/>
        <v>33039125</v>
      </c>
      <c r="L32" s="27">
        <f t="shared" si="5"/>
        <v>26001056</v>
      </c>
      <c r="M32" s="27">
        <f t="shared" si="5"/>
        <v>67813410</v>
      </c>
      <c r="N32" s="27">
        <f t="shared" si="5"/>
        <v>126853591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205967839</v>
      </c>
      <c r="X32" s="27">
        <f t="shared" si="5"/>
        <v>0</v>
      </c>
      <c r="Y32" s="27">
        <f t="shared" si="5"/>
        <v>205967839</v>
      </c>
      <c r="Z32" s="13">
        <f>+IF(X32&lt;&gt;0,+(Y32/X32)*100,0)</f>
        <v>0</v>
      </c>
      <c r="AA32" s="31">
        <f>SUM(AA28:AA31)</f>
        <v>559596000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0" t="s">
        <v>64</v>
      </c>
      <c r="B36" s="10"/>
      <c r="C36" s="61">
        <f aca="true" t="shared" si="6" ref="C36:Y36">SUM(C32:C35)</f>
        <v>628693550</v>
      </c>
      <c r="D36" s="61">
        <f>SUM(D32:D35)</f>
        <v>0</v>
      </c>
      <c r="E36" s="62">
        <f t="shared" si="6"/>
        <v>559596000</v>
      </c>
      <c r="F36" s="63">
        <f t="shared" si="6"/>
        <v>559596000</v>
      </c>
      <c r="G36" s="63">
        <f t="shared" si="6"/>
        <v>48256684</v>
      </c>
      <c r="H36" s="63">
        <f t="shared" si="6"/>
        <v>15067564</v>
      </c>
      <c r="I36" s="63">
        <f t="shared" si="6"/>
        <v>15790000</v>
      </c>
      <c r="J36" s="63">
        <f t="shared" si="6"/>
        <v>79114248</v>
      </c>
      <c r="K36" s="63">
        <f t="shared" si="6"/>
        <v>33039125</v>
      </c>
      <c r="L36" s="63">
        <f t="shared" si="6"/>
        <v>26001056</v>
      </c>
      <c r="M36" s="63">
        <f t="shared" si="6"/>
        <v>67813410</v>
      </c>
      <c r="N36" s="63">
        <f t="shared" si="6"/>
        <v>126853591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205967839</v>
      </c>
      <c r="X36" s="63">
        <f t="shared" si="6"/>
        <v>0</v>
      </c>
      <c r="Y36" s="63">
        <f t="shared" si="6"/>
        <v>205967839</v>
      </c>
      <c r="Z36" s="64">
        <f>+IF(X36&lt;&gt;0,+(Y36/X36)*100,0)</f>
        <v>0</v>
      </c>
      <c r="AA36" s="65">
        <f>SUM(AA32:AA35)</f>
        <v>559596000</v>
      </c>
    </row>
    <row r="37" spans="1:27" ht="12.75">
      <c r="A37" s="14" t="s">
        <v>86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87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88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89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89066369</v>
      </c>
      <c r="D5" s="16">
        <f>SUM(D6:D8)</f>
        <v>0</v>
      </c>
      <c r="E5" s="17">
        <f t="shared" si="0"/>
        <v>7196811</v>
      </c>
      <c r="F5" s="18">
        <f t="shared" si="0"/>
        <v>7196811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3598404</v>
      </c>
      <c r="Y5" s="18">
        <f t="shared" si="0"/>
        <v>-3598404</v>
      </c>
      <c r="Z5" s="4">
        <f>+IF(X5&lt;&gt;0,+(Y5/X5)*100,0)</f>
        <v>-100</v>
      </c>
      <c r="AA5" s="16">
        <f>SUM(AA6:AA8)</f>
        <v>7196811</v>
      </c>
    </row>
    <row r="6" spans="1:27" ht="12.75">
      <c r="A6" s="5" t="s">
        <v>32</v>
      </c>
      <c r="B6" s="3"/>
      <c r="C6" s="19">
        <v>1211599</v>
      </c>
      <c r="D6" s="19"/>
      <c r="E6" s="20">
        <v>22324</v>
      </c>
      <c r="F6" s="21">
        <v>22324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11160</v>
      </c>
      <c r="Y6" s="21">
        <v>-11160</v>
      </c>
      <c r="Z6" s="6">
        <v>-100</v>
      </c>
      <c r="AA6" s="28">
        <v>22324</v>
      </c>
    </row>
    <row r="7" spans="1:27" ht="12.75">
      <c r="A7" s="5" t="s">
        <v>33</v>
      </c>
      <c r="B7" s="3"/>
      <c r="C7" s="22"/>
      <c r="D7" s="22"/>
      <c r="E7" s="23">
        <v>7174487</v>
      </c>
      <c r="F7" s="24">
        <v>7174487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3587244</v>
      </c>
      <c r="Y7" s="24">
        <v>-3587244</v>
      </c>
      <c r="Z7" s="7">
        <v>-100</v>
      </c>
      <c r="AA7" s="29">
        <v>7174487</v>
      </c>
    </row>
    <row r="8" spans="1:27" ht="12.75">
      <c r="A8" s="5" t="s">
        <v>34</v>
      </c>
      <c r="B8" s="3"/>
      <c r="C8" s="19">
        <v>87854770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505673</v>
      </c>
      <c r="D9" s="16">
        <f>SUM(D10:D14)</f>
        <v>0</v>
      </c>
      <c r="E9" s="17">
        <f t="shared" si="1"/>
        <v>21142170</v>
      </c>
      <c r="F9" s="18">
        <f t="shared" si="1"/>
        <v>21142170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10571076</v>
      </c>
      <c r="Y9" s="18">
        <f t="shared" si="1"/>
        <v>-10571076</v>
      </c>
      <c r="Z9" s="4">
        <f>+IF(X9&lt;&gt;0,+(Y9/X9)*100,0)</f>
        <v>-100</v>
      </c>
      <c r="AA9" s="30">
        <f>SUM(AA10:AA14)</f>
        <v>21142170</v>
      </c>
    </row>
    <row r="10" spans="1:27" ht="12.75">
      <c r="A10" s="5" t="s">
        <v>36</v>
      </c>
      <c r="B10" s="3"/>
      <c r="C10" s="19">
        <v>505673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>
        <v>21142170</v>
      </c>
      <c r="F12" s="21">
        <v>21142170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10571076</v>
      </c>
      <c r="Y12" s="21">
        <v>-10571076</v>
      </c>
      <c r="Z12" s="6">
        <v>-100</v>
      </c>
      <c r="AA12" s="28">
        <v>21142170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28059070</v>
      </c>
      <c r="F15" s="18">
        <f t="shared" si="2"/>
        <v>28059070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14029536</v>
      </c>
      <c r="Y15" s="18">
        <f t="shared" si="2"/>
        <v>-14029536</v>
      </c>
      <c r="Z15" s="4">
        <f>+IF(X15&lt;&gt;0,+(Y15/X15)*100,0)</f>
        <v>-100</v>
      </c>
      <c r="AA15" s="30">
        <f>SUM(AA16:AA18)</f>
        <v>28059070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28059070</v>
      </c>
      <c r="F17" s="21">
        <v>28059070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14029536</v>
      </c>
      <c r="Y17" s="21">
        <v>-14029536</v>
      </c>
      <c r="Z17" s="6">
        <v>-100</v>
      </c>
      <c r="AA17" s="28">
        <v>28059070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78587950</v>
      </c>
      <c r="F19" s="18">
        <f t="shared" si="3"/>
        <v>78587950</v>
      </c>
      <c r="G19" s="18">
        <f t="shared" si="3"/>
        <v>34927981</v>
      </c>
      <c r="H19" s="18">
        <f t="shared" si="3"/>
        <v>9780021</v>
      </c>
      <c r="I19" s="18">
        <f t="shared" si="3"/>
        <v>8319199</v>
      </c>
      <c r="J19" s="18">
        <f t="shared" si="3"/>
        <v>53027201</v>
      </c>
      <c r="K19" s="18">
        <f t="shared" si="3"/>
        <v>9880816</v>
      </c>
      <c r="L19" s="18">
        <f t="shared" si="3"/>
        <v>6234114</v>
      </c>
      <c r="M19" s="18">
        <f t="shared" si="3"/>
        <v>20041828</v>
      </c>
      <c r="N19" s="18">
        <f t="shared" si="3"/>
        <v>36156758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89183959</v>
      </c>
      <c r="X19" s="18">
        <f t="shared" si="3"/>
        <v>39294108</v>
      </c>
      <c r="Y19" s="18">
        <f t="shared" si="3"/>
        <v>49889851</v>
      </c>
      <c r="Z19" s="4">
        <f>+IF(X19&lt;&gt;0,+(Y19/X19)*100,0)</f>
        <v>126.96522084176081</v>
      </c>
      <c r="AA19" s="30">
        <f>SUM(AA20:AA23)</f>
        <v>78587950</v>
      </c>
    </row>
    <row r="20" spans="1:27" ht="12.75">
      <c r="A20" s="5" t="s">
        <v>46</v>
      </c>
      <c r="B20" s="3"/>
      <c r="C20" s="19"/>
      <c r="D20" s="19"/>
      <c r="E20" s="20">
        <v>9650000</v>
      </c>
      <c r="F20" s="21">
        <v>9650000</v>
      </c>
      <c r="G20" s="21"/>
      <c r="H20" s="21">
        <v>3650243</v>
      </c>
      <c r="I20" s="21">
        <v>2976201</v>
      </c>
      <c r="J20" s="21">
        <v>6626444</v>
      </c>
      <c r="K20" s="21">
        <v>767520</v>
      </c>
      <c r="L20" s="21">
        <v>767520</v>
      </c>
      <c r="M20" s="21">
        <v>10990119</v>
      </c>
      <c r="N20" s="21">
        <v>12525159</v>
      </c>
      <c r="O20" s="21"/>
      <c r="P20" s="21"/>
      <c r="Q20" s="21"/>
      <c r="R20" s="21"/>
      <c r="S20" s="21"/>
      <c r="T20" s="21"/>
      <c r="U20" s="21"/>
      <c r="V20" s="21"/>
      <c r="W20" s="21">
        <v>19151603</v>
      </c>
      <c r="X20" s="21">
        <v>4825128</v>
      </c>
      <c r="Y20" s="21">
        <v>14326475</v>
      </c>
      <c r="Z20" s="6">
        <v>296.91</v>
      </c>
      <c r="AA20" s="28">
        <v>9650000</v>
      </c>
    </row>
    <row r="21" spans="1:27" ht="12.75">
      <c r="A21" s="5" t="s">
        <v>47</v>
      </c>
      <c r="B21" s="3"/>
      <c r="C21" s="19"/>
      <c r="D21" s="19"/>
      <c r="E21" s="20">
        <v>39674000</v>
      </c>
      <c r="F21" s="21">
        <v>39674000</v>
      </c>
      <c r="G21" s="21">
        <v>34927981</v>
      </c>
      <c r="H21" s="21">
        <v>6129778</v>
      </c>
      <c r="I21" s="21">
        <v>5342998</v>
      </c>
      <c r="J21" s="21">
        <v>46400757</v>
      </c>
      <c r="K21" s="21">
        <v>9113296</v>
      </c>
      <c r="L21" s="21">
        <v>5466594</v>
      </c>
      <c r="M21" s="21">
        <v>9051709</v>
      </c>
      <c r="N21" s="21">
        <v>23631599</v>
      </c>
      <c r="O21" s="21"/>
      <c r="P21" s="21"/>
      <c r="Q21" s="21"/>
      <c r="R21" s="21"/>
      <c r="S21" s="21"/>
      <c r="T21" s="21"/>
      <c r="U21" s="21"/>
      <c r="V21" s="21"/>
      <c r="W21" s="21">
        <v>70032356</v>
      </c>
      <c r="X21" s="21">
        <v>19837002</v>
      </c>
      <c r="Y21" s="21">
        <v>50195354</v>
      </c>
      <c r="Z21" s="6">
        <v>253.04</v>
      </c>
      <c r="AA21" s="28">
        <v>39674000</v>
      </c>
    </row>
    <row r="22" spans="1:27" ht="12.75">
      <c r="A22" s="5" t="s">
        <v>48</v>
      </c>
      <c r="B22" s="3"/>
      <c r="C22" s="22"/>
      <c r="D22" s="22"/>
      <c r="E22" s="23">
        <v>27157950</v>
      </c>
      <c r="F22" s="24">
        <v>27157950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13578978</v>
      </c>
      <c r="Y22" s="24">
        <v>-13578978</v>
      </c>
      <c r="Z22" s="7">
        <v>-100</v>
      </c>
      <c r="AA22" s="29">
        <v>27157950</v>
      </c>
    </row>
    <row r="23" spans="1:27" ht="12.75">
      <c r="A23" s="5" t="s">
        <v>49</v>
      </c>
      <c r="B23" s="3"/>
      <c r="C23" s="19"/>
      <c r="D23" s="19"/>
      <c r="E23" s="20">
        <v>2106000</v>
      </c>
      <c r="F23" s="21">
        <v>2106000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1053000</v>
      </c>
      <c r="Y23" s="21">
        <v>-1053000</v>
      </c>
      <c r="Z23" s="6">
        <v>-100</v>
      </c>
      <c r="AA23" s="28">
        <v>2106000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89572042</v>
      </c>
      <c r="D25" s="50">
        <f>+D5+D9+D15+D19+D24</f>
        <v>0</v>
      </c>
      <c r="E25" s="51">
        <f t="shared" si="4"/>
        <v>134986001</v>
      </c>
      <c r="F25" s="52">
        <f t="shared" si="4"/>
        <v>134986001</v>
      </c>
      <c r="G25" s="52">
        <f t="shared" si="4"/>
        <v>34927981</v>
      </c>
      <c r="H25" s="52">
        <f t="shared" si="4"/>
        <v>9780021</v>
      </c>
      <c r="I25" s="52">
        <f t="shared" si="4"/>
        <v>8319199</v>
      </c>
      <c r="J25" s="52">
        <f t="shared" si="4"/>
        <v>53027201</v>
      </c>
      <c r="K25" s="52">
        <f t="shared" si="4"/>
        <v>9880816</v>
      </c>
      <c r="L25" s="52">
        <f t="shared" si="4"/>
        <v>6234114</v>
      </c>
      <c r="M25" s="52">
        <f t="shared" si="4"/>
        <v>20041828</v>
      </c>
      <c r="N25" s="52">
        <f t="shared" si="4"/>
        <v>36156758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89183959</v>
      </c>
      <c r="X25" s="52">
        <f t="shared" si="4"/>
        <v>67493124</v>
      </c>
      <c r="Y25" s="52">
        <f t="shared" si="4"/>
        <v>21690835</v>
      </c>
      <c r="Z25" s="53">
        <f>+IF(X25&lt;&gt;0,+(Y25/X25)*100,0)</f>
        <v>32.137844145427316</v>
      </c>
      <c r="AA25" s="54">
        <f>+AA5+AA9+AA15+AA19+AA24</f>
        <v>134986001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89572042</v>
      </c>
      <c r="D28" s="19"/>
      <c r="E28" s="20">
        <v>124024716</v>
      </c>
      <c r="F28" s="21">
        <v>124024716</v>
      </c>
      <c r="G28" s="21">
        <v>34927981</v>
      </c>
      <c r="H28" s="21">
        <v>9780012</v>
      </c>
      <c r="I28" s="21">
        <v>8319199</v>
      </c>
      <c r="J28" s="21">
        <v>53027192</v>
      </c>
      <c r="K28" s="21">
        <v>9880816</v>
      </c>
      <c r="L28" s="21">
        <v>6234114</v>
      </c>
      <c r="M28" s="21">
        <v>20041828</v>
      </c>
      <c r="N28" s="21">
        <v>36156758</v>
      </c>
      <c r="O28" s="21"/>
      <c r="P28" s="21"/>
      <c r="Q28" s="21"/>
      <c r="R28" s="21"/>
      <c r="S28" s="21"/>
      <c r="T28" s="21"/>
      <c r="U28" s="21"/>
      <c r="V28" s="21"/>
      <c r="W28" s="21">
        <v>89183950</v>
      </c>
      <c r="X28" s="21">
        <v>62012478</v>
      </c>
      <c r="Y28" s="21">
        <v>27171472</v>
      </c>
      <c r="Z28" s="6">
        <v>43.82</v>
      </c>
      <c r="AA28" s="19">
        <v>124024716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89572042</v>
      </c>
      <c r="D32" s="25">
        <f>SUM(D28:D31)</f>
        <v>0</v>
      </c>
      <c r="E32" s="26">
        <f t="shared" si="5"/>
        <v>124024716</v>
      </c>
      <c r="F32" s="27">
        <f t="shared" si="5"/>
        <v>124024716</v>
      </c>
      <c r="G32" s="27">
        <f t="shared" si="5"/>
        <v>34927981</v>
      </c>
      <c r="H32" s="27">
        <f t="shared" si="5"/>
        <v>9780012</v>
      </c>
      <c r="I32" s="27">
        <f t="shared" si="5"/>
        <v>8319199</v>
      </c>
      <c r="J32" s="27">
        <f t="shared" si="5"/>
        <v>53027192</v>
      </c>
      <c r="K32" s="27">
        <f t="shared" si="5"/>
        <v>9880816</v>
      </c>
      <c r="L32" s="27">
        <f t="shared" si="5"/>
        <v>6234114</v>
      </c>
      <c r="M32" s="27">
        <f t="shared" si="5"/>
        <v>20041828</v>
      </c>
      <c r="N32" s="27">
        <f t="shared" si="5"/>
        <v>36156758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89183950</v>
      </c>
      <c r="X32" s="27">
        <f t="shared" si="5"/>
        <v>62012478</v>
      </c>
      <c r="Y32" s="27">
        <f t="shared" si="5"/>
        <v>27171472</v>
      </c>
      <c r="Z32" s="13">
        <f>+IF(X32&lt;&gt;0,+(Y32/X32)*100,0)</f>
        <v>43.81613648788555</v>
      </c>
      <c r="AA32" s="31">
        <f>SUM(AA28:AA31)</f>
        <v>124024716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>
        <v>10961285</v>
      </c>
      <c r="F35" s="21">
        <v>10961285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5480640</v>
      </c>
      <c r="Y35" s="21">
        <v>-5480640</v>
      </c>
      <c r="Z35" s="6">
        <v>-100</v>
      </c>
      <c r="AA35" s="28">
        <v>10961285</v>
      </c>
    </row>
    <row r="36" spans="1:27" ht="12.75">
      <c r="A36" s="60" t="s">
        <v>64</v>
      </c>
      <c r="B36" s="10"/>
      <c r="C36" s="61">
        <f aca="true" t="shared" si="6" ref="C36:Y36">SUM(C32:C35)</f>
        <v>89572042</v>
      </c>
      <c r="D36" s="61">
        <f>SUM(D32:D35)</f>
        <v>0</v>
      </c>
      <c r="E36" s="62">
        <f t="shared" si="6"/>
        <v>134986001</v>
      </c>
      <c r="F36" s="63">
        <f t="shared" si="6"/>
        <v>134986001</v>
      </c>
      <c r="G36" s="63">
        <f t="shared" si="6"/>
        <v>34927981</v>
      </c>
      <c r="H36" s="63">
        <f t="shared" si="6"/>
        <v>9780012</v>
      </c>
      <c r="I36" s="63">
        <f t="shared" si="6"/>
        <v>8319199</v>
      </c>
      <c r="J36" s="63">
        <f t="shared" si="6"/>
        <v>53027192</v>
      </c>
      <c r="K36" s="63">
        <f t="shared" si="6"/>
        <v>9880816</v>
      </c>
      <c r="L36" s="63">
        <f t="shared" si="6"/>
        <v>6234114</v>
      </c>
      <c r="M36" s="63">
        <f t="shared" si="6"/>
        <v>20041828</v>
      </c>
      <c r="N36" s="63">
        <f t="shared" si="6"/>
        <v>36156758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89183950</v>
      </c>
      <c r="X36" s="63">
        <f t="shared" si="6"/>
        <v>67493118</v>
      </c>
      <c r="Y36" s="63">
        <f t="shared" si="6"/>
        <v>21690832</v>
      </c>
      <c r="Z36" s="64">
        <f>+IF(X36&lt;&gt;0,+(Y36/X36)*100,0)</f>
        <v>32.13784255751824</v>
      </c>
      <c r="AA36" s="65">
        <f>SUM(AA32:AA35)</f>
        <v>134986001</v>
      </c>
    </row>
    <row r="37" spans="1:27" ht="12.75">
      <c r="A37" s="14" t="s">
        <v>86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87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88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89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7158686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10459255</v>
      </c>
      <c r="H5" s="18">
        <f t="shared" si="0"/>
        <v>1444193</v>
      </c>
      <c r="I5" s="18">
        <f t="shared" si="0"/>
        <v>-3488100</v>
      </c>
      <c r="J5" s="18">
        <f t="shared" si="0"/>
        <v>8415348</v>
      </c>
      <c r="K5" s="18">
        <f t="shared" si="0"/>
        <v>342756</v>
      </c>
      <c r="L5" s="18">
        <f t="shared" si="0"/>
        <v>259236</v>
      </c>
      <c r="M5" s="18">
        <f t="shared" si="0"/>
        <v>5733591</v>
      </c>
      <c r="N5" s="18">
        <f t="shared" si="0"/>
        <v>6335583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14750931</v>
      </c>
      <c r="X5" s="18">
        <f t="shared" si="0"/>
        <v>0</v>
      </c>
      <c r="Y5" s="18">
        <f t="shared" si="0"/>
        <v>14750931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>
        <v>642791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4984348</v>
      </c>
      <c r="D7" s="22"/>
      <c r="E7" s="23"/>
      <c r="F7" s="24"/>
      <c r="G7" s="24"/>
      <c r="H7" s="24">
        <v>19740</v>
      </c>
      <c r="I7" s="24">
        <v>51509</v>
      </c>
      <c r="J7" s="24">
        <v>71249</v>
      </c>
      <c r="K7" s="24">
        <v>306064</v>
      </c>
      <c r="L7" s="24">
        <v>137150</v>
      </c>
      <c r="M7" s="24">
        <v>89800</v>
      </c>
      <c r="N7" s="24">
        <v>533014</v>
      </c>
      <c r="O7" s="24"/>
      <c r="P7" s="24"/>
      <c r="Q7" s="24"/>
      <c r="R7" s="24"/>
      <c r="S7" s="24"/>
      <c r="T7" s="24"/>
      <c r="U7" s="24"/>
      <c r="V7" s="24"/>
      <c r="W7" s="24">
        <v>604263</v>
      </c>
      <c r="X7" s="24"/>
      <c r="Y7" s="24">
        <v>604263</v>
      </c>
      <c r="Z7" s="7"/>
      <c r="AA7" s="29"/>
    </row>
    <row r="8" spans="1:27" ht="12.75">
      <c r="A8" s="5" t="s">
        <v>34</v>
      </c>
      <c r="B8" s="3"/>
      <c r="C8" s="19">
        <v>1531547</v>
      </c>
      <c r="D8" s="19"/>
      <c r="E8" s="20"/>
      <c r="F8" s="21"/>
      <c r="G8" s="21">
        <v>10459255</v>
      </c>
      <c r="H8" s="21">
        <v>1424453</v>
      </c>
      <c r="I8" s="21">
        <v>-3539609</v>
      </c>
      <c r="J8" s="21">
        <v>8344099</v>
      </c>
      <c r="K8" s="21">
        <v>36692</v>
      </c>
      <c r="L8" s="21">
        <v>122086</v>
      </c>
      <c r="M8" s="21">
        <v>5643791</v>
      </c>
      <c r="N8" s="21">
        <v>5802569</v>
      </c>
      <c r="O8" s="21"/>
      <c r="P8" s="21"/>
      <c r="Q8" s="21"/>
      <c r="R8" s="21"/>
      <c r="S8" s="21"/>
      <c r="T8" s="21"/>
      <c r="U8" s="21"/>
      <c r="V8" s="21"/>
      <c r="W8" s="21">
        <v>14146668</v>
      </c>
      <c r="X8" s="21"/>
      <c r="Y8" s="21">
        <v>14146668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3621055</v>
      </c>
      <c r="D9" s="16">
        <f>SUM(D10:D14)</f>
        <v>0</v>
      </c>
      <c r="E9" s="17">
        <f t="shared" si="1"/>
        <v>39409631</v>
      </c>
      <c r="F9" s="18">
        <f t="shared" si="1"/>
        <v>39409631</v>
      </c>
      <c r="G9" s="18">
        <f t="shared" si="1"/>
        <v>452308</v>
      </c>
      <c r="H9" s="18">
        <f t="shared" si="1"/>
        <v>8800</v>
      </c>
      <c r="I9" s="18">
        <f t="shared" si="1"/>
        <v>3045868</v>
      </c>
      <c r="J9" s="18">
        <f t="shared" si="1"/>
        <v>3506976</v>
      </c>
      <c r="K9" s="18">
        <f t="shared" si="1"/>
        <v>0</v>
      </c>
      <c r="L9" s="18">
        <f t="shared" si="1"/>
        <v>1521797</v>
      </c>
      <c r="M9" s="18">
        <f t="shared" si="1"/>
        <v>308923</v>
      </c>
      <c r="N9" s="18">
        <f t="shared" si="1"/>
        <v>1830720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5337696</v>
      </c>
      <c r="X9" s="18">
        <f t="shared" si="1"/>
        <v>19079814</v>
      </c>
      <c r="Y9" s="18">
        <f t="shared" si="1"/>
        <v>-13742118</v>
      </c>
      <c r="Z9" s="4">
        <f>+IF(X9&lt;&gt;0,+(Y9/X9)*100,0)</f>
        <v>-72.0243813697555</v>
      </c>
      <c r="AA9" s="30">
        <f>SUM(AA10:AA14)</f>
        <v>39409631</v>
      </c>
    </row>
    <row r="10" spans="1:27" ht="12.75">
      <c r="A10" s="5" t="s">
        <v>36</v>
      </c>
      <c r="B10" s="3"/>
      <c r="C10" s="19">
        <v>2758186</v>
      </c>
      <c r="D10" s="19"/>
      <c r="E10" s="20">
        <v>23850000</v>
      </c>
      <c r="F10" s="21">
        <v>23850000</v>
      </c>
      <c r="G10" s="21">
        <v>452308</v>
      </c>
      <c r="H10" s="21"/>
      <c r="I10" s="21">
        <v>1880705</v>
      </c>
      <c r="J10" s="21">
        <v>2333013</v>
      </c>
      <c r="K10" s="21"/>
      <c r="L10" s="21">
        <v>1521797</v>
      </c>
      <c r="M10" s="21"/>
      <c r="N10" s="21">
        <v>1521797</v>
      </c>
      <c r="O10" s="21"/>
      <c r="P10" s="21"/>
      <c r="Q10" s="21"/>
      <c r="R10" s="21"/>
      <c r="S10" s="21"/>
      <c r="T10" s="21"/>
      <c r="U10" s="21"/>
      <c r="V10" s="21"/>
      <c r="W10" s="21">
        <v>3854810</v>
      </c>
      <c r="X10" s="21">
        <v>11749998</v>
      </c>
      <c r="Y10" s="21">
        <v>-7895188</v>
      </c>
      <c r="Z10" s="6">
        <v>-67.19</v>
      </c>
      <c r="AA10" s="28">
        <v>23850000</v>
      </c>
    </row>
    <row r="11" spans="1:27" ht="12.75">
      <c r="A11" s="5" t="s">
        <v>37</v>
      </c>
      <c r="B11" s="3"/>
      <c r="C11" s="19"/>
      <c r="D11" s="19"/>
      <c r="E11" s="20">
        <v>15559631</v>
      </c>
      <c r="F11" s="21">
        <v>15559631</v>
      </c>
      <c r="G11" s="21"/>
      <c r="H11" s="21">
        <v>8800</v>
      </c>
      <c r="I11" s="21">
        <v>1165163</v>
      </c>
      <c r="J11" s="21">
        <v>1173963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1173963</v>
      </c>
      <c r="X11" s="21">
        <v>7329816</v>
      </c>
      <c r="Y11" s="21">
        <v>-6155853</v>
      </c>
      <c r="Z11" s="6">
        <v>-83.98</v>
      </c>
      <c r="AA11" s="28">
        <v>15559631</v>
      </c>
    </row>
    <row r="12" spans="1:27" ht="12.75">
      <c r="A12" s="5" t="s">
        <v>38</v>
      </c>
      <c r="B12" s="3"/>
      <c r="C12" s="19">
        <v>862869</v>
      </c>
      <c r="D12" s="19"/>
      <c r="E12" s="20"/>
      <c r="F12" s="21"/>
      <c r="G12" s="21"/>
      <c r="H12" s="21"/>
      <c r="I12" s="21"/>
      <c r="J12" s="21"/>
      <c r="K12" s="21"/>
      <c r="L12" s="21"/>
      <c r="M12" s="21">
        <v>308923</v>
      </c>
      <c r="N12" s="21">
        <v>308923</v>
      </c>
      <c r="O12" s="21"/>
      <c r="P12" s="21"/>
      <c r="Q12" s="21"/>
      <c r="R12" s="21"/>
      <c r="S12" s="21"/>
      <c r="T12" s="21"/>
      <c r="U12" s="21"/>
      <c r="V12" s="21"/>
      <c r="W12" s="21">
        <v>308923</v>
      </c>
      <c r="X12" s="21"/>
      <c r="Y12" s="21">
        <v>308923</v>
      </c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297674349</v>
      </c>
      <c r="D15" s="16">
        <f>SUM(D16:D18)</f>
        <v>0</v>
      </c>
      <c r="E15" s="17">
        <f t="shared" si="2"/>
        <v>330578434</v>
      </c>
      <c r="F15" s="18">
        <f t="shared" si="2"/>
        <v>330578434</v>
      </c>
      <c r="G15" s="18">
        <f t="shared" si="2"/>
        <v>16255312</v>
      </c>
      <c r="H15" s="18">
        <f t="shared" si="2"/>
        <v>16908838</v>
      </c>
      <c r="I15" s="18">
        <f t="shared" si="2"/>
        <v>12020271</v>
      </c>
      <c r="J15" s="18">
        <f t="shared" si="2"/>
        <v>45184421</v>
      </c>
      <c r="K15" s="18">
        <f t="shared" si="2"/>
        <v>23025350</v>
      </c>
      <c r="L15" s="18">
        <f t="shared" si="2"/>
        <v>21926911</v>
      </c>
      <c r="M15" s="18">
        <f t="shared" si="2"/>
        <v>28336094</v>
      </c>
      <c r="N15" s="18">
        <f t="shared" si="2"/>
        <v>73288355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118472776</v>
      </c>
      <c r="X15" s="18">
        <f t="shared" si="2"/>
        <v>77298564</v>
      </c>
      <c r="Y15" s="18">
        <f t="shared" si="2"/>
        <v>41174212</v>
      </c>
      <c r="Z15" s="4">
        <f>+IF(X15&lt;&gt;0,+(Y15/X15)*100,0)</f>
        <v>53.266464303269586</v>
      </c>
      <c r="AA15" s="30">
        <f>SUM(AA16:AA18)</f>
        <v>330578434</v>
      </c>
    </row>
    <row r="16" spans="1:27" ht="12.75">
      <c r="A16" s="5" t="s">
        <v>42</v>
      </c>
      <c r="B16" s="3"/>
      <c r="C16" s="19">
        <v>40211735</v>
      </c>
      <c r="D16" s="19"/>
      <c r="E16" s="20">
        <v>70098451</v>
      </c>
      <c r="F16" s="21">
        <v>70098451</v>
      </c>
      <c r="G16" s="21">
        <v>11749082</v>
      </c>
      <c r="H16" s="21">
        <v>4225082</v>
      </c>
      <c r="I16" s="21">
        <v>130191</v>
      </c>
      <c r="J16" s="21">
        <v>16104355</v>
      </c>
      <c r="K16" s="21">
        <v>12306632</v>
      </c>
      <c r="L16" s="21"/>
      <c r="M16" s="21">
        <v>1155789</v>
      </c>
      <c r="N16" s="21">
        <v>13462421</v>
      </c>
      <c r="O16" s="21"/>
      <c r="P16" s="21"/>
      <c r="Q16" s="21"/>
      <c r="R16" s="21"/>
      <c r="S16" s="21"/>
      <c r="T16" s="21"/>
      <c r="U16" s="21"/>
      <c r="V16" s="21"/>
      <c r="W16" s="21">
        <v>29566776</v>
      </c>
      <c r="X16" s="21">
        <v>18267498</v>
      </c>
      <c r="Y16" s="21">
        <v>11299278</v>
      </c>
      <c r="Z16" s="6">
        <v>61.85</v>
      </c>
      <c r="AA16" s="28">
        <v>70098451</v>
      </c>
    </row>
    <row r="17" spans="1:27" ht="12.75">
      <c r="A17" s="5" t="s">
        <v>43</v>
      </c>
      <c r="B17" s="3"/>
      <c r="C17" s="19">
        <v>257462614</v>
      </c>
      <c r="D17" s="19"/>
      <c r="E17" s="20">
        <v>260479983</v>
      </c>
      <c r="F17" s="21">
        <v>260479983</v>
      </c>
      <c r="G17" s="21">
        <v>4506230</v>
      </c>
      <c r="H17" s="21">
        <v>12683756</v>
      </c>
      <c r="I17" s="21">
        <v>11890080</v>
      </c>
      <c r="J17" s="21">
        <v>29080066</v>
      </c>
      <c r="K17" s="21">
        <v>10718718</v>
      </c>
      <c r="L17" s="21">
        <v>21926911</v>
      </c>
      <c r="M17" s="21">
        <v>27180305</v>
      </c>
      <c r="N17" s="21">
        <v>59825934</v>
      </c>
      <c r="O17" s="21"/>
      <c r="P17" s="21"/>
      <c r="Q17" s="21"/>
      <c r="R17" s="21"/>
      <c r="S17" s="21"/>
      <c r="T17" s="21"/>
      <c r="U17" s="21"/>
      <c r="V17" s="21"/>
      <c r="W17" s="21">
        <v>88906000</v>
      </c>
      <c r="X17" s="21">
        <v>59031066</v>
      </c>
      <c r="Y17" s="21">
        <v>29874934</v>
      </c>
      <c r="Z17" s="6">
        <v>50.61</v>
      </c>
      <c r="AA17" s="28">
        <v>260479983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132684289</v>
      </c>
      <c r="D19" s="16">
        <f>SUM(D20:D23)</f>
        <v>0</v>
      </c>
      <c r="E19" s="17">
        <f t="shared" si="3"/>
        <v>252999356</v>
      </c>
      <c r="F19" s="18">
        <f t="shared" si="3"/>
        <v>252999356</v>
      </c>
      <c r="G19" s="18">
        <f t="shared" si="3"/>
        <v>2807500</v>
      </c>
      <c r="H19" s="18">
        <f t="shared" si="3"/>
        <v>12080545</v>
      </c>
      <c r="I19" s="18">
        <f t="shared" si="3"/>
        <v>14875322</v>
      </c>
      <c r="J19" s="18">
        <f t="shared" si="3"/>
        <v>29763367</v>
      </c>
      <c r="K19" s="18">
        <f t="shared" si="3"/>
        <v>11460354</v>
      </c>
      <c r="L19" s="18">
        <f t="shared" si="3"/>
        <v>13704172</v>
      </c>
      <c r="M19" s="18">
        <f t="shared" si="3"/>
        <v>17738096</v>
      </c>
      <c r="N19" s="18">
        <f t="shared" si="3"/>
        <v>42902622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72665989</v>
      </c>
      <c r="X19" s="18">
        <f t="shared" si="3"/>
        <v>77267628</v>
      </c>
      <c r="Y19" s="18">
        <f t="shared" si="3"/>
        <v>-4601639</v>
      </c>
      <c r="Z19" s="4">
        <f>+IF(X19&lt;&gt;0,+(Y19/X19)*100,0)</f>
        <v>-5.955455239288567</v>
      </c>
      <c r="AA19" s="30">
        <f>SUM(AA20:AA23)</f>
        <v>252999356</v>
      </c>
    </row>
    <row r="20" spans="1:27" ht="12.75">
      <c r="A20" s="5" t="s">
        <v>46</v>
      </c>
      <c r="B20" s="3"/>
      <c r="C20" s="19">
        <v>27834702</v>
      </c>
      <c r="D20" s="19"/>
      <c r="E20" s="20">
        <v>33045000</v>
      </c>
      <c r="F20" s="21">
        <v>33045000</v>
      </c>
      <c r="G20" s="21"/>
      <c r="H20" s="21">
        <v>759245</v>
      </c>
      <c r="I20" s="21">
        <v>3047902</v>
      </c>
      <c r="J20" s="21">
        <v>3807147</v>
      </c>
      <c r="K20" s="21">
        <v>1718732</v>
      </c>
      <c r="L20" s="21">
        <v>2591706</v>
      </c>
      <c r="M20" s="21">
        <v>2968507</v>
      </c>
      <c r="N20" s="21">
        <v>7278945</v>
      </c>
      <c r="O20" s="21"/>
      <c r="P20" s="21"/>
      <c r="Q20" s="21"/>
      <c r="R20" s="21"/>
      <c r="S20" s="21"/>
      <c r="T20" s="21"/>
      <c r="U20" s="21"/>
      <c r="V20" s="21"/>
      <c r="W20" s="21">
        <v>11086092</v>
      </c>
      <c r="X20" s="21">
        <v>7249998</v>
      </c>
      <c r="Y20" s="21">
        <v>3836094</v>
      </c>
      <c r="Z20" s="6">
        <v>52.91</v>
      </c>
      <c r="AA20" s="28">
        <v>33045000</v>
      </c>
    </row>
    <row r="21" spans="1:27" ht="12.75">
      <c r="A21" s="5" t="s">
        <v>47</v>
      </c>
      <c r="B21" s="3"/>
      <c r="C21" s="19">
        <v>104849587</v>
      </c>
      <c r="D21" s="19"/>
      <c r="E21" s="20">
        <v>150075025</v>
      </c>
      <c r="F21" s="21">
        <v>150075025</v>
      </c>
      <c r="G21" s="21"/>
      <c r="H21" s="21">
        <v>4021702</v>
      </c>
      <c r="I21" s="21">
        <v>10113644</v>
      </c>
      <c r="J21" s="21">
        <v>14135346</v>
      </c>
      <c r="K21" s="21">
        <v>8046072</v>
      </c>
      <c r="L21" s="21">
        <v>9212136</v>
      </c>
      <c r="M21" s="21">
        <v>7382187</v>
      </c>
      <c r="N21" s="21">
        <v>24640395</v>
      </c>
      <c r="O21" s="21"/>
      <c r="P21" s="21"/>
      <c r="Q21" s="21"/>
      <c r="R21" s="21"/>
      <c r="S21" s="21"/>
      <c r="T21" s="21"/>
      <c r="U21" s="21"/>
      <c r="V21" s="21"/>
      <c r="W21" s="21">
        <v>38775741</v>
      </c>
      <c r="X21" s="21">
        <v>55052964</v>
      </c>
      <c r="Y21" s="21">
        <v>-16277223</v>
      </c>
      <c r="Z21" s="6">
        <v>-29.57</v>
      </c>
      <c r="AA21" s="28">
        <v>150075025</v>
      </c>
    </row>
    <row r="22" spans="1:27" ht="12.75">
      <c r="A22" s="5" t="s">
        <v>48</v>
      </c>
      <c r="B22" s="3"/>
      <c r="C22" s="22"/>
      <c r="D22" s="22"/>
      <c r="E22" s="23">
        <v>69879331</v>
      </c>
      <c r="F22" s="24">
        <v>69879331</v>
      </c>
      <c r="G22" s="24">
        <v>2807500</v>
      </c>
      <c r="H22" s="24">
        <v>7299598</v>
      </c>
      <c r="I22" s="24">
        <v>1713776</v>
      </c>
      <c r="J22" s="24">
        <v>11820874</v>
      </c>
      <c r="K22" s="24">
        <v>939050</v>
      </c>
      <c r="L22" s="24">
        <v>1900330</v>
      </c>
      <c r="M22" s="24">
        <v>7387402</v>
      </c>
      <c r="N22" s="24">
        <v>10226782</v>
      </c>
      <c r="O22" s="24"/>
      <c r="P22" s="24"/>
      <c r="Q22" s="24"/>
      <c r="R22" s="24"/>
      <c r="S22" s="24"/>
      <c r="T22" s="24"/>
      <c r="U22" s="24"/>
      <c r="V22" s="24"/>
      <c r="W22" s="24">
        <v>22047656</v>
      </c>
      <c r="X22" s="24">
        <v>14964666</v>
      </c>
      <c r="Y22" s="24">
        <v>7082990</v>
      </c>
      <c r="Z22" s="7">
        <v>47.33</v>
      </c>
      <c r="AA22" s="29">
        <v>69879331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>
        <v>756500</v>
      </c>
      <c r="L23" s="21"/>
      <c r="M23" s="21"/>
      <c r="N23" s="21">
        <v>756500</v>
      </c>
      <c r="O23" s="21"/>
      <c r="P23" s="21"/>
      <c r="Q23" s="21"/>
      <c r="R23" s="21"/>
      <c r="S23" s="21"/>
      <c r="T23" s="21"/>
      <c r="U23" s="21"/>
      <c r="V23" s="21"/>
      <c r="W23" s="21">
        <v>756500</v>
      </c>
      <c r="X23" s="21"/>
      <c r="Y23" s="21">
        <v>756500</v>
      </c>
      <c r="Z23" s="6"/>
      <c r="AA23" s="28"/>
    </row>
    <row r="24" spans="1:27" ht="12.75">
      <c r="A24" s="2" t="s">
        <v>50</v>
      </c>
      <c r="B24" s="8"/>
      <c r="C24" s="16"/>
      <c r="D24" s="16"/>
      <c r="E24" s="17">
        <v>7604885</v>
      </c>
      <c r="F24" s="18">
        <v>7604885</v>
      </c>
      <c r="G24" s="18"/>
      <c r="H24" s="18"/>
      <c r="I24" s="18">
        <v>520147</v>
      </c>
      <c r="J24" s="18">
        <v>520147</v>
      </c>
      <c r="K24" s="18"/>
      <c r="L24" s="18"/>
      <c r="M24" s="18">
        <v>226023</v>
      </c>
      <c r="N24" s="18">
        <v>226023</v>
      </c>
      <c r="O24" s="18"/>
      <c r="P24" s="18"/>
      <c r="Q24" s="18"/>
      <c r="R24" s="18"/>
      <c r="S24" s="18"/>
      <c r="T24" s="18"/>
      <c r="U24" s="18"/>
      <c r="V24" s="18"/>
      <c r="W24" s="18">
        <v>746170</v>
      </c>
      <c r="X24" s="18"/>
      <c r="Y24" s="18">
        <v>746170</v>
      </c>
      <c r="Z24" s="4"/>
      <c r="AA24" s="30">
        <v>7604885</v>
      </c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441138379</v>
      </c>
      <c r="D25" s="50">
        <f>+D5+D9+D15+D19+D24</f>
        <v>0</v>
      </c>
      <c r="E25" s="51">
        <f t="shared" si="4"/>
        <v>630592306</v>
      </c>
      <c r="F25" s="52">
        <f t="shared" si="4"/>
        <v>630592306</v>
      </c>
      <c r="G25" s="52">
        <f t="shared" si="4"/>
        <v>29974375</v>
      </c>
      <c r="H25" s="52">
        <f t="shared" si="4"/>
        <v>30442376</v>
      </c>
      <c r="I25" s="52">
        <f t="shared" si="4"/>
        <v>26973508</v>
      </c>
      <c r="J25" s="52">
        <f t="shared" si="4"/>
        <v>87390259</v>
      </c>
      <c r="K25" s="52">
        <f t="shared" si="4"/>
        <v>34828460</v>
      </c>
      <c r="L25" s="52">
        <f t="shared" si="4"/>
        <v>37412116</v>
      </c>
      <c r="M25" s="52">
        <f t="shared" si="4"/>
        <v>52342727</v>
      </c>
      <c r="N25" s="52">
        <f t="shared" si="4"/>
        <v>124583303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211973562</v>
      </c>
      <c r="X25" s="52">
        <f t="shared" si="4"/>
        <v>173646006</v>
      </c>
      <c r="Y25" s="52">
        <f t="shared" si="4"/>
        <v>38327556</v>
      </c>
      <c r="Z25" s="53">
        <f>+IF(X25&lt;&gt;0,+(Y25/X25)*100,0)</f>
        <v>22.072235856665774</v>
      </c>
      <c r="AA25" s="54">
        <f>+AA5+AA9+AA15+AA19+AA24</f>
        <v>630592306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400932416</v>
      </c>
      <c r="D28" s="19"/>
      <c r="E28" s="20">
        <v>536992306</v>
      </c>
      <c r="F28" s="21">
        <v>536992306</v>
      </c>
      <c r="G28" s="21">
        <v>19515120</v>
      </c>
      <c r="H28" s="21">
        <v>26358202</v>
      </c>
      <c r="I28" s="21">
        <v>22381722</v>
      </c>
      <c r="J28" s="21">
        <v>68255044</v>
      </c>
      <c r="K28" s="21">
        <v>26293063</v>
      </c>
      <c r="L28" s="21">
        <v>29986898</v>
      </c>
      <c r="M28" s="21">
        <v>40963044</v>
      </c>
      <c r="N28" s="21">
        <v>97243005</v>
      </c>
      <c r="O28" s="21"/>
      <c r="P28" s="21"/>
      <c r="Q28" s="21"/>
      <c r="R28" s="21"/>
      <c r="S28" s="21"/>
      <c r="T28" s="21"/>
      <c r="U28" s="21"/>
      <c r="V28" s="21"/>
      <c r="W28" s="21">
        <v>165498049</v>
      </c>
      <c r="X28" s="21">
        <v>169948452</v>
      </c>
      <c r="Y28" s="21">
        <v>-4450403</v>
      </c>
      <c r="Z28" s="6">
        <v>-2.62</v>
      </c>
      <c r="AA28" s="19">
        <v>536992306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400932416</v>
      </c>
      <c r="D32" s="25">
        <f>SUM(D28:D31)</f>
        <v>0</v>
      </c>
      <c r="E32" s="26">
        <f t="shared" si="5"/>
        <v>536992306</v>
      </c>
      <c r="F32" s="27">
        <f t="shared" si="5"/>
        <v>536992306</v>
      </c>
      <c r="G32" s="27">
        <f t="shared" si="5"/>
        <v>19515120</v>
      </c>
      <c r="H32" s="27">
        <f t="shared" si="5"/>
        <v>26358202</v>
      </c>
      <c r="I32" s="27">
        <f t="shared" si="5"/>
        <v>22381722</v>
      </c>
      <c r="J32" s="27">
        <f t="shared" si="5"/>
        <v>68255044</v>
      </c>
      <c r="K32" s="27">
        <f t="shared" si="5"/>
        <v>26293063</v>
      </c>
      <c r="L32" s="27">
        <f t="shared" si="5"/>
        <v>29986898</v>
      </c>
      <c r="M32" s="27">
        <f t="shared" si="5"/>
        <v>40963044</v>
      </c>
      <c r="N32" s="27">
        <f t="shared" si="5"/>
        <v>97243005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165498049</v>
      </c>
      <c r="X32" s="27">
        <f t="shared" si="5"/>
        <v>169948452</v>
      </c>
      <c r="Y32" s="27">
        <f t="shared" si="5"/>
        <v>-4450403</v>
      </c>
      <c r="Z32" s="13">
        <f>+IF(X32&lt;&gt;0,+(Y32/X32)*100,0)</f>
        <v>-2.61867816248188</v>
      </c>
      <c r="AA32" s="31">
        <f>SUM(AA28:AA31)</f>
        <v>536992306</v>
      </c>
    </row>
    <row r="33" spans="1:27" ht="12.75">
      <c r="A33" s="59" t="s">
        <v>59</v>
      </c>
      <c r="B33" s="3" t="s">
        <v>60</v>
      </c>
      <c r="C33" s="19">
        <v>642791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39563172</v>
      </c>
      <c r="D35" s="19"/>
      <c r="E35" s="20">
        <v>93600000</v>
      </c>
      <c r="F35" s="21">
        <v>93600000</v>
      </c>
      <c r="G35" s="21">
        <v>10459255</v>
      </c>
      <c r="H35" s="21">
        <v>4084174</v>
      </c>
      <c r="I35" s="21">
        <v>4591786</v>
      </c>
      <c r="J35" s="21">
        <v>19135215</v>
      </c>
      <c r="K35" s="21">
        <v>8535397</v>
      </c>
      <c r="L35" s="21">
        <v>7425218</v>
      </c>
      <c r="M35" s="21">
        <v>11379683</v>
      </c>
      <c r="N35" s="21">
        <v>27340298</v>
      </c>
      <c r="O35" s="21"/>
      <c r="P35" s="21"/>
      <c r="Q35" s="21"/>
      <c r="R35" s="21"/>
      <c r="S35" s="21"/>
      <c r="T35" s="21"/>
      <c r="U35" s="21"/>
      <c r="V35" s="21"/>
      <c r="W35" s="21">
        <v>46475513</v>
      </c>
      <c r="X35" s="21">
        <v>7500000</v>
      </c>
      <c r="Y35" s="21">
        <v>38975513</v>
      </c>
      <c r="Z35" s="6">
        <v>519.67</v>
      </c>
      <c r="AA35" s="28">
        <v>93600000</v>
      </c>
    </row>
    <row r="36" spans="1:27" ht="12.75">
      <c r="A36" s="60" t="s">
        <v>64</v>
      </c>
      <c r="B36" s="10"/>
      <c r="C36" s="61">
        <f aca="true" t="shared" si="6" ref="C36:Y36">SUM(C32:C35)</f>
        <v>441138379</v>
      </c>
      <c r="D36" s="61">
        <f>SUM(D32:D35)</f>
        <v>0</v>
      </c>
      <c r="E36" s="62">
        <f t="shared" si="6"/>
        <v>630592306</v>
      </c>
      <c r="F36" s="63">
        <f t="shared" si="6"/>
        <v>630592306</v>
      </c>
      <c r="G36" s="63">
        <f t="shared" si="6"/>
        <v>29974375</v>
      </c>
      <c r="H36" s="63">
        <f t="shared" si="6"/>
        <v>30442376</v>
      </c>
      <c r="I36" s="63">
        <f t="shared" si="6"/>
        <v>26973508</v>
      </c>
      <c r="J36" s="63">
        <f t="shared" si="6"/>
        <v>87390259</v>
      </c>
      <c r="K36" s="63">
        <f t="shared" si="6"/>
        <v>34828460</v>
      </c>
      <c r="L36" s="63">
        <f t="shared" si="6"/>
        <v>37412116</v>
      </c>
      <c r="M36" s="63">
        <f t="shared" si="6"/>
        <v>52342727</v>
      </c>
      <c r="N36" s="63">
        <f t="shared" si="6"/>
        <v>124583303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211973562</v>
      </c>
      <c r="X36" s="63">
        <f t="shared" si="6"/>
        <v>177448452</v>
      </c>
      <c r="Y36" s="63">
        <f t="shared" si="6"/>
        <v>34525110</v>
      </c>
      <c r="Z36" s="64">
        <f>+IF(X36&lt;&gt;0,+(Y36/X36)*100,0)</f>
        <v>19.45641655977929</v>
      </c>
      <c r="AA36" s="65">
        <f>SUM(AA32:AA35)</f>
        <v>630592306</v>
      </c>
    </row>
    <row r="37" spans="1:27" ht="12.75">
      <c r="A37" s="14" t="s">
        <v>86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87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88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89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6219464</v>
      </c>
      <c r="D5" s="16">
        <f>SUM(D6:D8)</f>
        <v>0</v>
      </c>
      <c r="E5" s="17">
        <f t="shared" si="0"/>
        <v>3000000</v>
      </c>
      <c r="F5" s="18">
        <f t="shared" si="0"/>
        <v>3000000</v>
      </c>
      <c r="G5" s="18">
        <f t="shared" si="0"/>
        <v>0</v>
      </c>
      <c r="H5" s="18">
        <f t="shared" si="0"/>
        <v>192956</v>
      </c>
      <c r="I5" s="18">
        <f t="shared" si="0"/>
        <v>760150</v>
      </c>
      <c r="J5" s="18">
        <f t="shared" si="0"/>
        <v>953106</v>
      </c>
      <c r="K5" s="18">
        <f t="shared" si="0"/>
        <v>195994</v>
      </c>
      <c r="L5" s="18">
        <f t="shared" si="0"/>
        <v>189150</v>
      </c>
      <c r="M5" s="18">
        <f t="shared" si="0"/>
        <v>169046</v>
      </c>
      <c r="N5" s="18">
        <f t="shared" si="0"/>
        <v>554190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1507296</v>
      </c>
      <c r="X5" s="18">
        <f t="shared" si="0"/>
        <v>1500000</v>
      </c>
      <c r="Y5" s="18">
        <f t="shared" si="0"/>
        <v>7296</v>
      </c>
      <c r="Z5" s="4">
        <f>+IF(X5&lt;&gt;0,+(Y5/X5)*100,0)</f>
        <v>0.48640000000000005</v>
      </c>
      <c r="AA5" s="16">
        <f>SUM(AA6:AA8)</f>
        <v>3000000</v>
      </c>
    </row>
    <row r="6" spans="1:27" ht="12.75">
      <c r="A6" s="5" t="s">
        <v>32</v>
      </c>
      <c r="B6" s="3"/>
      <c r="C6" s="19">
        <v>566010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5653454</v>
      </c>
      <c r="D7" s="22"/>
      <c r="E7" s="23">
        <v>3000000</v>
      </c>
      <c r="F7" s="24">
        <v>3000000</v>
      </c>
      <c r="G7" s="24"/>
      <c r="H7" s="24">
        <v>192956</v>
      </c>
      <c r="I7" s="24">
        <v>760150</v>
      </c>
      <c r="J7" s="24">
        <v>953106</v>
      </c>
      <c r="K7" s="24">
        <v>195994</v>
      </c>
      <c r="L7" s="24">
        <v>189150</v>
      </c>
      <c r="M7" s="24">
        <v>169046</v>
      </c>
      <c r="N7" s="24">
        <v>554190</v>
      </c>
      <c r="O7" s="24"/>
      <c r="P7" s="24"/>
      <c r="Q7" s="24"/>
      <c r="R7" s="24"/>
      <c r="S7" s="24"/>
      <c r="T7" s="24"/>
      <c r="U7" s="24"/>
      <c r="V7" s="24"/>
      <c r="W7" s="24">
        <v>1507296</v>
      </c>
      <c r="X7" s="24">
        <v>1500000</v>
      </c>
      <c r="Y7" s="24">
        <v>7296</v>
      </c>
      <c r="Z7" s="7">
        <v>0.49</v>
      </c>
      <c r="AA7" s="29">
        <v>3000000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100000</v>
      </c>
      <c r="F9" s="18">
        <f t="shared" si="1"/>
        <v>100000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49998</v>
      </c>
      <c r="Y9" s="18">
        <f t="shared" si="1"/>
        <v>-49998</v>
      </c>
      <c r="Z9" s="4">
        <f>+IF(X9&lt;&gt;0,+(Y9/X9)*100,0)</f>
        <v>-100</v>
      </c>
      <c r="AA9" s="30">
        <f>SUM(AA10:AA14)</f>
        <v>100000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>
        <v>100000</v>
      </c>
      <c r="F14" s="24">
        <v>100000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49998</v>
      </c>
      <c r="Y14" s="24">
        <v>-49998</v>
      </c>
      <c r="Z14" s="7">
        <v>-100</v>
      </c>
      <c r="AA14" s="29">
        <v>100000</v>
      </c>
    </row>
    <row r="15" spans="1:27" ht="12.75">
      <c r="A15" s="2" t="s">
        <v>41</v>
      </c>
      <c r="B15" s="8"/>
      <c r="C15" s="16">
        <f aca="true" t="shared" si="2" ref="C15:Y15">SUM(C16:C18)</f>
        <v>17315632</v>
      </c>
      <c r="D15" s="16">
        <f>SUM(D16:D18)</f>
        <v>0</v>
      </c>
      <c r="E15" s="17">
        <f t="shared" si="2"/>
        <v>5852000</v>
      </c>
      <c r="F15" s="18">
        <f t="shared" si="2"/>
        <v>5852000</v>
      </c>
      <c r="G15" s="18">
        <f t="shared" si="2"/>
        <v>0</v>
      </c>
      <c r="H15" s="18">
        <f t="shared" si="2"/>
        <v>175008</v>
      </c>
      <c r="I15" s="18">
        <f t="shared" si="2"/>
        <v>0</v>
      </c>
      <c r="J15" s="18">
        <f t="shared" si="2"/>
        <v>175008</v>
      </c>
      <c r="K15" s="18">
        <f t="shared" si="2"/>
        <v>0</v>
      </c>
      <c r="L15" s="18">
        <f t="shared" si="2"/>
        <v>473743</v>
      </c>
      <c r="M15" s="18">
        <f t="shared" si="2"/>
        <v>423127</v>
      </c>
      <c r="N15" s="18">
        <f t="shared" si="2"/>
        <v>896870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1071878</v>
      </c>
      <c r="X15" s="18">
        <f t="shared" si="2"/>
        <v>1926000</v>
      </c>
      <c r="Y15" s="18">
        <f t="shared" si="2"/>
        <v>-854122</v>
      </c>
      <c r="Z15" s="4">
        <f>+IF(X15&lt;&gt;0,+(Y15/X15)*100,0)</f>
        <v>-44.34693665628245</v>
      </c>
      <c r="AA15" s="30">
        <f>SUM(AA16:AA18)</f>
        <v>5852000</v>
      </c>
    </row>
    <row r="16" spans="1:27" ht="12.75">
      <c r="A16" s="5" t="s">
        <v>42</v>
      </c>
      <c r="B16" s="3"/>
      <c r="C16" s="19">
        <v>17315632</v>
      </c>
      <c r="D16" s="19"/>
      <c r="E16" s="20">
        <v>2000000</v>
      </c>
      <c r="F16" s="21">
        <v>2000000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>
        <v>2000000</v>
      </c>
    </row>
    <row r="17" spans="1:27" ht="12.75">
      <c r="A17" s="5" t="s">
        <v>43</v>
      </c>
      <c r="B17" s="3"/>
      <c r="C17" s="19"/>
      <c r="D17" s="19"/>
      <c r="E17" s="20">
        <v>3852000</v>
      </c>
      <c r="F17" s="21">
        <v>3852000</v>
      </c>
      <c r="G17" s="21"/>
      <c r="H17" s="21">
        <v>175008</v>
      </c>
      <c r="I17" s="21"/>
      <c r="J17" s="21">
        <v>175008</v>
      </c>
      <c r="K17" s="21"/>
      <c r="L17" s="21">
        <v>473743</v>
      </c>
      <c r="M17" s="21">
        <v>423127</v>
      </c>
      <c r="N17" s="21">
        <v>896870</v>
      </c>
      <c r="O17" s="21"/>
      <c r="P17" s="21"/>
      <c r="Q17" s="21"/>
      <c r="R17" s="21"/>
      <c r="S17" s="21"/>
      <c r="T17" s="21"/>
      <c r="U17" s="21"/>
      <c r="V17" s="21"/>
      <c r="W17" s="21">
        <v>1071878</v>
      </c>
      <c r="X17" s="21">
        <v>1926000</v>
      </c>
      <c r="Y17" s="21">
        <v>-854122</v>
      </c>
      <c r="Z17" s="6">
        <v>-44.35</v>
      </c>
      <c r="AA17" s="28">
        <v>3852000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20100000</v>
      </c>
      <c r="F19" s="18">
        <f t="shared" si="3"/>
        <v>20100000</v>
      </c>
      <c r="G19" s="18">
        <f t="shared" si="3"/>
        <v>0</v>
      </c>
      <c r="H19" s="18">
        <f t="shared" si="3"/>
        <v>3113828</v>
      </c>
      <c r="I19" s="18">
        <f t="shared" si="3"/>
        <v>2226546</v>
      </c>
      <c r="J19" s="18">
        <f t="shared" si="3"/>
        <v>5340374</v>
      </c>
      <c r="K19" s="18">
        <f t="shared" si="3"/>
        <v>0</v>
      </c>
      <c r="L19" s="18">
        <f t="shared" si="3"/>
        <v>344641</v>
      </c>
      <c r="M19" s="18">
        <f t="shared" si="3"/>
        <v>0</v>
      </c>
      <c r="N19" s="18">
        <f t="shared" si="3"/>
        <v>344641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5685015</v>
      </c>
      <c r="X19" s="18">
        <f t="shared" si="3"/>
        <v>10050000</v>
      </c>
      <c r="Y19" s="18">
        <f t="shared" si="3"/>
        <v>-4364985</v>
      </c>
      <c r="Z19" s="4">
        <f>+IF(X19&lt;&gt;0,+(Y19/X19)*100,0)</f>
        <v>-43.43268656716418</v>
      </c>
      <c r="AA19" s="30">
        <f>SUM(AA20:AA23)</f>
        <v>20100000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>
        <v>1514081</v>
      </c>
      <c r="I21" s="21">
        <v>1751524</v>
      </c>
      <c r="J21" s="21">
        <v>3265605</v>
      </c>
      <c r="K21" s="21"/>
      <c r="L21" s="21">
        <v>326969</v>
      </c>
      <c r="M21" s="21"/>
      <c r="N21" s="21">
        <v>326969</v>
      </c>
      <c r="O21" s="21"/>
      <c r="P21" s="21"/>
      <c r="Q21" s="21"/>
      <c r="R21" s="21"/>
      <c r="S21" s="21"/>
      <c r="T21" s="21"/>
      <c r="U21" s="21"/>
      <c r="V21" s="21"/>
      <c r="W21" s="21">
        <v>3592574</v>
      </c>
      <c r="X21" s="21"/>
      <c r="Y21" s="21">
        <v>3592574</v>
      </c>
      <c r="Z21" s="6"/>
      <c r="AA21" s="28"/>
    </row>
    <row r="22" spans="1:27" ht="12.75">
      <c r="A22" s="5" t="s">
        <v>48</v>
      </c>
      <c r="B22" s="3"/>
      <c r="C22" s="22"/>
      <c r="D22" s="22"/>
      <c r="E22" s="23">
        <v>20100000</v>
      </c>
      <c r="F22" s="24">
        <v>20100000</v>
      </c>
      <c r="G22" s="24"/>
      <c r="H22" s="24">
        <v>1599747</v>
      </c>
      <c r="I22" s="24">
        <v>475022</v>
      </c>
      <c r="J22" s="24">
        <v>2074769</v>
      </c>
      <c r="K22" s="24"/>
      <c r="L22" s="24">
        <v>17672</v>
      </c>
      <c r="M22" s="24"/>
      <c r="N22" s="24">
        <v>17672</v>
      </c>
      <c r="O22" s="24"/>
      <c r="P22" s="24"/>
      <c r="Q22" s="24"/>
      <c r="R22" s="24"/>
      <c r="S22" s="24"/>
      <c r="T22" s="24"/>
      <c r="U22" s="24"/>
      <c r="V22" s="24"/>
      <c r="W22" s="24">
        <v>2092441</v>
      </c>
      <c r="X22" s="24">
        <v>10050000</v>
      </c>
      <c r="Y22" s="24">
        <v>-7957559</v>
      </c>
      <c r="Z22" s="7">
        <v>-79.18</v>
      </c>
      <c r="AA22" s="29">
        <v>20100000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23535096</v>
      </c>
      <c r="D25" s="50">
        <f>+D5+D9+D15+D19+D24</f>
        <v>0</v>
      </c>
      <c r="E25" s="51">
        <f t="shared" si="4"/>
        <v>29052000</v>
      </c>
      <c r="F25" s="52">
        <f t="shared" si="4"/>
        <v>29052000</v>
      </c>
      <c r="G25" s="52">
        <f t="shared" si="4"/>
        <v>0</v>
      </c>
      <c r="H25" s="52">
        <f t="shared" si="4"/>
        <v>3481792</v>
      </c>
      <c r="I25" s="52">
        <f t="shared" si="4"/>
        <v>2986696</v>
      </c>
      <c r="J25" s="52">
        <f t="shared" si="4"/>
        <v>6468488</v>
      </c>
      <c r="K25" s="52">
        <f t="shared" si="4"/>
        <v>195994</v>
      </c>
      <c r="L25" s="52">
        <f t="shared" si="4"/>
        <v>1007534</v>
      </c>
      <c r="M25" s="52">
        <f t="shared" si="4"/>
        <v>592173</v>
      </c>
      <c r="N25" s="52">
        <f t="shared" si="4"/>
        <v>1795701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8264189</v>
      </c>
      <c r="X25" s="52">
        <f t="shared" si="4"/>
        <v>13525998</v>
      </c>
      <c r="Y25" s="52">
        <f t="shared" si="4"/>
        <v>-5261809</v>
      </c>
      <c r="Z25" s="53">
        <f>+IF(X25&lt;&gt;0,+(Y25/X25)*100,0)</f>
        <v>-38.90144741999814</v>
      </c>
      <c r="AA25" s="54">
        <f>+AA5+AA9+AA15+AA19+AA24</f>
        <v>29052000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1595614</v>
      </c>
      <c r="D28" s="19"/>
      <c r="E28" s="20">
        <v>2352000</v>
      </c>
      <c r="F28" s="21">
        <v>2352000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>
        <v>2352000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1595614</v>
      </c>
      <c r="D32" s="25">
        <f>SUM(D28:D31)</f>
        <v>0</v>
      </c>
      <c r="E32" s="26">
        <f t="shared" si="5"/>
        <v>2352000</v>
      </c>
      <c r="F32" s="27">
        <f t="shared" si="5"/>
        <v>2352000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2352000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21939482</v>
      </c>
      <c r="D35" s="19"/>
      <c r="E35" s="20">
        <v>26700000</v>
      </c>
      <c r="F35" s="21">
        <v>26700000</v>
      </c>
      <c r="G35" s="21"/>
      <c r="H35" s="21">
        <v>3481792</v>
      </c>
      <c r="I35" s="21">
        <v>2986696</v>
      </c>
      <c r="J35" s="21">
        <v>6468488</v>
      </c>
      <c r="K35" s="21">
        <v>195994</v>
      </c>
      <c r="L35" s="21">
        <v>1007534</v>
      </c>
      <c r="M35" s="21">
        <v>592173</v>
      </c>
      <c r="N35" s="21">
        <v>1795701</v>
      </c>
      <c r="O35" s="21"/>
      <c r="P35" s="21"/>
      <c r="Q35" s="21"/>
      <c r="R35" s="21"/>
      <c r="S35" s="21"/>
      <c r="T35" s="21"/>
      <c r="U35" s="21"/>
      <c r="V35" s="21"/>
      <c r="W35" s="21">
        <v>8264189</v>
      </c>
      <c r="X35" s="21">
        <v>13525998</v>
      </c>
      <c r="Y35" s="21">
        <v>-5261809</v>
      </c>
      <c r="Z35" s="6">
        <v>-38.9</v>
      </c>
      <c r="AA35" s="28">
        <v>26700000</v>
      </c>
    </row>
    <row r="36" spans="1:27" ht="12.75">
      <c r="A36" s="60" t="s">
        <v>64</v>
      </c>
      <c r="B36" s="10"/>
      <c r="C36" s="61">
        <f aca="true" t="shared" si="6" ref="C36:Y36">SUM(C32:C35)</f>
        <v>23535096</v>
      </c>
      <c r="D36" s="61">
        <f>SUM(D32:D35)</f>
        <v>0</v>
      </c>
      <c r="E36" s="62">
        <f t="shared" si="6"/>
        <v>29052000</v>
      </c>
      <c r="F36" s="63">
        <f t="shared" si="6"/>
        <v>29052000</v>
      </c>
      <c r="G36" s="63">
        <f t="shared" si="6"/>
        <v>0</v>
      </c>
      <c r="H36" s="63">
        <f t="shared" si="6"/>
        <v>3481792</v>
      </c>
      <c r="I36" s="63">
        <f t="shared" si="6"/>
        <v>2986696</v>
      </c>
      <c r="J36" s="63">
        <f t="shared" si="6"/>
        <v>6468488</v>
      </c>
      <c r="K36" s="63">
        <f t="shared" si="6"/>
        <v>195994</v>
      </c>
      <c r="L36" s="63">
        <f t="shared" si="6"/>
        <v>1007534</v>
      </c>
      <c r="M36" s="63">
        <f t="shared" si="6"/>
        <v>592173</v>
      </c>
      <c r="N36" s="63">
        <f t="shared" si="6"/>
        <v>1795701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8264189</v>
      </c>
      <c r="X36" s="63">
        <f t="shared" si="6"/>
        <v>13525998</v>
      </c>
      <c r="Y36" s="63">
        <f t="shared" si="6"/>
        <v>-5261809</v>
      </c>
      <c r="Z36" s="64">
        <f>+IF(X36&lt;&gt;0,+(Y36/X36)*100,0)</f>
        <v>-38.90144741999814</v>
      </c>
      <c r="AA36" s="65">
        <f>SUM(AA32:AA35)</f>
        <v>29052000</v>
      </c>
    </row>
    <row r="37" spans="1:27" ht="12.75">
      <c r="A37" s="14" t="s">
        <v>86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87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88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89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-851501</v>
      </c>
      <c r="D5" s="16">
        <f>SUM(D6:D8)</f>
        <v>0</v>
      </c>
      <c r="E5" s="17">
        <f t="shared" si="0"/>
        <v>900000</v>
      </c>
      <c r="F5" s="18">
        <f t="shared" si="0"/>
        <v>900000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98963</v>
      </c>
      <c r="L5" s="18">
        <f t="shared" si="0"/>
        <v>0</v>
      </c>
      <c r="M5" s="18">
        <f t="shared" si="0"/>
        <v>133831</v>
      </c>
      <c r="N5" s="18">
        <f t="shared" si="0"/>
        <v>232794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232794</v>
      </c>
      <c r="X5" s="18">
        <f t="shared" si="0"/>
        <v>450000</v>
      </c>
      <c r="Y5" s="18">
        <f t="shared" si="0"/>
        <v>-217206</v>
      </c>
      <c r="Z5" s="4">
        <f>+IF(X5&lt;&gt;0,+(Y5/X5)*100,0)</f>
        <v>-48.268</v>
      </c>
      <c r="AA5" s="16">
        <f>SUM(AA6:AA8)</f>
        <v>900000</v>
      </c>
    </row>
    <row r="6" spans="1:27" ht="12.75">
      <c r="A6" s="5" t="s">
        <v>32</v>
      </c>
      <c r="B6" s="3"/>
      <c r="C6" s="19">
        <v>-851501</v>
      </c>
      <c r="D6" s="19"/>
      <c r="E6" s="20">
        <v>900000</v>
      </c>
      <c r="F6" s="21">
        <v>900000</v>
      </c>
      <c r="G6" s="21"/>
      <c r="H6" s="21"/>
      <c r="I6" s="21"/>
      <c r="J6" s="21"/>
      <c r="K6" s="21">
        <v>85763</v>
      </c>
      <c r="L6" s="21"/>
      <c r="M6" s="21">
        <v>133831</v>
      </c>
      <c r="N6" s="21">
        <v>219594</v>
      </c>
      <c r="O6" s="21"/>
      <c r="P6" s="21"/>
      <c r="Q6" s="21"/>
      <c r="R6" s="21"/>
      <c r="S6" s="21"/>
      <c r="T6" s="21"/>
      <c r="U6" s="21"/>
      <c r="V6" s="21"/>
      <c r="W6" s="21">
        <v>219594</v>
      </c>
      <c r="X6" s="21">
        <v>450000</v>
      </c>
      <c r="Y6" s="21">
        <v>-230406</v>
      </c>
      <c r="Z6" s="6">
        <v>-51.2</v>
      </c>
      <c r="AA6" s="28">
        <v>900000</v>
      </c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>
        <v>13200</v>
      </c>
      <c r="L7" s="24"/>
      <c r="M7" s="24"/>
      <c r="N7" s="24">
        <v>13200</v>
      </c>
      <c r="O7" s="24"/>
      <c r="P7" s="24"/>
      <c r="Q7" s="24"/>
      <c r="R7" s="24"/>
      <c r="S7" s="24"/>
      <c r="T7" s="24"/>
      <c r="U7" s="24"/>
      <c r="V7" s="24"/>
      <c r="W7" s="24">
        <v>13200</v>
      </c>
      <c r="X7" s="24"/>
      <c r="Y7" s="24">
        <v>13200</v>
      </c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21421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>
        <v>21421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-27901</v>
      </c>
      <c r="D15" s="16">
        <f>SUM(D16:D18)</f>
        <v>0</v>
      </c>
      <c r="E15" s="17">
        <f t="shared" si="2"/>
        <v>4000000</v>
      </c>
      <c r="F15" s="18">
        <f t="shared" si="2"/>
        <v>4000000</v>
      </c>
      <c r="G15" s="18">
        <f t="shared" si="2"/>
        <v>0</v>
      </c>
      <c r="H15" s="18">
        <f t="shared" si="2"/>
        <v>1323979</v>
      </c>
      <c r="I15" s="18">
        <f t="shared" si="2"/>
        <v>0</v>
      </c>
      <c r="J15" s="18">
        <f t="shared" si="2"/>
        <v>1323979</v>
      </c>
      <c r="K15" s="18">
        <f t="shared" si="2"/>
        <v>75375</v>
      </c>
      <c r="L15" s="18">
        <f t="shared" si="2"/>
        <v>133715</v>
      </c>
      <c r="M15" s="18">
        <f t="shared" si="2"/>
        <v>20940</v>
      </c>
      <c r="N15" s="18">
        <f t="shared" si="2"/>
        <v>230030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1554009</v>
      </c>
      <c r="X15" s="18">
        <f t="shared" si="2"/>
        <v>1999998</v>
      </c>
      <c r="Y15" s="18">
        <f t="shared" si="2"/>
        <v>-445989</v>
      </c>
      <c r="Z15" s="4">
        <f>+IF(X15&lt;&gt;0,+(Y15/X15)*100,0)</f>
        <v>-22.2994722994723</v>
      </c>
      <c r="AA15" s="30">
        <f>SUM(AA16:AA18)</f>
        <v>4000000</v>
      </c>
    </row>
    <row r="16" spans="1:27" ht="12.75">
      <c r="A16" s="5" t="s">
        <v>42</v>
      </c>
      <c r="B16" s="3"/>
      <c r="C16" s="19">
        <v>-27901</v>
      </c>
      <c r="D16" s="19"/>
      <c r="E16" s="20">
        <v>4000000</v>
      </c>
      <c r="F16" s="21">
        <v>4000000</v>
      </c>
      <c r="G16" s="21"/>
      <c r="H16" s="21">
        <v>1323979</v>
      </c>
      <c r="I16" s="21"/>
      <c r="J16" s="21">
        <v>1323979</v>
      </c>
      <c r="K16" s="21">
        <v>75375</v>
      </c>
      <c r="L16" s="21">
        <v>133715</v>
      </c>
      <c r="M16" s="21">
        <v>20940</v>
      </c>
      <c r="N16" s="21">
        <v>230030</v>
      </c>
      <c r="O16" s="21"/>
      <c r="P16" s="21"/>
      <c r="Q16" s="21"/>
      <c r="R16" s="21"/>
      <c r="S16" s="21"/>
      <c r="T16" s="21"/>
      <c r="U16" s="21"/>
      <c r="V16" s="21"/>
      <c r="W16" s="21">
        <v>1554009</v>
      </c>
      <c r="X16" s="21">
        <v>1999998</v>
      </c>
      <c r="Y16" s="21">
        <v>-445989</v>
      </c>
      <c r="Z16" s="6">
        <v>-22.3</v>
      </c>
      <c r="AA16" s="28">
        <v>4000000</v>
      </c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2666716</v>
      </c>
      <c r="D19" s="16">
        <f>SUM(D20:D23)</f>
        <v>0</v>
      </c>
      <c r="E19" s="17">
        <f t="shared" si="3"/>
        <v>89383571</v>
      </c>
      <c r="F19" s="18">
        <f t="shared" si="3"/>
        <v>89383571</v>
      </c>
      <c r="G19" s="18">
        <f t="shared" si="3"/>
        <v>0</v>
      </c>
      <c r="H19" s="18">
        <f t="shared" si="3"/>
        <v>5916850</v>
      </c>
      <c r="I19" s="18">
        <f t="shared" si="3"/>
        <v>2920273</v>
      </c>
      <c r="J19" s="18">
        <f t="shared" si="3"/>
        <v>8837123</v>
      </c>
      <c r="K19" s="18">
        <f t="shared" si="3"/>
        <v>5202152</v>
      </c>
      <c r="L19" s="18">
        <f t="shared" si="3"/>
        <v>2722630</v>
      </c>
      <c r="M19" s="18">
        <f t="shared" si="3"/>
        <v>5571849</v>
      </c>
      <c r="N19" s="18">
        <f t="shared" si="3"/>
        <v>13496631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22333754</v>
      </c>
      <c r="X19" s="18">
        <f t="shared" si="3"/>
        <v>44691780</v>
      </c>
      <c r="Y19" s="18">
        <f t="shared" si="3"/>
        <v>-22358026</v>
      </c>
      <c r="Z19" s="4">
        <f>+IF(X19&lt;&gt;0,+(Y19/X19)*100,0)</f>
        <v>-50.02715488172546</v>
      </c>
      <c r="AA19" s="30">
        <f>SUM(AA20:AA23)</f>
        <v>89383571</v>
      </c>
    </row>
    <row r="20" spans="1:27" ht="12.75">
      <c r="A20" s="5" t="s">
        <v>46</v>
      </c>
      <c r="B20" s="3"/>
      <c r="C20" s="19">
        <v>138986</v>
      </c>
      <c r="D20" s="19"/>
      <c r="E20" s="20">
        <v>10075000</v>
      </c>
      <c r="F20" s="21">
        <v>10075000</v>
      </c>
      <c r="G20" s="21"/>
      <c r="H20" s="21">
        <v>193029</v>
      </c>
      <c r="I20" s="21"/>
      <c r="J20" s="21">
        <v>193029</v>
      </c>
      <c r="K20" s="21">
        <v>1769376</v>
      </c>
      <c r="L20" s="21"/>
      <c r="M20" s="21"/>
      <c r="N20" s="21">
        <v>1769376</v>
      </c>
      <c r="O20" s="21"/>
      <c r="P20" s="21"/>
      <c r="Q20" s="21"/>
      <c r="R20" s="21"/>
      <c r="S20" s="21"/>
      <c r="T20" s="21"/>
      <c r="U20" s="21"/>
      <c r="V20" s="21"/>
      <c r="W20" s="21">
        <v>1962405</v>
      </c>
      <c r="X20" s="21">
        <v>5037498</v>
      </c>
      <c r="Y20" s="21">
        <v>-3075093</v>
      </c>
      <c r="Z20" s="6">
        <v>-61.04</v>
      </c>
      <c r="AA20" s="28">
        <v>10075000</v>
      </c>
    </row>
    <row r="21" spans="1:27" ht="12.75">
      <c r="A21" s="5" t="s">
        <v>47</v>
      </c>
      <c r="B21" s="3"/>
      <c r="C21" s="19">
        <v>469776</v>
      </c>
      <c r="D21" s="19"/>
      <c r="E21" s="20">
        <v>49208571</v>
      </c>
      <c r="F21" s="21">
        <v>49208571</v>
      </c>
      <c r="G21" s="21"/>
      <c r="H21" s="21">
        <v>771497</v>
      </c>
      <c r="I21" s="21">
        <v>391871</v>
      </c>
      <c r="J21" s="21">
        <v>1163368</v>
      </c>
      <c r="K21" s="21"/>
      <c r="L21" s="21">
        <v>1457044</v>
      </c>
      <c r="M21" s="21">
        <v>218667</v>
      </c>
      <c r="N21" s="21">
        <v>1675711</v>
      </c>
      <c r="O21" s="21"/>
      <c r="P21" s="21"/>
      <c r="Q21" s="21"/>
      <c r="R21" s="21"/>
      <c r="S21" s="21"/>
      <c r="T21" s="21"/>
      <c r="U21" s="21"/>
      <c r="V21" s="21"/>
      <c r="W21" s="21">
        <v>2839079</v>
      </c>
      <c r="X21" s="21">
        <v>24604284</v>
      </c>
      <c r="Y21" s="21">
        <v>-21765205</v>
      </c>
      <c r="Z21" s="6">
        <v>-88.46</v>
      </c>
      <c r="AA21" s="28">
        <v>49208571</v>
      </c>
    </row>
    <row r="22" spans="1:27" ht="12.75">
      <c r="A22" s="5" t="s">
        <v>48</v>
      </c>
      <c r="B22" s="3"/>
      <c r="C22" s="22">
        <v>2057954</v>
      </c>
      <c r="D22" s="22"/>
      <c r="E22" s="23">
        <v>30000000</v>
      </c>
      <c r="F22" s="24">
        <v>30000000</v>
      </c>
      <c r="G22" s="24"/>
      <c r="H22" s="24">
        <v>4952324</v>
      </c>
      <c r="I22" s="24">
        <v>2528402</v>
      </c>
      <c r="J22" s="24">
        <v>7480726</v>
      </c>
      <c r="K22" s="24">
        <v>3431678</v>
      </c>
      <c r="L22" s="24">
        <v>1265189</v>
      </c>
      <c r="M22" s="24">
        <v>5353182</v>
      </c>
      <c r="N22" s="24">
        <v>10050049</v>
      </c>
      <c r="O22" s="24"/>
      <c r="P22" s="24"/>
      <c r="Q22" s="24"/>
      <c r="R22" s="24"/>
      <c r="S22" s="24"/>
      <c r="T22" s="24"/>
      <c r="U22" s="24"/>
      <c r="V22" s="24"/>
      <c r="W22" s="24">
        <v>17530775</v>
      </c>
      <c r="X22" s="24">
        <v>15000000</v>
      </c>
      <c r="Y22" s="24">
        <v>2530775</v>
      </c>
      <c r="Z22" s="7">
        <v>16.87</v>
      </c>
      <c r="AA22" s="29">
        <v>30000000</v>
      </c>
    </row>
    <row r="23" spans="1:27" ht="12.75">
      <c r="A23" s="5" t="s">
        <v>49</v>
      </c>
      <c r="B23" s="3"/>
      <c r="C23" s="19"/>
      <c r="D23" s="19"/>
      <c r="E23" s="20">
        <v>100000</v>
      </c>
      <c r="F23" s="21">
        <v>100000</v>
      </c>
      <c r="G23" s="21"/>
      <c r="H23" s="21"/>
      <c r="I23" s="21"/>
      <c r="J23" s="21"/>
      <c r="K23" s="21">
        <v>1098</v>
      </c>
      <c r="L23" s="21">
        <v>397</v>
      </c>
      <c r="M23" s="21"/>
      <c r="N23" s="21">
        <v>1495</v>
      </c>
      <c r="O23" s="21"/>
      <c r="P23" s="21"/>
      <c r="Q23" s="21"/>
      <c r="R23" s="21"/>
      <c r="S23" s="21"/>
      <c r="T23" s="21"/>
      <c r="U23" s="21"/>
      <c r="V23" s="21"/>
      <c r="W23" s="21">
        <v>1495</v>
      </c>
      <c r="X23" s="21">
        <v>49998</v>
      </c>
      <c r="Y23" s="21">
        <v>-48503</v>
      </c>
      <c r="Z23" s="6">
        <v>-97.01</v>
      </c>
      <c r="AA23" s="28">
        <v>100000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1808735</v>
      </c>
      <c r="D25" s="50">
        <f>+D5+D9+D15+D19+D24</f>
        <v>0</v>
      </c>
      <c r="E25" s="51">
        <f t="shared" si="4"/>
        <v>94283571</v>
      </c>
      <c r="F25" s="52">
        <f t="shared" si="4"/>
        <v>94283571</v>
      </c>
      <c r="G25" s="52">
        <f t="shared" si="4"/>
        <v>0</v>
      </c>
      <c r="H25" s="52">
        <f t="shared" si="4"/>
        <v>7240829</v>
      </c>
      <c r="I25" s="52">
        <f t="shared" si="4"/>
        <v>2920273</v>
      </c>
      <c r="J25" s="52">
        <f t="shared" si="4"/>
        <v>10161102</v>
      </c>
      <c r="K25" s="52">
        <f t="shared" si="4"/>
        <v>5376490</v>
      </c>
      <c r="L25" s="52">
        <f t="shared" si="4"/>
        <v>2856345</v>
      </c>
      <c r="M25" s="52">
        <f t="shared" si="4"/>
        <v>5726620</v>
      </c>
      <c r="N25" s="52">
        <f t="shared" si="4"/>
        <v>13959455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24120557</v>
      </c>
      <c r="X25" s="52">
        <f t="shared" si="4"/>
        <v>47141778</v>
      </c>
      <c r="Y25" s="52">
        <f t="shared" si="4"/>
        <v>-23021221</v>
      </c>
      <c r="Z25" s="53">
        <f>+IF(X25&lt;&gt;0,+(Y25/X25)*100,0)</f>
        <v>-48.834010885206744</v>
      </c>
      <c r="AA25" s="54">
        <f>+AA5+AA9+AA15+AA19+AA24</f>
        <v>94283571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2612516</v>
      </c>
      <c r="D28" s="19"/>
      <c r="E28" s="20">
        <v>89283571</v>
      </c>
      <c r="F28" s="21">
        <v>89283571</v>
      </c>
      <c r="G28" s="21"/>
      <c r="H28" s="21">
        <v>7240829</v>
      </c>
      <c r="I28" s="21">
        <v>2920273</v>
      </c>
      <c r="J28" s="21">
        <v>10161102</v>
      </c>
      <c r="K28" s="21">
        <v>5276429</v>
      </c>
      <c r="L28" s="21">
        <v>2855948</v>
      </c>
      <c r="M28" s="21">
        <v>5592789</v>
      </c>
      <c r="N28" s="21">
        <v>13725166</v>
      </c>
      <c r="O28" s="21"/>
      <c r="P28" s="21"/>
      <c r="Q28" s="21"/>
      <c r="R28" s="21"/>
      <c r="S28" s="21"/>
      <c r="T28" s="21"/>
      <c r="U28" s="21"/>
      <c r="V28" s="21"/>
      <c r="W28" s="21">
        <v>23886268</v>
      </c>
      <c r="X28" s="21">
        <v>44641788</v>
      </c>
      <c r="Y28" s="21">
        <v>-20755520</v>
      </c>
      <c r="Z28" s="6">
        <v>-46.49</v>
      </c>
      <c r="AA28" s="19">
        <v>89283571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2612516</v>
      </c>
      <c r="D32" s="25">
        <f>SUM(D28:D31)</f>
        <v>0</v>
      </c>
      <c r="E32" s="26">
        <f t="shared" si="5"/>
        <v>89283571</v>
      </c>
      <c r="F32" s="27">
        <f t="shared" si="5"/>
        <v>89283571</v>
      </c>
      <c r="G32" s="27">
        <f t="shared" si="5"/>
        <v>0</v>
      </c>
      <c r="H32" s="27">
        <f t="shared" si="5"/>
        <v>7240829</v>
      </c>
      <c r="I32" s="27">
        <f t="shared" si="5"/>
        <v>2920273</v>
      </c>
      <c r="J32" s="27">
        <f t="shared" si="5"/>
        <v>10161102</v>
      </c>
      <c r="K32" s="27">
        <f t="shared" si="5"/>
        <v>5276429</v>
      </c>
      <c r="L32" s="27">
        <f t="shared" si="5"/>
        <v>2855948</v>
      </c>
      <c r="M32" s="27">
        <f t="shared" si="5"/>
        <v>5592789</v>
      </c>
      <c r="N32" s="27">
        <f t="shared" si="5"/>
        <v>13725166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23886268</v>
      </c>
      <c r="X32" s="27">
        <f t="shared" si="5"/>
        <v>44641788</v>
      </c>
      <c r="Y32" s="27">
        <f t="shared" si="5"/>
        <v>-20755520</v>
      </c>
      <c r="Z32" s="13">
        <f>+IF(X32&lt;&gt;0,+(Y32/X32)*100,0)</f>
        <v>-46.49347826301223</v>
      </c>
      <c r="AA32" s="31">
        <f>SUM(AA28:AA31)</f>
        <v>89283571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>
        <v>13200</v>
      </c>
      <c r="L33" s="21">
        <v>-13200</v>
      </c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-803780</v>
      </c>
      <c r="D35" s="19"/>
      <c r="E35" s="20">
        <v>5000000</v>
      </c>
      <c r="F35" s="21">
        <v>5000000</v>
      </c>
      <c r="G35" s="21"/>
      <c r="H35" s="21"/>
      <c r="I35" s="21"/>
      <c r="J35" s="21"/>
      <c r="K35" s="21">
        <v>86861</v>
      </c>
      <c r="L35" s="21">
        <v>13597</v>
      </c>
      <c r="M35" s="21">
        <v>133832</v>
      </c>
      <c r="N35" s="21">
        <v>234290</v>
      </c>
      <c r="O35" s="21"/>
      <c r="P35" s="21"/>
      <c r="Q35" s="21"/>
      <c r="R35" s="21"/>
      <c r="S35" s="21"/>
      <c r="T35" s="21"/>
      <c r="U35" s="21"/>
      <c r="V35" s="21"/>
      <c r="W35" s="21">
        <v>234290</v>
      </c>
      <c r="X35" s="21">
        <v>2500002</v>
      </c>
      <c r="Y35" s="21">
        <v>-2265712</v>
      </c>
      <c r="Z35" s="6">
        <v>-90.63</v>
      </c>
      <c r="AA35" s="28">
        <v>5000000</v>
      </c>
    </row>
    <row r="36" spans="1:27" ht="12.75">
      <c r="A36" s="60" t="s">
        <v>64</v>
      </c>
      <c r="B36" s="10"/>
      <c r="C36" s="61">
        <f aca="true" t="shared" si="6" ref="C36:Y36">SUM(C32:C35)</f>
        <v>1808736</v>
      </c>
      <c r="D36" s="61">
        <f>SUM(D32:D35)</f>
        <v>0</v>
      </c>
      <c r="E36" s="62">
        <f t="shared" si="6"/>
        <v>94283571</v>
      </c>
      <c r="F36" s="63">
        <f t="shared" si="6"/>
        <v>94283571</v>
      </c>
      <c r="G36" s="63">
        <f t="shared" si="6"/>
        <v>0</v>
      </c>
      <c r="H36" s="63">
        <f t="shared" si="6"/>
        <v>7240829</v>
      </c>
      <c r="I36" s="63">
        <f t="shared" si="6"/>
        <v>2920273</v>
      </c>
      <c r="J36" s="63">
        <f t="shared" si="6"/>
        <v>10161102</v>
      </c>
      <c r="K36" s="63">
        <f t="shared" si="6"/>
        <v>5376490</v>
      </c>
      <c r="L36" s="63">
        <f t="shared" si="6"/>
        <v>2856345</v>
      </c>
      <c r="M36" s="63">
        <f t="shared" si="6"/>
        <v>5726621</v>
      </c>
      <c r="N36" s="63">
        <f t="shared" si="6"/>
        <v>13959456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24120558</v>
      </c>
      <c r="X36" s="63">
        <f t="shared" si="6"/>
        <v>47141790</v>
      </c>
      <c r="Y36" s="63">
        <f t="shared" si="6"/>
        <v>-23021232</v>
      </c>
      <c r="Z36" s="64">
        <f>+IF(X36&lt;&gt;0,+(Y36/X36)*100,0)</f>
        <v>-48.83402178831139</v>
      </c>
      <c r="AA36" s="65">
        <f>SUM(AA32:AA35)</f>
        <v>94283571</v>
      </c>
    </row>
    <row r="37" spans="1:27" ht="12.75">
      <c r="A37" s="14" t="s">
        <v>86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87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88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89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232421</v>
      </c>
      <c r="D5" s="16">
        <f>SUM(D6:D8)</f>
        <v>0</v>
      </c>
      <c r="E5" s="17">
        <f t="shared" si="0"/>
        <v>600000</v>
      </c>
      <c r="F5" s="18">
        <f t="shared" si="0"/>
        <v>600000</v>
      </c>
      <c r="G5" s="18">
        <f t="shared" si="0"/>
        <v>0</v>
      </c>
      <c r="H5" s="18">
        <f t="shared" si="0"/>
        <v>90894</v>
      </c>
      <c r="I5" s="18">
        <f t="shared" si="0"/>
        <v>47023</v>
      </c>
      <c r="J5" s="18">
        <f t="shared" si="0"/>
        <v>137917</v>
      </c>
      <c r="K5" s="18">
        <f t="shared" si="0"/>
        <v>261197</v>
      </c>
      <c r="L5" s="18">
        <f t="shared" si="0"/>
        <v>8520</v>
      </c>
      <c r="M5" s="18">
        <f t="shared" si="0"/>
        <v>126500</v>
      </c>
      <c r="N5" s="18">
        <f t="shared" si="0"/>
        <v>396217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534134</v>
      </c>
      <c r="X5" s="18">
        <f t="shared" si="0"/>
        <v>300000</v>
      </c>
      <c r="Y5" s="18">
        <f t="shared" si="0"/>
        <v>234134</v>
      </c>
      <c r="Z5" s="4">
        <f>+IF(X5&lt;&gt;0,+(Y5/X5)*100,0)</f>
        <v>78.04466666666666</v>
      </c>
      <c r="AA5" s="16">
        <f>SUM(AA6:AA8)</f>
        <v>600000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232421</v>
      </c>
      <c r="D7" s="22"/>
      <c r="E7" s="23">
        <v>600000</v>
      </c>
      <c r="F7" s="24">
        <v>600000</v>
      </c>
      <c r="G7" s="24"/>
      <c r="H7" s="24">
        <v>90894</v>
      </c>
      <c r="I7" s="24">
        <v>47023</v>
      </c>
      <c r="J7" s="24">
        <v>137917</v>
      </c>
      <c r="K7" s="24">
        <v>261197</v>
      </c>
      <c r="L7" s="24">
        <v>8520</v>
      </c>
      <c r="M7" s="24">
        <v>126500</v>
      </c>
      <c r="N7" s="24">
        <v>396217</v>
      </c>
      <c r="O7" s="24"/>
      <c r="P7" s="24"/>
      <c r="Q7" s="24"/>
      <c r="R7" s="24"/>
      <c r="S7" s="24"/>
      <c r="T7" s="24"/>
      <c r="U7" s="24"/>
      <c r="V7" s="24"/>
      <c r="W7" s="24">
        <v>534134</v>
      </c>
      <c r="X7" s="24">
        <v>300000</v>
      </c>
      <c r="Y7" s="24">
        <v>234134</v>
      </c>
      <c r="Z7" s="7">
        <v>78.04</v>
      </c>
      <c r="AA7" s="29">
        <v>600000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6204019</v>
      </c>
      <c r="D9" s="16">
        <f>SUM(D10:D14)</f>
        <v>0</v>
      </c>
      <c r="E9" s="17">
        <f t="shared" si="1"/>
        <v>3500000</v>
      </c>
      <c r="F9" s="18">
        <f t="shared" si="1"/>
        <v>3500000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716234</v>
      </c>
      <c r="M9" s="18">
        <f t="shared" si="1"/>
        <v>920955</v>
      </c>
      <c r="N9" s="18">
        <f t="shared" si="1"/>
        <v>1637189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1637189</v>
      </c>
      <c r="X9" s="18">
        <f t="shared" si="1"/>
        <v>2300000</v>
      </c>
      <c r="Y9" s="18">
        <f t="shared" si="1"/>
        <v>-662811</v>
      </c>
      <c r="Z9" s="4">
        <f>+IF(X9&lt;&gt;0,+(Y9/X9)*100,0)</f>
        <v>-28.817869565217393</v>
      </c>
      <c r="AA9" s="30">
        <f>SUM(AA10:AA14)</f>
        <v>3500000</v>
      </c>
    </row>
    <row r="10" spans="1:27" ht="12.75">
      <c r="A10" s="5" t="s">
        <v>36</v>
      </c>
      <c r="B10" s="3"/>
      <c r="C10" s="19">
        <v>1658291</v>
      </c>
      <c r="D10" s="19"/>
      <c r="E10" s="20"/>
      <c r="F10" s="21"/>
      <c r="G10" s="21"/>
      <c r="H10" s="21"/>
      <c r="I10" s="21"/>
      <c r="J10" s="21"/>
      <c r="K10" s="21"/>
      <c r="L10" s="21"/>
      <c r="M10" s="21">
        <v>427515</v>
      </c>
      <c r="N10" s="21">
        <v>427515</v>
      </c>
      <c r="O10" s="21"/>
      <c r="P10" s="21"/>
      <c r="Q10" s="21"/>
      <c r="R10" s="21"/>
      <c r="S10" s="21"/>
      <c r="T10" s="21"/>
      <c r="U10" s="21"/>
      <c r="V10" s="21"/>
      <c r="W10" s="21">
        <v>427515</v>
      </c>
      <c r="X10" s="21"/>
      <c r="Y10" s="21">
        <v>427515</v>
      </c>
      <c r="Z10" s="6"/>
      <c r="AA10" s="28"/>
    </row>
    <row r="11" spans="1:27" ht="12.75">
      <c r="A11" s="5" t="s">
        <v>37</v>
      </c>
      <c r="B11" s="3"/>
      <c r="C11" s="19">
        <v>4545728</v>
      </c>
      <c r="D11" s="19"/>
      <c r="E11" s="20">
        <v>3500000</v>
      </c>
      <c r="F11" s="21">
        <v>3500000</v>
      </c>
      <c r="G11" s="21"/>
      <c r="H11" s="21"/>
      <c r="I11" s="21"/>
      <c r="J11" s="21"/>
      <c r="K11" s="21"/>
      <c r="L11" s="21">
        <v>716234</v>
      </c>
      <c r="M11" s="21">
        <v>493440</v>
      </c>
      <c r="N11" s="21">
        <v>1209674</v>
      </c>
      <c r="O11" s="21"/>
      <c r="P11" s="21"/>
      <c r="Q11" s="21"/>
      <c r="R11" s="21"/>
      <c r="S11" s="21"/>
      <c r="T11" s="21"/>
      <c r="U11" s="21"/>
      <c r="V11" s="21"/>
      <c r="W11" s="21">
        <v>1209674</v>
      </c>
      <c r="X11" s="21">
        <v>2300000</v>
      </c>
      <c r="Y11" s="21">
        <v>-1090326</v>
      </c>
      <c r="Z11" s="6">
        <v>-47.41</v>
      </c>
      <c r="AA11" s="28">
        <v>3500000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60593804</v>
      </c>
      <c r="D15" s="16">
        <f>SUM(D16:D18)</f>
        <v>0</v>
      </c>
      <c r="E15" s="17">
        <f t="shared" si="2"/>
        <v>27637900</v>
      </c>
      <c r="F15" s="18">
        <f t="shared" si="2"/>
        <v>27637900</v>
      </c>
      <c r="G15" s="18">
        <f t="shared" si="2"/>
        <v>9579770</v>
      </c>
      <c r="H15" s="18">
        <f t="shared" si="2"/>
        <v>5538047</v>
      </c>
      <c r="I15" s="18">
        <f t="shared" si="2"/>
        <v>1250000</v>
      </c>
      <c r="J15" s="18">
        <f t="shared" si="2"/>
        <v>16367817</v>
      </c>
      <c r="K15" s="18">
        <f t="shared" si="2"/>
        <v>7057383</v>
      </c>
      <c r="L15" s="18">
        <f t="shared" si="2"/>
        <v>0</v>
      </c>
      <c r="M15" s="18">
        <f t="shared" si="2"/>
        <v>7980750</v>
      </c>
      <c r="N15" s="18">
        <f t="shared" si="2"/>
        <v>15038133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31405950</v>
      </c>
      <c r="X15" s="18">
        <f t="shared" si="2"/>
        <v>26686659</v>
      </c>
      <c r="Y15" s="18">
        <f t="shared" si="2"/>
        <v>4719291</v>
      </c>
      <c r="Z15" s="4">
        <f>+IF(X15&lt;&gt;0,+(Y15/X15)*100,0)</f>
        <v>17.684083271720148</v>
      </c>
      <c r="AA15" s="30">
        <f>SUM(AA16:AA18)</f>
        <v>27637900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60593804</v>
      </c>
      <c r="D17" s="19"/>
      <c r="E17" s="20">
        <v>27637900</v>
      </c>
      <c r="F17" s="21">
        <v>27637900</v>
      </c>
      <c r="G17" s="21">
        <v>9579770</v>
      </c>
      <c r="H17" s="21">
        <v>5538047</v>
      </c>
      <c r="I17" s="21">
        <v>1250000</v>
      </c>
      <c r="J17" s="21">
        <v>16367817</v>
      </c>
      <c r="K17" s="21">
        <v>7057383</v>
      </c>
      <c r="L17" s="21"/>
      <c r="M17" s="21">
        <v>7980750</v>
      </c>
      <c r="N17" s="21">
        <v>15038133</v>
      </c>
      <c r="O17" s="21"/>
      <c r="P17" s="21"/>
      <c r="Q17" s="21"/>
      <c r="R17" s="21"/>
      <c r="S17" s="21"/>
      <c r="T17" s="21"/>
      <c r="U17" s="21"/>
      <c r="V17" s="21"/>
      <c r="W17" s="21">
        <v>31405950</v>
      </c>
      <c r="X17" s="21">
        <v>26686659</v>
      </c>
      <c r="Y17" s="21">
        <v>4719291</v>
      </c>
      <c r="Z17" s="6">
        <v>17.68</v>
      </c>
      <c r="AA17" s="28">
        <v>27637900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84220992</v>
      </c>
      <c r="D19" s="16">
        <f>SUM(D20:D23)</f>
        <v>0</v>
      </c>
      <c r="E19" s="17">
        <f t="shared" si="3"/>
        <v>83965765</v>
      </c>
      <c r="F19" s="18">
        <f t="shared" si="3"/>
        <v>83965765</v>
      </c>
      <c r="G19" s="18">
        <f t="shared" si="3"/>
        <v>3483428</v>
      </c>
      <c r="H19" s="18">
        <f t="shared" si="3"/>
        <v>8084464</v>
      </c>
      <c r="I19" s="18">
        <f t="shared" si="3"/>
        <v>7695653</v>
      </c>
      <c r="J19" s="18">
        <f t="shared" si="3"/>
        <v>19263545</v>
      </c>
      <c r="K19" s="18">
        <f t="shared" si="3"/>
        <v>8514967</v>
      </c>
      <c r="L19" s="18">
        <f t="shared" si="3"/>
        <v>161364</v>
      </c>
      <c r="M19" s="18">
        <f t="shared" si="3"/>
        <v>11830837</v>
      </c>
      <c r="N19" s="18">
        <f t="shared" si="3"/>
        <v>20507168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39770713</v>
      </c>
      <c r="X19" s="18">
        <f t="shared" si="3"/>
        <v>47510378</v>
      </c>
      <c r="Y19" s="18">
        <f t="shared" si="3"/>
        <v>-7739665</v>
      </c>
      <c r="Z19" s="4">
        <f>+IF(X19&lt;&gt;0,+(Y19/X19)*100,0)</f>
        <v>-16.290472367952955</v>
      </c>
      <c r="AA19" s="30">
        <f>SUM(AA20:AA23)</f>
        <v>83965765</v>
      </c>
    </row>
    <row r="20" spans="1:27" ht="12.75">
      <c r="A20" s="5" t="s">
        <v>46</v>
      </c>
      <c r="B20" s="3"/>
      <c r="C20" s="19">
        <v>12619441</v>
      </c>
      <c r="D20" s="19"/>
      <c r="E20" s="20">
        <v>8500000</v>
      </c>
      <c r="F20" s="21">
        <v>8500000</v>
      </c>
      <c r="G20" s="21">
        <v>29596</v>
      </c>
      <c r="H20" s="21"/>
      <c r="I20" s="21">
        <v>7300000</v>
      </c>
      <c r="J20" s="21">
        <v>7329596</v>
      </c>
      <c r="K20" s="21">
        <v>1325000</v>
      </c>
      <c r="L20" s="21"/>
      <c r="M20" s="21">
        <v>677716</v>
      </c>
      <c r="N20" s="21">
        <v>2002716</v>
      </c>
      <c r="O20" s="21"/>
      <c r="P20" s="21"/>
      <c r="Q20" s="21"/>
      <c r="R20" s="21"/>
      <c r="S20" s="21"/>
      <c r="T20" s="21"/>
      <c r="U20" s="21"/>
      <c r="V20" s="21"/>
      <c r="W20" s="21">
        <v>9332312</v>
      </c>
      <c r="X20" s="21">
        <v>4000000</v>
      </c>
      <c r="Y20" s="21">
        <v>5332312</v>
      </c>
      <c r="Z20" s="6">
        <v>133.31</v>
      </c>
      <c r="AA20" s="28">
        <v>8500000</v>
      </c>
    </row>
    <row r="21" spans="1:27" ht="12.75">
      <c r="A21" s="5" t="s">
        <v>47</v>
      </c>
      <c r="B21" s="3"/>
      <c r="C21" s="19">
        <v>36820311</v>
      </c>
      <c r="D21" s="19"/>
      <c r="E21" s="20">
        <v>20260400</v>
      </c>
      <c r="F21" s="21">
        <v>20260400</v>
      </c>
      <c r="G21" s="21">
        <v>3453832</v>
      </c>
      <c r="H21" s="21"/>
      <c r="I21" s="21"/>
      <c r="J21" s="21">
        <v>3453832</v>
      </c>
      <c r="K21" s="21"/>
      <c r="L21" s="21">
        <v>48504</v>
      </c>
      <c r="M21" s="21">
        <v>6476898</v>
      </c>
      <c r="N21" s="21">
        <v>6525402</v>
      </c>
      <c r="O21" s="21"/>
      <c r="P21" s="21"/>
      <c r="Q21" s="21"/>
      <c r="R21" s="21"/>
      <c r="S21" s="21"/>
      <c r="T21" s="21"/>
      <c r="U21" s="21"/>
      <c r="V21" s="21"/>
      <c r="W21" s="21">
        <v>9979234</v>
      </c>
      <c r="X21" s="21">
        <v>17260378</v>
      </c>
      <c r="Y21" s="21">
        <v>-7281144</v>
      </c>
      <c r="Z21" s="6">
        <v>-42.18</v>
      </c>
      <c r="AA21" s="28">
        <v>20260400</v>
      </c>
    </row>
    <row r="22" spans="1:27" ht="12.75">
      <c r="A22" s="5" t="s">
        <v>48</v>
      </c>
      <c r="B22" s="3"/>
      <c r="C22" s="22">
        <v>34781240</v>
      </c>
      <c r="D22" s="22"/>
      <c r="E22" s="23">
        <v>55205365</v>
      </c>
      <c r="F22" s="24">
        <v>55205365</v>
      </c>
      <c r="G22" s="24"/>
      <c r="H22" s="24">
        <v>8084464</v>
      </c>
      <c r="I22" s="24">
        <v>395653</v>
      </c>
      <c r="J22" s="24">
        <v>8480117</v>
      </c>
      <c r="K22" s="24">
        <v>7189967</v>
      </c>
      <c r="L22" s="24"/>
      <c r="M22" s="24">
        <v>4676223</v>
      </c>
      <c r="N22" s="24">
        <v>11866190</v>
      </c>
      <c r="O22" s="24"/>
      <c r="P22" s="24"/>
      <c r="Q22" s="24"/>
      <c r="R22" s="24"/>
      <c r="S22" s="24"/>
      <c r="T22" s="24"/>
      <c r="U22" s="24"/>
      <c r="V22" s="24"/>
      <c r="W22" s="24">
        <v>20346307</v>
      </c>
      <c r="X22" s="24">
        <v>26250000</v>
      </c>
      <c r="Y22" s="24">
        <v>-5903693</v>
      </c>
      <c r="Z22" s="7">
        <v>-22.49</v>
      </c>
      <c r="AA22" s="29">
        <v>55205365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>
        <v>112860</v>
      </c>
      <c r="M23" s="21"/>
      <c r="N23" s="21">
        <v>112860</v>
      </c>
      <c r="O23" s="21"/>
      <c r="P23" s="21"/>
      <c r="Q23" s="21"/>
      <c r="R23" s="21"/>
      <c r="S23" s="21"/>
      <c r="T23" s="21"/>
      <c r="U23" s="21"/>
      <c r="V23" s="21"/>
      <c r="W23" s="21">
        <v>112860</v>
      </c>
      <c r="X23" s="21"/>
      <c r="Y23" s="21">
        <v>112860</v>
      </c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151251236</v>
      </c>
      <c r="D25" s="50">
        <f>+D5+D9+D15+D19+D24</f>
        <v>0</v>
      </c>
      <c r="E25" s="51">
        <f t="shared" si="4"/>
        <v>115703665</v>
      </c>
      <c r="F25" s="52">
        <f t="shared" si="4"/>
        <v>115703665</v>
      </c>
      <c r="G25" s="52">
        <f t="shared" si="4"/>
        <v>13063198</v>
      </c>
      <c r="H25" s="52">
        <f t="shared" si="4"/>
        <v>13713405</v>
      </c>
      <c r="I25" s="52">
        <f t="shared" si="4"/>
        <v>8992676</v>
      </c>
      <c r="J25" s="52">
        <f t="shared" si="4"/>
        <v>35769279</v>
      </c>
      <c r="K25" s="52">
        <f t="shared" si="4"/>
        <v>15833547</v>
      </c>
      <c r="L25" s="52">
        <f t="shared" si="4"/>
        <v>886118</v>
      </c>
      <c r="M25" s="52">
        <f t="shared" si="4"/>
        <v>20859042</v>
      </c>
      <c r="N25" s="52">
        <f t="shared" si="4"/>
        <v>37578707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73347986</v>
      </c>
      <c r="X25" s="52">
        <f t="shared" si="4"/>
        <v>76797037</v>
      </c>
      <c r="Y25" s="52">
        <f t="shared" si="4"/>
        <v>-3449051</v>
      </c>
      <c r="Z25" s="53">
        <f>+IF(X25&lt;&gt;0,+(Y25/X25)*100,0)</f>
        <v>-4.491125093797564</v>
      </c>
      <c r="AA25" s="54">
        <f>+AA5+AA9+AA15+AA19+AA24</f>
        <v>115703665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146996240</v>
      </c>
      <c r="D28" s="19"/>
      <c r="E28" s="20">
        <v>115103665</v>
      </c>
      <c r="F28" s="21">
        <v>115103665</v>
      </c>
      <c r="G28" s="21">
        <v>13033602</v>
      </c>
      <c r="H28" s="21">
        <v>13622511</v>
      </c>
      <c r="I28" s="21">
        <v>8945653</v>
      </c>
      <c r="J28" s="21">
        <v>35601766</v>
      </c>
      <c r="K28" s="21">
        <v>15572350</v>
      </c>
      <c r="L28" s="21">
        <v>716234</v>
      </c>
      <c r="M28" s="21">
        <v>20732542</v>
      </c>
      <c r="N28" s="21">
        <v>37021126</v>
      </c>
      <c r="O28" s="21"/>
      <c r="P28" s="21"/>
      <c r="Q28" s="21"/>
      <c r="R28" s="21"/>
      <c r="S28" s="21"/>
      <c r="T28" s="21"/>
      <c r="U28" s="21"/>
      <c r="V28" s="21"/>
      <c r="W28" s="21">
        <v>72622892</v>
      </c>
      <c r="X28" s="21">
        <v>76797037</v>
      </c>
      <c r="Y28" s="21">
        <v>-4174145</v>
      </c>
      <c r="Z28" s="6">
        <v>-5.44</v>
      </c>
      <c r="AA28" s="19">
        <v>115103665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146996240</v>
      </c>
      <c r="D32" s="25">
        <f>SUM(D28:D31)</f>
        <v>0</v>
      </c>
      <c r="E32" s="26">
        <f t="shared" si="5"/>
        <v>115103665</v>
      </c>
      <c r="F32" s="27">
        <f t="shared" si="5"/>
        <v>115103665</v>
      </c>
      <c r="G32" s="27">
        <f t="shared" si="5"/>
        <v>13033602</v>
      </c>
      <c r="H32" s="27">
        <f t="shared" si="5"/>
        <v>13622511</v>
      </c>
      <c r="I32" s="27">
        <f t="shared" si="5"/>
        <v>8945653</v>
      </c>
      <c r="J32" s="27">
        <f t="shared" si="5"/>
        <v>35601766</v>
      </c>
      <c r="K32" s="27">
        <f t="shared" si="5"/>
        <v>15572350</v>
      </c>
      <c r="L32" s="27">
        <f t="shared" si="5"/>
        <v>716234</v>
      </c>
      <c r="M32" s="27">
        <f t="shared" si="5"/>
        <v>20732542</v>
      </c>
      <c r="N32" s="27">
        <f t="shared" si="5"/>
        <v>37021126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72622892</v>
      </c>
      <c r="X32" s="27">
        <f t="shared" si="5"/>
        <v>76797037</v>
      </c>
      <c r="Y32" s="27">
        <f t="shared" si="5"/>
        <v>-4174145</v>
      </c>
      <c r="Z32" s="13">
        <f>+IF(X32&lt;&gt;0,+(Y32/X32)*100,0)</f>
        <v>-5.43529433303527</v>
      </c>
      <c r="AA32" s="31">
        <f>SUM(AA28:AA31)</f>
        <v>115103665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4254996</v>
      </c>
      <c r="D35" s="19"/>
      <c r="E35" s="20">
        <v>600000</v>
      </c>
      <c r="F35" s="21">
        <v>600000</v>
      </c>
      <c r="G35" s="21">
        <v>29596</v>
      </c>
      <c r="H35" s="21">
        <v>90894</v>
      </c>
      <c r="I35" s="21">
        <v>47023</v>
      </c>
      <c r="J35" s="21">
        <v>167513</v>
      </c>
      <c r="K35" s="21">
        <v>261197</v>
      </c>
      <c r="L35" s="21">
        <v>169884</v>
      </c>
      <c r="M35" s="21">
        <v>126500</v>
      </c>
      <c r="N35" s="21">
        <v>557581</v>
      </c>
      <c r="O35" s="21"/>
      <c r="P35" s="21"/>
      <c r="Q35" s="21"/>
      <c r="R35" s="21"/>
      <c r="S35" s="21"/>
      <c r="T35" s="21"/>
      <c r="U35" s="21"/>
      <c r="V35" s="21"/>
      <c r="W35" s="21">
        <v>725094</v>
      </c>
      <c r="X35" s="21">
        <v>300000</v>
      </c>
      <c r="Y35" s="21">
        <v>425094</v>
      </c>
      <c r="Z35" s="6">
        <v>141.7</v>
      </c>
      <c r="AA35" s="28">
        <v>600000</v>
      </c>
    </row>
    <row r="36" spans="1:27" ht="12.75">
      <c r="A36" s="60" t="s">
        <v>64</v>
      </c>
      <c r="B36" s="10"/>
      <c r="C36" s="61">
        <f aca="true" t="shared" si="6" ref="C36:Y36">SUM(C32:C35)</f>
        <v>151251236</v>
      </c>
      <c r="D36" s="61">
        <f>SUM(D32:D35)</f>
        <v>0</v>
      </c>
      <c r="E36" s="62">
        <f t="shared" si="6"/>
        <v>115703665</v>
      </c>
      <c r="F36" s="63">
        <f t="shared" si="6"/>
        <v>115703665</v>
      </c>
      <c r="G36" s="63">
        <f t="shared" si="6"/>
        <v>13063198</v>
      </c>
      <c r="H36" s="63">
        <f t="shared" si="6"/>
        <v>13713405</v>
      </c>
      <c r="I36" s="63">
        <f t="shared" si="6"/>
        <v>8992676</v>
      </c>
      <c r="J36" s="63">
        <f t="shared" si="6"/>
        <v>35769279</v>
      </c>
      <c r="K36" s="63">
        <f t="shared" si="6"/>
        <v>15833547</v>
      </c>
      <c r="L36" s="63">
        <f t="shared" si="6"/>
        <v>886118</v>
      </c>
      <c r="M36" s="63">
        <f t="shared" si="6"/>
        <v>20859042</v>
      </c>
      <c r="N36" s="63">
        <f t="shared" si="6"/>
        <v>37578707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73347986</v>
      </c>
      <c r="X36" s="63">
        <f t="shared" si="6"/>
        <v>77097037</v>
      </c>
      <c r="Y36" s="63">
        <f t="shared" si="6"/>
        <v>-3749051</v>
      </c>
      <c r="Z36" s="64">
        <f>+IF(X36&lt;&gt;0,+(Y36/X36)*100,0)</f>
        <v>-4.862769239756905</v>
      </c>
      <c r="AA36" s="65">
        <f>SUM(AA32:AA35)</f>
        <v>115703665</v>
      </c>
    </row>
    <row r="37" spans="1:27" ht="12.75">
      <c r="A37" s="14" t="s">
        <v>86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87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88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89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36283913</v>
      </c>
      <c r="D5" s="16">
        <f>SUM(D6:D8)</f>
        <v>0</v>
      </c>
      <c r="E5" s="17">
        <f t="shared" si="0"/>
        <v>1000000</v>
      </c>
      <c r="F5" s="18">
        <f t="shared" si="0"/>
        <v>1000000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1960628</v>
      </c>
      <c r="Y5" s="18">
        <f t="shared" si="0"/>
        <v>-1960628</v>
      </c>
      <c r="Z5" s="4">
        <f>+IF(X5&lt;&gt;0,+(Y5/X5)*100,0)</f>
        <v>-100</v>
      </c>
      <c r="AA5" s="16">
        <f>SUM(AA6:AA8)</f>
        <v>1000000</v>
      </c>
    </row>
    <row r="6" spans="1:27" ht="12.75">
      <c r="A6" s="5" t="s">
        <v>32</v>
      </c>
      <c r="B6" s="3"/>
      <c r="C6" s="19">
        <v>36283913</v>
      </c>
      <c r="D6" s="19"/>
      <c r="E6" s="20">
        <v>900000</v>
      </c>
      <c r="F6" s="21">
        <v>900000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900000</v>
      </c>
    </row>
    <row r="7" spans="1:27" ht="12.75">
      <c r="A7" s="5" t="s">
        <v>33</v>
      </c>
      <c r="B7" s="3"/>
      <c r="C7" s="22"/>
      <c r="D7" s="22"/>
      <c r="E7" s="23">
        <v>100000</v>
      </c>
      <c r="F7" s="24">
        <v>100000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1960628</v>
      </c>
      <c r="Y7" s="24">
        <v>-1960628</v>
      </c>
      <c r="Z7" s="7">
        <v>-100</v>
      </c>
      <c r="AA7" s="29">
        <v>100000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9100000</v>
      </c>
      <c r="F9" s="18">
        <f t="shared" si="1"/>
        <v>9100000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830782</v>
      </c>
      <c r="M9" s="18">
        <f t="shared" si="1"/>
        <v>189274</v>
      </c>
      <c r="N9" s="18">
        <f t="shared" si="1"/>
        <v>1020056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1020056</v>
      </c>
      <c r="X9" s="18">
        <f t="shared" si="1"/>
        <v>1107290</v>
      </c>
      <c r="Y9" s="18">
        <f t="shared" si="1"/>
        <v>-87234</v>
      </c>
      <c r="Z9" s="4">
        <f>+IF(X9&lt;&gt;0,+(Y9/X9)*100,0)</f>
        <v>-7.878152968057149</v>
      </c>
      <c r="AA9" s="30">
        <f>SUM(AA10:AA14)</f>
        <v>9100000</v>
      </c>
    </row>
    <row r="10" spans="1:27" ht="12.75">
      <c r="A10" s="5" t="s">
        <v>36</v>
      </c>
      <c r="B10" s="3"/>
      <c r="C10" s="19"/>
      <c r="D10" s="19"/>
      <c r="E10" s="20">
        <v>9100000</v>
      </c>
      <c r="F10" s="21">
        <v>9100000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>
        <v>9100000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>
        <v>830782</v>
      </c>
      <c r="M11" s="21">
        <v>189274</v>
      </c>
      <c r="N11" s="21">
        <v>1020056</v>
      </c>
      <c r="O11" s="21"/>
      <c r="P11" s="21"/>
      <c r="Q11" s="21"/>
      <c r="R11" s="21"/>
      <c r="S11" s="21"/>
      <c r="T11" s="21"/>
      <c r="U11" s="21"/>
      <c r="V11" s="21"/>
      <c r="W11" s="21">
        <v>1020056</v>
      </c>
      <c r="X11" s="21">
        <v>1107290</v>
      </c>
      <c r="Y11" s="21">
        <v>-87234</v>
      </c>
      <c r="Z11" s="6">
        <v>-7.88</v>
      </c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6000000</v>
      </c>
      <c r="F15" s="18">
        <f t="shared" si="2"/>
        <v>6000000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480920</v>
      </c>
      <c r="M15" s="18">
        <f t="shared" si="2"/>
        <v>0</v>
      </c>
      <c r="N15" s="18">
        <f t="shared" si="2"/>
        <v>480920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480920</v>
      </c>
      <c r="X15" s="18">
        <f t="shared" si="2"/>
        <v>2714580</v>
      </c>
      <c r="Y15" s="18">
        <f t="shared" si="2"/>
        <v>-2233660</v>
      </c>
      <c r="Z15" s="4">
        <f>+IF(X15&lt;&gt;0,+(Y15/X15)*100,0)</f>
        <v>-82.28381554420942</v>
      </c>
      <c r="AA15" s="30">
        <f>SUM(AA16:AA18)</f>
        <v>6000000</v>
      </c>
    </row>
    <row r="16" spans="1:27" ht="12.75">
      <c r="A16" s="5" t="s">
        <v>42</v>
      </c>
      <c r="B16" s="3"/>
      <c r="C16" s="19"/>
      <c r="D16" s="19"/>
      <c r="E16" s="20">
        <v>3000000</v>
      </c>
      <c r="F16" s="21">
        <v>3000000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1357290</v>
      </c>
      <c r="Y16" s="21">
        <v>-1357290</v>
      </c>
      <c r="Z16" s="6">
        <v>-100</v>
      </c>
      <c r="AA16" s="28">
        <v>3000000</v>
      </c>
    </row>
    <row r="17" spans="1:27" ht="12.75">
      <c r="A17" s="5" t="s">
        <v>43</v>
      </c>
      <c r="B17" s="3"/>
      <c r="C17" s="19"/>
      <c r="D17" s="19"/>
      <c r="E17" s="20">
        <v>3000000</v>
      </c>
      <c r="F17" s="21">
        <v>3000000</v>
      </c>
      <c r="G17" s="21"/>
      <c r="H17" s="21"/>
      <c r="I17" s="21"/>
      <c r="J17" s="21"/>
      <c r="K17" s="21"/>
      <c r="L17" s="21">
        <v>480920</v>
      </c>
      <c r="M17" s="21"/>
      <c r="N17" s="21">
        <v>480920</v>
      </c>
      <c r="O17" s="21"/>
      <c r="P17" s="21"/>
      <c r="Q17" s="21"/>
      <c r="R17" s="21"/>
      <c r="S17" s="21"/>
      <c r="T17" s="21"/>
      <c r="U17" s="21"/>
      <c r="V17" s="21"/>
      <c r="W17" s="21">
        <v>480920</v>
      </c>
      <c r="X17" s="21">
        <v>1357290</v>
      </c>
      <c r="Y17" s="21">
        <v>-876370</v>
      </c>
      <c r="Z17" s="6">
        <v>-64.57</v>
      </c>
      <c r="AA17" s="28">
        <v>3000000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435964</v>
      </c>
      <c r="D19" s="16">
        <f>SUM(D20:D23)</f>
        <v>0</v>
      </c>
      <c r="E19" s="17">
        <f t="shared" si="3"/>
        <v>67033200</v>
      </c>
      <c r="F19" s="18">
        <f t="shared" si="3"/>
        <v>67033200</v>
      </c>
      <c r="G19" s="18">
        <f t="shared" si="3"/>
        <v>0</v>
      </c>
      <c r="H19" s="18">
        <f t="shared" si="3"/>
        <v>5065445</v>
      </c>
      <c r="I19" s="18">
        <f t="shared" si="3"/>
        <v>7296984</v>
      </c>
      <c r="J19" s="18">
        <f t="shared" si="3"/>
        <v>12362429</v>
      </c>
      <c r="K19" s="18">
        <f t="shared" si="3"/>
        <v>0</v>
      </c>
      <c r="L19" s="18">
        <f t="shared" si="3"/>
        <v>12121175</v>
      </c>
      <c r="M19" s="18">
        <f t="shared" si="3"/>
        <v>7851936</v>
      </c>
      <c r="N19" s="18">
        <f t="shared" si="3"/>
        <v>19973111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32335540</v>
      </c>
      <c r="X19" s="18">
        <f t="shared" si="3"/>
        <v>18886890</v>
      </c>
      <c r="Y19" s="18">
        <f t="shared" si="3"/>
        <v>13448650</v>
      </c>
      <c r="Z19" s="4">
        <f>+IF(X19&lt;&gt;0,+(Y19/X19)*100,0)</f>
        <v>71.20627059298805</v>
      </c>
      <c r="AA19" s="30">
        <f>SUM(AA20:AA23)</f>
        <v>67033200</v>
      </c>
    </row>
    <row r="20" spans="1:27" ht="12.75">
      <c r="A20" s="5" t="s">
        <v>46</v>
      </c>
      <c r="B20" s="3"/>
      <c r="C20" s="19"/>
      <c r="D20" s="19"/>
      <c r="E20" s="20">
        <v>12375000</v>
      </c>
      <c r="F20" s="21">
        <v>12375000</v>
      </c>
      <c r="G20" s="21"/>
      <c r="H20" s="21">
        <v>5065445</v>
      </c>
      <c r="I20" s="21"/>
      <c r="J20" s="21">
        <v>5065445</v>
      </c>
      <c r="K20" s="21"/>
      <c r="L20" s="21">
        <v>3919025</v>
      </c>
      <c r="M20" s="21">
        <v>1839314</v>
      </c>
      <c r="N20" s="21">
        <v>5758339</v>
      </c>
      <c r="O20" s="21"/>
      <c r="P20" s="21"/>
      <c r="Q20" s="21"/>
      <c r="R20" s="21"/>
      <c r="S20" s="21"/>
      <c r="T20" s="21"/>
      <c r="U20" s="21"/>
      <c r="V20" s="21"/>
      <c r="W20" s="21">
        <v>10823784</v>
      </c>
      <c r="X20" s="21">
        <v>9061330</v>
      </c>
      <c r="Y20" s="21">
        <v>1762454</v>
      </c>
      <c r="Z20" s="6">
        <v>19.45</v>
      </c>
      <c r="AA20" s="28">
        <v>12375000</v>
      </c>
    </row>
    <row r="21" spans="1:27" ht="12.75">
      <c r="A21" s="5" t="s">
        <v>47</v>
      </c>
      <c r="B21" s="3"/>
      <c r="C21" s="19"/>
      <c r="D21" s="19"/>
      <c r="E21" s="20">
        <v>30000000</v>
      </c>
      <c r="F21" s="21">
        <v>30000000</v>
      </c>
      <c r="G21" s="21"/>
      <c r="H21" s="21"/>
      <c r="I21" s="21">
        <v>4727821</v>
      </c>
      <c r="J21" s="21">
        <v>4727821</v>
      </c>
      <c r="K21" s="21"/>
      <c r="L21" s="21">
        <v>3198802</v>
      </c>
      <c r="M21" s="21">
        <v>4973762</v>
      </c>
      <c r="N21" s="21">
        <v>8172564</v>
      </c>
      <c r="O21" s="21"/>
      <c r="P21" s="21"/>
      <c r="Q21" s="21"/>
      <c r="R21" s="21"/>
      <c r="S21" s="21"/>
      <c r="T21" s="21"/>
      <c r="U21" s="21"/>
      <c r="V21" s="21"/>
      <c r="W21" s="21">
        <v>12900385</v>
      </c>
      <c r="X21" s="21">
        <v>7770710</v>
      </c>
      <c r="Y21" s="21">
        <v>5129675</v>
      </c>
      <c r="Z21" s="6">
        <v>66.01</v>
      </c>
      <c r="AA21" s="28">
        <v>30000000</v>
      </c>
    </row>
    <row r="22" spans="1:27" ht="12.75">
      <c r="A22" s="5" t="s">
        <v>48</v>
      </c>
      <c r="B22" s="3"/>
      <c r="C22" s="22">
        <v>217982</v>
      </c>
      <c r="D22" s="22"/>
      <c r="E22" s="23">
        <v>24658200</v>
      </c>
      <c r="F22" s="24">
        <v>24658200</v>
      </c>
      <c r="G22" s="24"/>
      <c r="H22" s="24"/>
      <c r="I22" s="24">
        <v>2569163</v>
      </c>
      <c r="J22" s="24">
        <v>2569163</v>
      </c>
      <c r="K22" s="24"/>
      <c r="L22" s="24">
        <v>5003348</v>
      </c>
      <c r="M22" s="24">
        <v>1038860</v>
      </c>
      <c r="N22" s="24">
        <v>6042208</v>
      </c>
      <c r="O22" s="24"/>
      <c r="P22" s="24"/>
      <c r="Q22" s="24"/>
      <c r="R22" s="24"/>
      <c r="S22" s="24"/>
      <c r="T22" s="24"/>
      <c r="U22" s="24"/>
      <c r="V22" s="24"/>
      <c r="W22" s="24">
        <v>8611371</v>
      </c>
      <c r="X22" s="24">
        <v>2054850</v>
      </c>
      <c r="Y22" s="24">
        <v>6556521</v>
      </c>
      <c r="Z22" s="7">
        <v>319.08</v>
      </c>
      <c r="AA22" s="29">
        <v>24658200</v>
      </c>
    </row>
    <row r="23" spans="1:27" ht="12.75">
      <c r="A23" s="5" t="s">
        <v>49</v>
      </c>
      <c r="B23" s="3"/>
      <c r="C23" s="19">
        <v>217982</v>
      </c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>
        <v>1297800</v>
      </c>
      <c r="F24" s="18">
        <v>1297800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108150</v>
      </c>
      <c r="Y24" s="18">
        <v>-108150</v>
      </c>
      <c r="Z24" s="4">
        <v>-100</v>
      </c>
      <c r="AA24" s="30">
        <v>1297800</v>
      </c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36719877</v>
      </c>
      <c r="D25" s="50">
        <f>+D5+D9+D15+D19+D24</f>
        <v>0</v>
      </c>
      <c r="E25" s="51">
        <f t="shared" si="4"/>
        <v>84431000</v>
      </c>
      <c r="F25" s="52">
        <f t="shared" si="4"/>
        <v>84431000</v>
      </c>
      <c r="G25" s="52">
        <f t="shared" si="4"/>
        <v>0</v>
      </c>
      <c r="H25" s="52">
        <f t="shared" si="4"/>
        <v>5065445</v>
      </c>
      <c r="I25" s="52">
        <f t="shared" si="4"/>
        <v>7296984</v>
      </c>
      <c r="J25" s="52">
        <f t="shared" si="4"/>
        <v>12362429</v>
      </c>
      <c r="K25" s="52">
        <f t="shared" si="4"/>
        <v>0</v>
      </c>
      <c r="L25" s="52">
        <f t="shared" si="4"/>
        <v>13432877</v>
      </c>
      <c r="M25" s="52">
        <f t="shared" si="4"/>
        <v>8041210</v>
      </c>
      <c r="N25" s="52">
        <f t="shared" si="4"/>
        <v>21474087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33836516</v>
      </c>
      <c r="X25" s="52">
        <f t="shared" si="4"/>
        <v>24777538</v>
      </c>
      <c r="Y25" s="52">
        <f t="shared" si="4"/>
        <v>9058978</v>
      </c>
      <c r="Z25" s="53">
        <f>+IF(X25&lt;&gt;0,+(Y25/X25)*100,0)</f>
        <v>36.56125156583354</v>
      </c>
      <c r="AA25" s="54">
        <f>+AA5+AA9+AA15+AA19+AA24</f>
        <v>84431000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36719877</v>
      </c>
      <c r="D28" s="19"/>
      <c r="E28" s="20">
        <v>68331000</v>
      </c>
      <c r="F28" s="21">
        <v>68331000</v>
      </c>
      <c r="G28" s="21"/>
      <c r="H28" s="21"/>
      <c r="I28" s="21">
        <v>7296984</v>
      </c>
      <c r="J28" s="21">
        <v>7296984</v>
      </c>
      <c r="K28" s="21"/>
      <c r="L28" s="21">
        <v>13432877</v>
      </c>
      <c r="M28" s="21">
        <v>8041210</v>
      </c>
      <c r="N28" s="21">
        <v>21474087</v>
      </c>
      <c r="O28" s="21"/>
      <c r="P28" s="21"/>
      <c r="Q28" s="21"/>
      <c r="R28" s="21"/>
      <c r="S28" s="21"/>
      <c r="T28" s="21"/>
      <c r="U28" s="21"/>
      <c r="V28" s="21"/>
      <c r="W28" s="21">
        <v>28771071</v>
      </c>
      <c r="X28" s="21">
        <v>25594495</v>
      </c>
      <c r="Y28" s="21">
        <v>3176576</v>
      </c>
      <c r="Z28" s="6">
        <v>12.41</v>
      </c>
      <c r="AA28" s="19">
        <v>68331000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36719877</v>
      </c>
      <c r="D32" s="25">
        <f>SUM(D28:D31)</f>
        <v>0</v>
      </c>
      <c r="E32" s="26">
        <f t="shared" si="5"/>
        <v>68331000</v>
      </c>
      <c r="F32" s="27">
        <f t="shared" si="5"/>
        <v>68331000</v>
      </c>
      <c r="G32" s="27">
        <f t="shared" si="5"/>
        <v>0</v>
      </c>
      <c r="H32" s="27">
        <f t="shared" si="5"/>
        <v>0</v>
      </c>
      <c r="I32" s="27">
        <f t="shared" si="5"/>
        <v>7296984</v>
      </c>
      <c r="J32" s="27">
        <f t="shared" si="5"/>
        <v>7296984</v>
      </c>
      <c r="K32" s="27">
        <f t="shared" si="5"/>
        <v>0</v>
      </c>
      <c r="L32" s="27">
        <f t="shared" si="5"/>
        <v>13432877</v>
      </c>
      <c r="M32" s="27">
        <f t="shared" si="5"/>
        <v>8041210</v>
      </c>
      <c r="N32" s="27">
        <f t="shared" si="5"/>
        <v>21474087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28771071</v>
      </c>
      <c r="X32" s="27">
        <f t="shared" si="5"/>
        <v>25594495</v>
      </c>
      <c r="Y32" s="27">
        <f t="shared" si="5"/>
        <v>3176576</v>
      </c>
      <c r="Z32" s="13">
        <f>+IF(X32&lt;&gt;0,+(Y32/X32)*100,0)</f>
        <v>12.411168886121802</v>
      </c>
      <c r="AA32" s="31">
        <f>SUM(AA28:AA31)</f>
        <v>68331000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>
        <v>5065445</v>
      </c>
      <c r="I33" s="21"/>
      <c r="J33" s="21">
        <v>5065445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5065445</v>
      </c>
      <c r="X33" s="21"/>
      <c r="Y33" s="21">
        <v>5065445</v>
      </c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>
        <v>16100000</v>
      </c>
      <c r="F35" s="21">
        <v>16100000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5065627</v>
      </c>
      <c r="Y35" s="21">
        <v>-5065627</v>
      </c>
      <c r="Z35" s="6">
        <v>-100</v>
      </c>
      <c r="AA35" s="28">
        <v>16100000</v>
      </c>
    </row>
    <row r="36" spans="1:27" ht="12.75">
      <c r="A36" s="60" t="s">
        <v>64</v>
      </c>
      <c r="B36" s="10"/>
      <c r="C36" s="61">
        <f aca="true" t="shared" si="6" ref="C36:Y36">SUM(C32:C35)</f>
        <v>36719877</v>
      </c>
      <c r="D36" s="61">
        <f>SUM(D32:D35)</f>
        <v>0</v>
      </c>
      <c r="E36" s="62">
        <f t="shared" si="6"/>
        <v>84431000</v>
      </c>
      <c r="F36" s="63">
        <f t="shared" si="6"/>
        <v>84431000</v>
      </c>
      <c r="G36" s="63">
        <f t="shared" si="6"/>
        <v>0</v>
      </c>
      <c r="H36" s="63">
        <f t="shared" si="6"/>
        <v>5065445</v>
      </c>
      <c r="I36" s="63">
        <f t="shared" si="6"/>
        <v>7296984</v>
      </c>
      <c r="J36" s="63">
        <f t="shared" si="6"/>
        <v>12362429</v>
      </c>
      <c r="K36" s="63">
        <f t="shared" si="6"/>
        <v>0</v>
      </c>
      <c r="L36" s="63">
        <f t="shared" si="6"/>
        <v>13432877</v>
      </c>
      <c r="M36" s="63">
        <f t="shared" si="6"/>
        <v>8041210</v>
      </c>
      <c r="N36" s="63">
        <f t="shared" si="6"/>
        <v>21474087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33836516</v>
      </c>
      <c r="X36" s="63">
        <f t="shared" si="6"/>
        <v>30660122</v>
      </c>
      <c r="Y36" s="63">
        <f t="shared" si="6"/>
        <v>3176394</v>
      </c>
      <c r="Z36" s="64">
        <f>+IF(X36&lt;&gt;0,+(Y36/X36)*100,0)</f>
        <v>10.360017484601007</v>
      </c>
      <c r="AA36" s="65">
        <f>SUM(AA32:AA35)</f>
        <v>84431000</v>
      </c>
    </row>
    <row r="37" spans="1:27" ht="12.75">
      <c r="A37" s="14" t="s">
        <v>86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87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88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89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3253759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2220500</v>
      </c>
      <c r="L5" s="18">
        <f t="shared" si="0"/>
        <v>701792</v>
      </c>
      <c r="M5" s="18">
        <f t="shared" si="0"/>
        <v>0</v>
      </c>
      <c r="N5" s="18">
        <f t="shared" si="0"/>
        <v>2922292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2922292</v>
      </c>
      <c r="X5" s="18">
        <f t="shared" si="0"/>
        <v>0</v>
      </c>
      <c r="Y5" s="18">
        <f t="shared" si="0"/>
        <v>2922292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>
        <v>2220500</v>
      </c>
      <c r="L6" s="21">
        <v>701792</v>
      </c>
      <c r="M6" s="21"/>
      <c r="N6" s="21">
        <v>2922292</v>
      </c>
      <c r="O6" s="21"/>
      <c r="P6" s="21"/>
      <c r="Q6" s="21"/>
      <c r="R6" s="21"/>
      <c r="S6" s="21"/>
      <c r="T6" s="21"/>
      <c r="U6" s="21"/>
      <c r="V6" s="21"/>
      <c r="W6" s="21">
        <v>2922292</v>
      </c>
      <c r="X6" s="21"/>
      <c r="Y6" s="21">
        <v>2922292</v>
      </c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>
        <v>3253759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3211700</v>
      </c>
      <c r="F9" s="18">
        <f t="shared" si="1"/>
        <v>3211700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3211700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>
        <v>3211700</v>
      </c>
      <c r="F11" s="21">
        <v>3211700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>
        <v>3211700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9177329</v>
      </c>
      <c r="D15" s="16">
        <f>SUM(D16:D18)</f>
        <v>0</v>
      </c>
      <c r="E15" s="17">
        <f t="shared" si="2"/>
        <v>9279522</v>
      </c>
      <c r="F15" s="18">
        <f t="shared" si="2"/>
        <v>9279522</v>
      </c>
      <c r="G15" s="18">
        <f t="shared" si="2"/>
        <v>850571</v>
      </c>
      <c r="H15" s="18">
        <f t="shared" si="2"/>
        <v>0</v>
      </c>
      <c r="I15" s="18">
        <f t="shared" si="2"/>
        <v>0</v>
      </c>
      <c r="J15" s="18">
        <f t="shared" si="2"/>
        <v>850571</v>
      </c>
      <c r="K15" s="18">
        <f t="shared" si="2"/>
        <v>1326177</v>
      </c>
      <c r="L15" s="18">
        <f t="shared" si="2"/>
        <v>0</v>
      </c>
      <c r="M15" s="18">
        <f t="shared" si="2"/>
        <v>56219</v>
      </c>
      <c r="N15" s="18">
        <f t="shared" si="2"/>
        <v>1382396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2232967</v>
      </c>
      <c r="X15" s="18">
        <f t="shared" si="2"/>
        <v>1013000</v>
      </c>
      <c r="Y15" s="18">
        <f t="shared" si="2"/>
        <v>1219967</v>
      </c>
      <c r="Z15" s="4">
        <f>+IF(X15&lt;&gt;0,+(Y15/X15)*100,0)</f>
        <v>120.43109575518262</v>
      </c>
      <c r="AA15" s="30">
        <f>SUM(AA16:AA18)</f>
        <v>9279522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9177329</v>
      </c>
      <c r="D17" s="19"/>
      <c r="E17" s="20">
        <v>9279522</v>
      </c>
      <c r="F17" s="21">
        <v>9279522</v>
      </c>
      <c r="G17" s="21">
        <v>850571</v>
      </c>
      <c r="H17" s="21"/>
      <c r="I17" s="21"/>
      <c r="J17" s="21">
        <v>850571</v>
      </c>
      <c r="K17" s="21">
        <v>1326177</v>
      </c>
      <c r="L17" s="21"/>
      <c r="M17" s="21">
        <v>56219</v>
      </c>
      <c r="N17" s="21">
        <v>1382396</v>
      </c>
      <c r="O17" s="21"/>
      <c r="P17" s="21"/>
      <c r="Q17" s="21"/>
      <c r="R17" s="21"/>
      <c r="S17" s="21"/>
      <c r="T17" s="21"/>
      <c r="U17" s="21"/>
      <c r="V17" s="21"/>
      <c r="W17" s="21">
        <v>2232967</v>
      </c>
      <c r="X17" s="21">
        <v>1013000</v>
      </c>
      <c r="Y17" s="21">
        <v>1219967</v>
      </c>
      <c r="Z17" s="6">
        <v>120.43</v>
      </c>
      <c r="AA17" s="28">
        <v>9279522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26503408</v>
      </c>
      <c r="D19" s="16">
        <f>SUM(D20:D23)</f>
        <v>0</v>
      </c>
      <c r="E19" s="17">
        <f t="shared" si="3"/>
        <v>41000000</v>
      </c>
      <c r="F19" s="18">
        <f t="shared" si="3"/>
        <v>41000000</v>
      </c>
      <c r="G19" s="18">
        <f t="shared" si="3"/>
        <v>2885915</v>
      </c>
      <c r="H19" s="18">
        <f t="shared" si="3"/>
        <v>7978305</v>
      </c>
      <c r="I19" s="18">
        <f t="shared" si="3"/>
        <v>7817082</v>
      </c>
      <c r="J19" s="18">
        <f t="shared" si="3"/>
        <v>18681302</v>
      </c>
      <c r="K19" s="18">
        <f t="shared" si="3"/>
        <v>7568183</v>
      </c>
      <c r="L19" s="18">
        <f t="shared" si="3"/>
        <v>3522167</v>
      </c>
      <c r="M19" s="18">
        <f t="shared" si="3"/>
        <v>2700330</v>
      </c>
      <c r="N19" s="18">
        <f t="shared" si="3"/>
        <v>13790680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32471982</v>
      </c>
      <c r="X19" s="18">
        <f t="shared" si="3"/>
        <v>41828350</v>
      </c>
      <c r="Y19" s="18">
        <f t="shared" si="3"/>
        <v>-9356368</v>
      </c>
      <c r="Z19" s="4">
        <f>+IF(X19&lt;&gt;0,+(Y19/X19)*100,0)</f>
        <v>-22.36848453261962</v>
      </c>
      <c r="AA19" s="30">
        <f>SUM(AA20:AA23)</f>
        <v>41000000</v>
      </c>
    </row>
    <row r="20" spans="1:27" ht="12.75">
      <c r="A20" s="5" t="s">
        <v>46</v>
      </c>
      <c r="B20" s="3"/>
      <c r="C20" s="19">
        <v>8910053</v>
      </c>
      <c r="D20" s="19"/>
      <c r="E20" s="20">
        <v>6000000</v>
      </c>
      <c r="F20" s="21">
        <v>6000000</v>
      </c>
      <c r="G20" s="21">
        <v>74958</v>
      </c>
      <c r="H20" s="21"/>
      <c r="I20" s="21"/>
      <c r="J20" s="21">
        <v>74958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74958</v>
      </c>
      <c r="X20" s="21">
        <v>4000000</v>
      </c>
      <c r="Y20" s="21">
        <v>-3925042</v>
      </c>
      <c r="Z20" s="6">
        <v>-98.13</v>
      </c>
      <c r="AA20" s="28">
        <v>6000000</v>
      </c>
    </row>
    <row r="21" spans="1:27" ht="12.75">
      <c r="A21" s="5" t="s">
        <v>47</v>
      </c>
      <c r="B21" s="3"/>
      <c r="C21" s="19">
        <v>9664521</v>
      </c>
      <c r="D21" s="19"/>
      <c r="E21" s="20">
        <v>15000000</v>
      </c>
      <c r="F21" s="21">
        <v>15000000</v>
      </c>
      <c r="G21" s="21">
        <v>2810957</v>
      </c>
      <c r="H21" s="21">
        <v>1723175</v>
      </c>
      <c r="I21" s="21">
        <v>1748083</v>
      </c>
      <c r="J21" s="21">
        <v>6282215</v>
      </c>
      <c r="K21" s="21">
        <v>2763991</v>
      </c>
      <c r="L21" s="21">
        <v>1651294</v>
      </c>
      <c r="M21" s="21">
        <v>1051266</v>
      </c>
      <c r="N21" s="21">
        <v>5466551</v>
      </c>
      <c r="O21" s="21"/>
      <c r="P21" s="21"/>
      <c r="Q21" s="21"/>
      <c r="R21" s="21"/>
      <c r="S21" s="21"/>
      <c r="T21" s="21"/>
      <c r="U21" s="21"/>
      <c r="V21" s="21"/>
      <c r="W21" s="21">
        <v>11748766</v>
      </c>
      <c r="X21" s="21">
        <v>15828350</v>
      </c>
      <c r="Y21" s="21">
        <v>-4079584</v>
      </c>
      <c r="Z21" s="6">
        <v>-25.77</v>
      </c>
      <c r="AA21" s="28">
        <v>15000000</v>
      </c>
    </row>
    <row r="22" spans="1:27" ht="12.75">
      <c r="A22" s="5" t="s">
        <v>48</v>
      </c>
      <c r="B22" s="3"/>
      <c r="C22" s="22">
        <v>7928834</v>
      </c>
      <c r="D22" s="22"/>
      <c r="E22" s="23">
        <v>20000000</v>
      </c>
      <c r="F22" s="24">
        <v>20000000</v>
      </c>
      <c r="G22" s="24"/>
      <c r="H22" s="24">
        <v>6255130</v>
      </c>
      <c r="I22" s="24">
        <v>6068999</v>
      </c>
      <c r="J22" s="24">
        <v>12324129</v>
      </c>
      <c r="K22" s="24">
        <v>4804192</v>
      </c>
      <c r="L22" s="24">
        <v>1870873</v>
      </c>
      <c r="M22" s="24">
        <v>1649064</v>
      </c>
      <c r="N22" s="24">
        <v>8324129</v>
      </c>
      <c r="O22" s="24"/>
      <c r="P22" s="24"/>
      <c r="Q22" s="24"/>
      <c r="R22" s="24"/>
      <c r="S22" s="24"/>
      <c r="T22" s="24"/>
      <c r="U22" s="24"/>
      <c r="V22" s="24"/>
      <c r="W22" s="24">
        <v>20648258</v>
      </c>
      <c r="X22" s="24">
        <v>22000000</v>
      </c>
      <c r="Y22" s="24">
        <v>-1351742</v>
      </c>
      <c r="Z22" s="7">
        <v>-6.14</v>
      </c>
      <c r="AA22" s="29">
        <v>20000000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38934496</v>
      </c>
      <c r="D25" s="50">
        <f>+D5+D9+D15+D19+D24</f>
        <v>0</v>
      </c>
      <c r="E25" s="51">
        <f t="shared" si="4"/>
        <v>53491222</v>
      </c>
      <c r="F25" s="52">
        <f t="shared" si="4"/>
        <v>53491222</v>
      </c>
      <c r="G25" s="52">
        <f t="shared" si="4"/>
        <v>3736486</v>
      </c>
      <c r="H25" s="52">
        <f t="shared" si="4"/>
        <v>7978305</v>
      </c>
      <c r="I25" s="52">
        <f t="shared" si="4"/>
        <v>7817082</v>
      </c>
      <c r="J25" s="52">
        <f t="shared" si="4"/>
        <v>19531873</v>
      </c>
      <c r="K25" s="52">
        <f t="shared" si="4"/>
        <v>11114860</v>
      </c>
      <c r="L25" s="52">
        <f t="shared" si="4"/>
        <v>4223959</v>
      </c>
      <c r="M25" s="52">
        <f t="shared" si="4"/>
        <v>2756549</v>
      </c>
      <c r="N25" s="52">
        <f t="shared" si="4"/>
        <v>18095368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37627241</v>
      </c>
      <c r="X25" s="52">
        <f t="shared" si="4"/>
        <v>42841350</v>
      </c>
      <c r="Y25" s="52">
        <f t="shared" si="4"/>
        <v>-5214109</v>
      </c>
      <c r="Z25" s="53">
        <f>+IF(X25&lt;&gt;0,+(Y25/X25)*100,0)</f>
        <v>-12.170739250747234</v>
      </c>
      <c r="AA25" s="54">
        <f>+AA5+AA9+AA15+AA19+AA24</f>
        <v>53491222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34540737</v>
      </c>
      <c r="D28" s="19"/>
      <c r="E28" s="20">
        <v>53491222</v>
      </c>
      <c r="F28" s="21">
        <v>53491222</v>
      </c>
      <c r="G28" s="21">
        <v>3736486</v>
      </c>
      <c r="H28" s="21">
        <v>7978305</v>
      </c>
      <c r="I28" s="21">
        <v>7817082</v>
      </c>
      <c r="J28" s="21">
        <v>19531873</v>
      </c>
      <c r="K28" s="21">
        <v>8894360</v>
      </c>
      <c r="L28" s="21">
        <v>3522167</v>
      </c>
      <c r="M28" s="21">
        <v>2756549</v>
      </c>
      <c r="N28" s="21">
        <v>15173076</v>
      </c>
      <c r="O28" s="21"/>
      <c r="P28" s="21"/>
      <c r="Q28" s="21"/>
      <c r="R28" s="21"/>
      <c r="S28" s="21"/>
      <c r="T28" s="21"/>
      <c r="U28" s="21"/>
      <c r="V28" s="21"/>
      <c r="W28" s="21">
        <v>34704949</v>
      </c>
      <c r="X28" s="21">
        <v>42841350</v>
      </c>
      <c r="Y28" s="21">
        <v>-8136401</v>
      </c>
      <c r="Z28" s="6">
        <v>-18.99</v>
      </c>
      <c r="AA28" s="19">
        <v>53491222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34540737</v>
      </c>
      <c r="D32" s="25">
        <f>SUM(D28:D31)</f>
        <v>0</v>
      </c>
      <c r="E32" s="26">
        <f t="shared" si="5"/>
        <v>53491222</v>
      </c>
      <c r="F32" s="27">
        <f t="shared" si="5"/>
        <v>53491222</v>
      </c>
      <c r="G32" s="27">
        <f t="shared" si="5"/>
        <v>3736486</v>
      </c>
      <c r="H32" s="27">
        <f t="shared" si="5"/>
        <v>7978305</v>
      </c>
      <c r="I32" s="27">
        <f t="shared" si="5"/>
        <v>7817082</v>
      </c>
      <c r="J32" s="27">
        <f t="shared" si="5"/>
        <v>19531873</v>
      </c>
      <c r="K32" s="27">
        <f t="shared" si="5"/>
        <v>8894360</v>
      </c>
      <c r="L32" s="27">
        <f t="shared" si="5"/>
        <v>3522167</v>
      </c>
      <c r="M32" s="27">
        <f t="shared" si="5"/>
        <v>2756549</v>
      </c>
      <c r="N32" s="27">
        <f t="shared" si="5"/>
        <v>15173076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34704949</v>
      </c>
      <c r="X32" s="27">
        <f t="shared" si="5"/>
        <v>42841350</v>
      </c>
      <c r="Y32" s="27">
        <f t="shared" si="5"/>
        <v>-8136401</v>
      </c>
      <c r="Z32" s="13">
        <f>+IF(X32&lt;&gt;0,+(Y32/X32)*100,0)</f>
        <v>-18.991934194417308</v>
      </c>
      <c r="AA32" s="31">
        <f>SUM(AA28:AA31)</f>
        <v>53491222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4393759</v>
      </c>
      <c r="D35" s="19"/>
      <c r="E35" s="20"/>
      <c r="F35" s="21"/>
      <c r="G35" s="21"/>
      <c r="H35" s="21"/>
      <c r="I35" s="21"/>
      <c r="J35" s="21"/>
      <c r="K35" s="21">
        <v>2220500</v>
      </c>
      <c r="L35" s="21">
        <v>701792</v>
      </c>
      <c r="M35" s="21"/>
      <c r="N35" s="21">
        <v>2922292</v>
      </c>
      <c r="O35" s="21"/>
      <c r="P35" s="21"/>
      <c r="Q35" s="21"/>
      <c r="R35" s="21"/>
      <c r="S35" s="21"/>
      <c r="T35" s="21"/>
      <c r="U35" s="21"/>
      <c r="V35" s="21"/>
      <c r="W35" s="21">
        <v>2922292</v>
      </c>
      <c r="X35" s="21"/>
      <c r="Y35" s="21">
        <v>2922292</v>
      </c>
      <c r="Z35" s="6"/>
      <c r="AA35" s="28"/>
    </row>
    <row r="36" spans="1:27" ht="12.75">
      <c r="A36" s="60" t="s">
        <v>64</v>
      </c>
      <c r="B36" s="10"/>
      <c r="C36" s="61">
        <f aca="true" t="shared" si="6" ref="C36:Y36">SUM(C32:C35)</f>
        <v>38934496</v>
      </c>
      <c r="D36" s="61">
        <f>SUM(D32:D35)</f>
        <v>0</v>
      </c>
      <c r="E36" s="62">
        <f t="shared" si="6"/>
        <v>53491222</v>
      </c>
      <c r="F36" s="63">
        <f t="shared" si="6"/>
        <v>53491222</v>
      </c>
      <c r="G36" s="63">
        <f t="shared" si="6"/>
        <v>3736486</v>
      </c>
      <c r="H36" s="63">
        <f t="shared" si="6"/>
        <v>7978305</v>
      </c>
      <c r="I36" s="63">
        <f t="shared" si="6"/>
        <v>7817082</v>
      </c>
      <c r="J36" s="63">
        <f t="shared" si="6"/>
        <v>19531873</v>
      </c>
      <c r="K36" s="63">
        <f t="shared" si="6"/>
        <v>11114860</v>
      </c>
      <c r="L36" s="63">
        <f t="shared" si="6"/>
        <v>4223959</v>
      </c>
      <c r="M36" s="63">
        <f t="shared" si="6"/>
        <v>2756549</v>
      </c>
      <c r="N36" s="63">
        <f t="shared" si="6"/>
        <v>18095368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37627241</v>
      </c>
      <c r="X36" s="63">
        <f t="shared" si="6"/>
        <v>42841350</v>
      </c>
      <c r="Y36" s="63">
        <f t="shared" si="6"/>
        <v>-5214109</v>
      </c>
      <c r="Z36" s="64">
        <f>+IF(X36&lt;&gt;0,+(Y36/X36)*100,0)</f>
        <v>-12.170739250747234</v>
      </c>
      <c r="AA36" s="65">
        <f>SUM(AA32:AA35)</f>
        <v>53491222</v>
      </c>
    </row>
    <row r="37" spans="1:27" ht="12.75">
      <c r="A37" s="14" t="s">
        <v>86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87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88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89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26227428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1556892</v>
      </c>
      <c r="H5" s="18">
        <f t="shared" si="0"/>
        <v>3717966</v>
      </c>
      <c r="I5" s="18">
        <f t="shared" si="0"/>
        <v>6078546</v>
      </c>
      <c r="J5" s="18">
        <f t="shared" si="0"/>
        <v>11353404</v>
      </c>
      <c r="K5" s="18">
        <f t="shared" si="0"/>
        <v>0</v>
      </c>
      <c r="L5" s="18">
        <f t="shared" si="0"/>
        <v>0</v>
      </c>
      <c r="M5" s="18">
        <f t="shared" si="0"/>
        <v>127050</v>
      </c>
      <c r="N5" s="18">
        <f t="shared" si="0"/>
        <v>127050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11480454</v>
      </c>
      <c r="X5" s="18">
        <f t="shared" si="0"/>
        <v>0</v>
      </c>
      <c r="Y5" s="18">
        <f t="shared" si="0"/>
        <v>11480454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>
        <v>26227428</v>
      </c>
      <c r="D6" s="19"/>
      <c r="E6" s="20"/>
      <c r="F6" s="21"/>
      <c r="G6" s="21">
        <v>1556892</v>
      </c>
      <c r="H6" s="21">
        <v>3717966</v>
      </c>
      <c r="I6" s="21">
        <v>6078546</v>
      </c>
      <c r="J6" s="21">
        <v>11353404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11353404</v>
      </c>
      <c r="X6" s="21"/>
      <c r="Y6" s="21">
        <v>11353404</v>
      </c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>
        <v>127050</v>
      </c>
      <c r="N7" s="24">
        <v>127050</v>
      </c>
      <c r="O7" s="24"/>
      <c r="P7" s="24"/>
      <c r="Q7" s="24"/>
      <c r="R7" s="24"/>
      <c r="S7" s="24"/>
      <c r="T7" s="24"/>
      <c r="U7" s="24"/>
      <c r="V7" s="24"/>
      <c r="W7" s="24">
        <v>127050</v>
      </c>
      <c r="X7" s="24"/>
      <c r="Y7" s="24">
        <v>127050</v>
      </c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13864000</v>
      </c>
      <c r="F9" s="18">
        <f t="shared" si="1"/>
        <v>13864000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833998</v>
      </c>
      <c r="L9" s="18">
        <f t="shared" si="1"/>
        <v>0</v>
      </c>
      <c r="M9" s="18">
        <f t="shared" si="1"/>
        <v>1785992</v>
      </c>
      <c r="N9" s="18">
        <f t="shared" si="1"/>
        <v>2619990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2619990</v>
      </c>
      <c r="X9" s="18">
        <f t="shared" si="1"/>
        <v>6931998</v>
      </c>
      <c r="Y9" s="18">
        <f t="shared" si="1"/>
        <v>-4312008</v>
      </c>
      <c r="Z9" s="4">
        <f>+IF(X9&lt;&gt;0,+(Y9/X9)*100,0)</f>
        <v>-62.20440340577132</v>
      </c>
      <c r="AA9" s="30">
        <f>SUM(AA10:AA14)</f>
        <v>13864000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>
        <v>833998</v>
      </c>
      <c r="L10" s="21"/>
      <c r="M10" s="21">
        <v>1785992</v>
      </c>
      <c r="N10" s="21">
        <v>2619990</v>
      </c>
      <c r="O10" s="21"/>
      <c r="P10" s="21"/>
      <c r="Q10" s="21"/>
      <c r="R10" s="21"/>
      <c r="S10" s="21"/>
      <c r="T10" s="21"/>
      <c r="U10" s="21"/>
      <c r="V10" s="21"/>
      <c r="W10" s="21">
        <v>2619990</v>
      </c>
      <c r="X10" s="21"/>
      <c r="Y10" s="21">
        <v>2619990</v>
      </c>
      <c r="Z10" s="6"/>
      <c r="AA10" s="28"/>
    </row>
    <row r="11" spans="1:27" ht="12.75">
      <c r="A11" s="5" t="s">
        <v>37</v>
      </c>
      <c r="B11" s="3"/>
      <c r="C11" s="19"/>
      <c r="D11" s="19"/>
      <c r="E11" s="20">
        <v>13864000</v>
      </c>
      <c r="F11" s="21">
        <v>13864000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6931998</v>
      </c>
      <c r="Y11" s="21">
        <v>-6931998</v>
      </c>
      <c r="Z11" s="6">
        <v>-100</v>
      </c>
      <c r="AA11" s="28">
        <v>13864000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743961</v>
      </c>
      <c r="L15" s="18">
        <f t="shared" si="2"/>
        <v>0</v>
      </c>
      <c r="M15" s="18">
        <f t="shared" si="2"/>
        <v>1073282</v>
      </c>
      <c r="N15" s="18">
        <f t="shared" si="2"/>
        <v>1817243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1817243</v>
      </c>
      <c r="X15" s="18">
        <f t="shared" si="2"/>
        <v>0</v>
      </c>
      <c r="Y15" s="18">
        <f t="shared" si="2"/>
        <v>1817243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>
        <v>743961</v>
      </c>
      <c r="L17" s="21"/>
      <c r="M17" s="21">
        <v>1073282</v>
      </c>
      <c r="N17" s="21">
        <v>1817243</v>
      </c>
      <c r="O17" s="21"/>
      <c r="P17" s="21"/>
      <c r="Q17" s="21"/>
      <c r="R17" s="21"/>
      <c r="S17" s="21"/>
      <c r="T17" s="21"/>
      <c r="U17" s="21"/>
      <c r="V17" s="21"/>
      <c r="W17" s="21">
        <v>1817243</v>
      </c>
      <c r="X17" s="21"/>
      <c r="Y17" s="21">
        <v>1817243</v>
      </c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99027268</v>
      </c>
      <c r="D19" s="16">
        <f>SUM(D20:D23)</f>
        <v>0</v>
      </c>
      <c r="E19" s="17">
        <f t="shared" si="3"/>
        <v>31020200</v>
      </c>
      <c r="F19" s="18">
        <f t="shared" si="3"/>
        <v>31020200</v>
      </c>
      <c r="G19" s="18">
        <f t="shared" si="3"/>
        <v>0</v>
      </c>
      <c r="H19" s="18">
        <f t="shared" si="3"/>
        <v>2996720</v>
      </c>
      <c r="I19" s="18">
        <f t="shared" si="3"/>
        <v>0</v>
      </c>
      <c r="J19" s="18">
        <f t="shared" si="3"/>
        <v>2996720</v>
      </c>
      <c r="K19" s="18">
        <f t="shared" si="3"/>
        <v>490054</v>
      </c>
      <c r="L19" s="18">
        <f t="shared" si="3"/>
        <v>0</v>
      </c>
      <c r="M19" s="18">
        <f t="shared" si="3"/>
        <v>2758851</v>
      </c>
      <c r="N19" s="18">
        <f t="shared" si="3"/>
        <v>3248905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6245625</v>
      </c>
      <c r="X19" s="18">
        <f t="shared" si="3"/>
        <v>15510102</v>
      </c>
      <c r="Y19" s="18">
        <f t="shared" si="3"/>
        <v>-9264477</v>
      </c>
      <c r="Z19" s="4">
        <f>+IF(X19&lt;&gt;0,+(Y19/X19)*100,0)</f>
        <v>-59.73188957751535</v>
      </c>
      <c r="AA19" s="30">
        <f>SUM(AA20:AA23)</f>
        <v>31020200</v>
      </c>
    </row>
    <row r="20" spans="1:27" ht="12.75">
      <c r="A20" s="5" t="s">
        <v>46</v>
      </c>
      <c r="B20" s="3"/>
      <c r="C20" s="19"/>
      <c r="D20" s="19"/>
      <c r="E20" s="20">
        <v>13430000</v>
      </c>
      <c r="F20" s="21">
        <v>13430000</v>
      </c>
      <c r="G20" s="21"/>
      <c r="H20" s="21">
        <v>2996720</v>
      </c>
      <c r="I20" s="21"/>
      <c r="J20" s="21">
        <v>2996720</v>
      </c>
      <c r="K20" s="21">
        <v>33063</v>
      </c>
      <c r="L20" s="21"/>
      <c r="M20" s="21"/>
      <c r="N20" s="21">
        <v>33063</v>
      </c>
      <c r="O20" s="21"/>
      <c r="P20" s="21"/>
      <c r="Q20" s="21"/>
      <c r="R20" s="21"/>
      <c r="S20" s="21"/>
      <c r="T20" s="21"/>
      <c r="U20" s="21"/>
      <c r="V20" s="21"/>
      <c r="W20" s="21">
        <v>3029783</v>
      </c>
      <c r="X20" s="21">
        <v>6715002</v>
      </c>
      <c r="Y20" s="21">
        <v>-3685219</v>
      </c>
      <c r="Z20" s="6">
        <v>-54.88</v>
      </c>
      <c r="AA20" s="28">
        <v>13430000</v>
      </c>
    </row>
    <row r="21" spans="1:27" ht="12.75">
      <c r="A21" s="5" t="s">
        <v>47</v>
      </c>
      <c r="B21" s="3"/>
      <c r="C21" s="19">
        <v>68957920</v>
      </c>
      <c r="D21" s="19"/>
      <c r="E21" s="20"/>
      <c r="F21" s="21"/>
      <c r="G21" s="21"/>
      <c r="H21" s="21"/>
      <c r="I21" s="21"/>
      <c r="J21" s="21"/>
      <c r="K21" s="21"/>
      <c r="L21" s="21"/>
      <c r="M21" s="21">
        <v>140000</v>
      </c>
      <c r="N21" s="21">
        <v>140000</v>
      </c>
      <c r="O21" s="21"/>
      <c r="P21" s="21"/>
      <c r="Q21" s="21"/>
      <c r="R21" s="21"/>
      <c r="S21" s="21"/>
      <c r="T21" s="21"/>
      <c r="U21" s="21"/>
      <c r="V21" s="21"/>
      <c r="W21" s="21">
        <v>140000</v>
      </c>
      <c r="X21" s="21"/>
      <c r="Y21" s="21">
        <v>140000</v>
      </c>
      <c r="Z21" s="6"/>
      <c r="AA21" s="28"/>
    </row>
    <row r="22" spans="1:27" ht="12.75">
      <c r="A22" s="5" t="s">
        <v>48</v>
      </c>
      <c r="B22" s="3"/>
      <c r="C22" s="22">
        <v>30069348</v>
      </c>
      <c r="D22" s="22"/>
      <c r="E22" s="23">
        <v>17590200</v>
      </c>
      <c r="F22" s="24">
        <v>17590200</v>
      </c>
      <c r="G22" s="24"/>
      <c r="H22" s="24"/>
      <c r="I22" s="24"/>
      <c r="J22" s="24"/>
      <c r="K22" s="24">
        <v>456991</v>
      </c>
      <c r="L22" s="24"/>
      <c r="M22" s="24">
        <v>2618851</v>
      </c>
      <c r="N22" s="24">
        <v>3075842</v>
      </c>
      <c r="O22" s="24"/>
      <c r="P22" s="24"/>
      <c r="Q22" s="24"/>
      <c r="R22" s="24"/>
      <c r="S22" s="24"/>
      <c r="T22" s="24"/>
      <c r="U22" s="24"/>
      <c r="V22" s="24"/>
      <c r="W22" s="24">
        <v>3075842</v>
      </c>
      <c r="X22" s="24">
        <v>8795100</v>
      </c>
      <c r="Y22" s="24">
        <v>-5719258</v>
      </c>
      <c r="Z22" s="7">
        <v>-65.03</v>
      </c>
      <c r="AA22" s="29">
        <v>17590200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125254696</v>
      </c>
      <c r="D25" s="50">
        <f>+D5+D9+D15+D19+D24</f>
        <v>0</v>
      </c>
      <c r="E25" s="51">
        <f t="shared" si="4"/>
        <v>44884200</v>
      </c>
      <c r="F25" s="52">
        <f t="shared" si="4"/>
        <v>44884200</v>
      </c>
      <c r="G25" s="52">
        <f t="shared" si="4"/>
        <v>1556892</v>
      </c>
      <c r="H25" s="52">
        <f t="shared" si="4"/>
        <v>6714686</v>
      </c>
      <c r="I25" s="52">
        <f t="shared" si="4"/>
        <v>6078546</v>
      </c>
      <c r="J25" s="52">
        <f t="shared" si="4"/>
        <v>14350124</v>
      </c>
      <c r="K25" s="52">
        <f t="shared" si="4"/>
        <v>2068013</v>
      </c>
      <c r="L25" s="52">
        <f t="shared" si="4"/>
        <v>0</v>
      </c>
      <c r="M25" s="52">
        <f t="shared" si="4"/>
        <v>5745175</v>
      </c>
      <c r="N25" s="52">
        <f t="shared" si="4"/>
        <v>7813188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22163312</v>
      </c>
      <c r="X25" s="52">
        <f t="shared" si="4"/>
        <v>22442100</v>
      </c>
      <c r="Y25" s="52">
        <f t="shared" si="4"/>
        <v>-278788</v>
      </c>
      <c r="Z25" s="53">
        <f>+IF(X25&lt;&gt;0,+(Y25/X25)*100,0)</f>
        <v>-1.2422545127238538</v>
      </c>
      <c r="AA25" s="54">
        <f>+AA5+AA9+AA15+AA19+AA24</f>
        <v>44884200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24969762</v>
      </c>
      <c r="D28" s="19"/>
      <c r="E28" s="20">
        <v>44884200</v>
      </c>
      <c r="F28" s="21">
        <v>44884200</v>
      </c>
      <c r="G28" s="21">
        <v>1556892</v>
      </c>
      <c r="H28" s="21">
        <v>6714686</v>
      </c>
      <c r="I28" s="21">
        <v>6078546</v>
      </c>
      <c r="J28" s="21">
        <v>14350124</v>
      </c>
      <c r="K28" s="21">
        <v>2068013</v>
      </c>
      <c r="L28" s="21"/>
      <c r="M28" s="21">
        <v>5478125</v>
      </c>
      <c r="N28" s="21">
        <v>7546138</v>
      </c>
      <c r="O28" s="21"/>
      <c r="P28" s="21"/>
      <c r="Q28" s="21"/>
      <c r="R28" s="21"/>
      <c r="S28" s="21"/>
      <c r="T28" s="21"/>
      <c r="U28" s="21"/>
      <c r="V28" s="21"/>
      <c r="W28" s="21">
        <v>21896262</v>
      </c>
      <c r="X28" s="21"/>
      <c r="Y28" s="21">
        <v>21896262</v>
      </c>
      <c r="Z28" s="6"/>
      <c r="AA28" s="19">
        <v>44884200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24969762</v>
      </c>
      <c r="D32" s="25">
        <f>SUM(D28:D31)</f>
        <v>0</v>
      </c>
      <c r="E32" s="26">
        <f t="shared" si="5"/>
        <v>44884200</v>
      </c>
      <c r="F32" s="27">
        <f t="shared" si="5"/>
        <v>44884200</v>
      </c>
      <c r="G32" s="27">
        <f t="shared" si="5"/>
        <v>1556892</v>
      </c>
      <c r="H32" s="27">
        <f t="shared" si="5"/>
        <v>6714686</v>
      </c>
      <c r="I32" s="27">
        <f t="shared" si="5"/>
        <v>6078546</v>
      </c>
      <c r="J32" s="27">
        <f t="shared" si="5"/>
        <v>14350124</v>
      </c>
      <c r="K32" s="27">
        <f t="shared" si="5"/>
        <v>2068013</v>
      </c>
      <c r="L32" s="27">
        <f t="shared" si="5"/>
        <v>0</v>
      </c>
      <c r="M32" s="27">
        <f t="shared" si="5"/>
        <v>5478125</v>
      </c>
      <c r="N32" s="27">
        <f t="shared" si="5"/>
        <v>7546138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21896262</v>
      </c>
      <c r="X32" s="27">
        <f t="shared" si="5"/>
        <v>0</v>
      </c>
      <c r="Y32" s="27">
        <f t="shared" si="5"/>
        <v>21896262</v>
      </c>
      <c r="Z32" s="13">
        <f>+IF(X32&lt;&gt;0,+(Y32/X32)*100,0)</f>
        <v>0</v>
      </c>
      <c r="AA32" s="31">
        <f>SUM(AA28:AA31)</f>
        <v>44884200</v>
      </c>
    </row>
    <row r="33" spans="1:27" ht="12.75">
      <c r="A33" s="59" t="s">
        <v>59</v>
      </c>
      <c r="B33" s="3" t="s">
        <v>60</v>
      </c>
      <c r="C33" s="19">
        <v>99027268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1257666</v>
      </c>
      <c r="D35" s="19"/>
      <c r="E35" s="20"/>
      <c r="F35" s="21"/>
      <c r="G35" s="21"/>
      <c r="H35" s="21"/>
      <c r="I35" s="21"/>
      <c r="J35" s="21"/>
      <c r="K35" s="21"/>
      <c r="L35" s="21"/>
      <c r="M35" s="21">
        <v>267050</v>
      </c>
      <c r="N35" s="21">
        <v>267050</v>
      </c>
      <c r="O35" s="21"/>
      <c r="P35" s="21"/>
      <c r="Q35" s="21"/>
      <c r="R35" s="21"/>
      <c r="S35" s="21"/>
      <c r="T35" s="21"/>
      <c r="U35" s="21"/>
      <c r="V35" s="21"/>
      <c r="W35" s="21">
        <v>267050</v>
      </c>
      <c r="X35" s="21"/>
      <c r="Y35" s="21">
        <v>267050</v>
      </c>
      <c r="Z35" s="6"/>
      <c r="AA35" s="28"/>
    </row>
    <row r="36" spans="1:27" ht="12.75">
      <c r="A36" s="60" t="s">
        <v>64</v>
      </c>
      <c r="B36" s="10"/>
      <c r="C36" s="61">
        <f aca="true" t="shared" si="6" ref="C36:Y36">SUM(C32:C35)</f>
        <v>125254696</v>
      </c>
      <c r="D36" s="61">
        <f>SUM(D32:D35)</f>
        <v>0</v>
      </c>
      <c r="E36" s="62">
        <f t="shared" si="6"/>
        <v>44884200</v>
      </c>
      <c r="F36" s="63">
        <f t="shared" si="6"/>
        <v>44884200</v>
      </c>
      <c r="G36" s="63">
        <f t="shared" si="6"/>
        <v>1556892</v>
      </c>
      <c r="H36" s="63">
        <f t="shared" si="6"/>
        <v>6714686</v>
      </c>
      <c r="I36" s="63">
        <f t="shared" si="6"/>
        <v>6078546</v>
      </c>
      <c r="J36" s="63">
        <f t="shared" si="6"/>
        <v>14350124</v>
      </c>
      <c r="K36" s="63">
        <f t="shared" si="6"/>
        <v>2068013</v>
      </c>
      <c r="L36" s="63">
        <f t="shared" si="6"/>
        <v>0</v>
      </c>
      <c r="M36" s="63">
        <f t="shared" si="6"/>
        <v>5745175</v>
      </c>
      <c r="N36" s="63">
        <f t="shared" si="6"/>
        <v>7813188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22163312</v>
      </c>
      <c r="X36" s="63">
        <f t="shared" si="6"/>
        <v>0</v>
      </c>
      <c r="Y36" s="63">
        <f t="shared" si="6"/>
        <v>22163312</v>
      </c>
      <c r="Z36" s="64">
        <f>+IF(X36&lt;&gt;0,+(Y36/X36)*100,0)</f>
        <v>0</v>
      </c>
      <c r="AA36" s="65">
        <f>SUM(AA32:AA35)</f>
        <v>44884200</v>
      </c>
    </row>
    <row r="37" spans="1:27" ht="12.75">
      <c r="A37" s="14" t="s">
        <v>86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87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88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89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16000000</v>
      </c>
      <c r="F5" s="18">
        <f t="shared" si="0"/>
        <v>16000000</v>
      </c>
      <c r="G5" s="18">
        <f t="shared" si="0"/>
        <v>0</v>
      </c>
      <c r="H5" s="18">
        <f t="shared" si="0"/>
        <v>0</v>
      </c>
      <c r="I5" s="18">
        <f t="shared" si="0"/>
        <v>2445388</v>
      </c>
      <c r="J5" s="18">
        <f t="shared" si="0"/>
        <v>2445388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2445388</v>
      </c>
      <c r="X5" s="18">
        <f t="shared" si="0"/>
        <v>25766664</v>
      </c>
      <c r="Y5" s="18">
        <f t="shared" si="0"/>
        <v>-23321276</v>
      </c>
      <c r="Z5" s="4">
        <f>+IF(X5&lt;&gt;0,+(Y5/X5)*100,0)</f>
        <v>-90.50948931534172</v>
      </c>
      <c r="AA5" s="16">
        <f>SUM(AA6:AA8)</f>
        <v>16000000</v>
      </c>
    </row>
    <row r="6" spans="1:27" ht="12.75">
      <c r="A6" s="5" t="s">
        <v>32</v>
      </c>
      <c r="B6" s="3"/>
      <c r="C6" s="19"/>
      <c r="D6" s="19"/>
      <c r="E6" s="20">
        <v>300000</v>
      </c>
      <c r="F6" s="21">
        <v>300000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150000</v>
      </c>
      <c r="Y6" s="21">
        <v>-150000</v>
      </c>
      <c r="Z6" s="6">
        <v>-100</v>
      </c>
      <c r="AA6" s="28">
        <v>300000</v>
      </c>
    </row>
    <row r="7" spans="1:27" ht="12.75">
      <c r="A7" s="5" t="s">
        <v>33</v>
      </c>
      <c r="B7" s="3"/>
      <c r="C7" s="22"/>
      <c r="D7" s="22"/>
      <c r="E7" s="23">
        <v>15700000</v>
      </c>
      <c r="F7" s="24">
        <v>15700000</v>
      </c>
      <c r="G7" s="24"/>
      <c r="H7" s="24"/>
      <c r="I7" s="24">
        <v>2445388</v>
      </c>
      <c r="J7" s="24">
        <v>2445388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2445388</v>
      </c>
      <c r="X7" s="24">
        <v>25616664</v>
      </c>
      <c r="Y7" s="24">
        <v>-23171276</v>
      </c>
      <c r="Z7" s="7">
        <v>-90.45</v>
      </c>
      <c r="AA7" s="29">
        <v>15700000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780414</v>
      </c>
      <c r="D9" s="16">
        <f>SUM(D10:D14)</f>
        <v>0</v>
      </c>
      <c r="E9" s="17">
        <f t="shared" si="1"/>
        <v>5500000</v>
      </c>
      <c r="F9" s="18">
        <f t="shared" si="1"/>
        <v>5500000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2989998</v>
      </c>
      <c r="Y9" s="18">
        <f t="shared" si="1"/>
        <v>-2989998</v>
      </c>
      <c r="Z9" s="4">
        <f>+IF(X9&lt;&gt;0,+(Y9/X9)*100,0)</f>
        <v>-100</v>
      </c>
      <c r="AA9" s="30">
        <f>SUM(AA10:AA14)</f>
        <v>5500000</v>
      </c>
    </row>
    <row r="10" spans="1:27" ht="12.75">
      <c r="A10" s="5" t="s">
        <v>36</v>
      </c>
      <c r="B10" s="3"/>
      <c r="C10" s="19">
        <v>289683</v>
      </c>
      <c r="D10" s="19"/>
      <c r="E10" s="20">
        <v>4900000</v>
      </c>
      <c r="F10" s="21">
        <v>4900000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>
        <v>4900000</v>
      </c>
    </row>
    <row r="11" spans="1:27" ht="12.75">
      <c r="A11" s="5" t="s">
        <v>37</v>
      </c>
      <c r="B11" s="3"/>
      <c r="C11" s="19">
        <v>490731</v>
      </c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2689998</v>
      </c>
      <c r="Y11" s="21">
        <v>-2689998</v>
      </c>
      <c r="Z11" s="6">
        <v>-100</v>
      </c>
      <c r="AA11" s="28"/>
    </row>
    <row r="12" spans="1:27" ht="12.75">
      <c r="A12" s="5" t="s">
        <v>38</v>
      </c>
      <c r="B12" s="3"/>
      <c r="C12" s="19"/>
      <c r="D12" s="19"/>
      <c r="E12" s="20">
        <v>600000</v>
      </c>
      <c r="F12" s="21">
        <v>600000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300000</v>
      </c>
      <c r="Y12" s="21">
        <v>-300000</v>
      </c>
      <c r="Z12" s="6">
        <v>-100</v>
      </c>
      <c r="AA12" s="28">
        <v>600000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11307683</v>
      </c>
      <c r="D15" s="16">
        <f>SUM(D16:D18)</f>
        <v>0</v>
      </c>
      <c r="E15" s="17">
        <f t="shared" si="2"/>
        <v>11896667</v>
      </c>
      <c r="F15" s="18">
        <f t="shared" si="2"/>
        <v>11896667</v>
      </c>
      <c r="G15" s="18">
        <f t="shared" si="2"/>
        <v>0</v>
      </c>
      <c r="H15" s="18">
        <f t="shared" si="2"/>
        <v>0</v>
      </c>
      <c r="I15" s="18">
        <f t="shared" si="2"/>
        <v>405</v>
      </c>
      <c r="J15" s="18">
        <f t="shared" si="2"/>
        <v>405</v>
      </c>
      <c r="K15" s="18">
        <f t="shared" si="2"/>
        <v>26025</v>
      </c>
      <c r="L15" s="18">
        <f t="shared" si="2"/>
        <v>0</v>
      </c>
      <c r="M15" s="18">
        <f t="shared" si="2"/>
        <v>1352934</v>
      </c>
      <c r="N15" s="18">
        <f t="shared" si="2"/>
        <v>1378959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1379364</v>
      </c>
      <c r="X15" s="18">
        <f t="shared" si="2"/>
        <v>34325502</v>
      </c>
      <c r="Y15" s="18">
        <f t="shared" si="2"/>
        <v>-32946138</v>
      </c>
      <c r="Z15" s="4">
        <f>+IF(X15&lt;&gt;0,+(Y15/X15)*100,0)</f>
        <v>-95.9815183474957</v>
      </c>
      <c r="AA15" s="30">
        <f>SUM(AA16:AA18)</f>
        <v>11896667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28325502</v>
      </c>
      <c r="Y16" s="21">
        <v>-28325502</v>
      </c>
      <c r="Z16" s="6">
        <v>-100</v>
      </c>
      <c r="AA16" s="28"/>
    </row>
    <row r="17" spans="1:27" ht="12.75">
      <c r="A17" s="5" t="s">
        <v>43</v>
      </c>
      <c r="B17" s="3"/>
      <c r="C17" s="19">
        <v>11307683</v>
      </c>
      <c r="D17" s="19"/>
      <c r="E17" s="20">
        <v>9916667</v>
      </c>
      <c r="F17" s="21">
        <v>9916667</v>
      </c>
      <c r="G17" s="21"/>
      <c r="H17" s="21"/>
      <c r="I17" s="21"/>
      <c r="J17" s="21"/>
      <c r="K17" s="21"/>
      <c r="L17" s="21"/>
      <c r="M17" s="21">
        <v>1352934</v>
      </c>
      <c r="N17" s="21">
        <v>1352934</v>
      </c>
      <c r="O17" s="21"/>
      <c r="P17" s="21"/>
      <c r="Q17" s="21"/>
      <c r="R17" s="21"/>
      <c r="S17" s="21"/>
      <c r="T17" s="21"/>
      <c r="U17" s="21"/>
      <c r="V17" s="21"/>
      <c r="W17" s="21">
        <v>1352934</v>
      </c>
      <c r="X17" s="21">
        <v>6000000</v>
      </c>
      <c r="Y17" s="21">
        <v>-4647066</v>
      </c>
      <c r="Z17" s="6">
        <v>-77.45</v>
      </c>
      <c r="AA17" s="28">
        <v>9916667</v>
      </c>
    </row>
    <row r="18" spans="1:27" ht="12.75">
      <c r="A18" s="5" t="s">
        <v>44</v>
      </c>
      <c r="B18" s="3"/>
      <c r="C18" s="19"/>
      <c r="D18" s="19"/>
      <c r="E18" s="20">
        <v>1980000</v>
      </c>
      <c r="F18" s="21">
        <v>1980000</v>
      </c>
      <c r="G18" s="21"/>
      <c r="H18" s="21"/>
      <c r="I18" s="21">
        <v>405</v>
      </c>
      <c r="J18" s="21">
        <v>405</v>
      </c>
      <c r="K18" s="21">
        <v>26025</v>
      </c>
      <c r="L18" s="21"/>
      <c r="M18" s="21"/>
      <c r="N18" s="21">
        <v>26025</v>
      </c>
      <c r="O18" s="21"/>
      <c r="P18" s="21"/>
      <c r="Q18" s="21"/>
      <c r="R18" s="21"/>
      <c r="S18" s="21"/>
      <c r="T18" s="21"/>
      <c r="U18" s="21"/>
      <c r="V18" s="21"/>
      <c r="W18" s="21">
        <v>26430</v>
      </c>
      <c r="X18" s="21"/>
      <c r="Y18" s="21">
        <v>26430</v>
      </c>
      <c r="Z18" s="6"/>
      <c r="AA18" s="28">
        <v>1980000</v>
      </c>
    </row>
    <row r="19" spans="1:27" ht="12.75">
      <c r="A19" s="2" t="s">
        <v>45</v>
      </c>
      <c r="B19" s="8"/>
      <c r="C19" s="16">
        <f aca="true" t="shared" si="3" ref="C19:Y19">SUM(C20:C23)</f>
        <v>34460702</v>
      </c>
      <c r="D19" s="16">
        <f>SUM(D20:D23)</f>
        <v>0</v>
      </c>
      <c r="E19" s="17">
        <f t="shared" si="3"/>
        <v>100051000</v>
      </c>
      <c r="F19" s="18">
        <f t="shared" si="3"/>
        <v>100051000</v>
      </c>
      <c r="G19" s="18">
        <f t="shared" si="3"/>
        <v>3765962</v>
      </c>
      <c r="H19" s="18">
        <f t="shared" si="3"/>
        <v>5367969</v>
      </c>
      <c r="I19" s="18">
        <f t="shared" si="3"/>
        <v>1689866</v>
      </c>
      <c r="J19" s="18">
        <f t="shared" si="3"/>
        <v>10823797</v>
      </c>
      <c r="K19" s="18">
        <f t="shared" si="3"/>
        <v>7637359</v>
      </c>
      <c r="L19" s="18">
        <f t="shared" si="3"/>
        <v>1034688</v>
      </c>
      <c r="M19" s="18">
        <f t="shared" si="3"/>
        <v>5611057</v>
      </c>
      <c r="N19" s="18">
        <f t="shared" si="3"/>
        <v>14283104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25106901</v>
      </c>
      <c r="X19" s="18">
        <f t="shared" si="3"/>
        <v>16450008</v>
      </c>
      <c r="Y19" s="18">
        <f t="shared" si="3"/>
        <v>8656893</v>
      </c>
      <c r="Z19" s="4">
        <f>+IF(X19&lt;&gt;0,+(Y19/X19)*100,0)</f>
        <v>52.62546376877142</v>
      </c>
      <c r="AA19" s="30">
        <f>SUM(AA20:AA23)</f>
        <v>100051000</v>
      </c>
    </row>
    <row r="20" spans="1:27" ht="12.75">
      <c r="A20" s="5" t="s">
        <v>46</v>
      </c>
      <c r="B20" s="3"/>
      <c r="C20" s="19">
        <v>2600972</v>
      </c>
      <c r="D20" s="19"/>
      <c r="E20" s="20">
        <v>18320000</v>
      </c>
      <c r="F20" s="21">
        <v>18320000</v>
      </c>
      <c r="G20" s="21">
        <v>3580002</v>
      </c>
      <c r="H20" s="21">
        <v>3864144</v>
      </c>
      <c r="I20" s="21">
        <v>1243</v>
      </c>
      <c r="J20" s="21">
        <v>7445389</v>
      </c>
      <c r="K20" s="21">
        <v>196366</v>
      </c>
      <c r="L20" s="21"/>
      <c r="M20" s="21">
        <v>146487</v>
      </c>
      <c r="N20" s="21">
        <v>342853</v>
      </c>
      <c r="O20" s="21"/>
      <c r="P20" s="21"/>
      <c r="Q20" s="21"/>
      <c r="R20" s="21"/>
      <c r="S20" s="21"/>
      <c r="T20" s="21"/>
      <c r="U20" s="21"/>
      <c r="V20" s="21"/>
      <c r="W20" s="21">
        <v>7788242</v>
      </c>
      <c r="X20" s="21">
        <v>6900006</v>
      </c>
      <c r="Y20" s="21">
        <v>888236</v>
      </c>
      <c r="Z20" s="6">
        <v>12.87</v>
      </c>
      <c r="AA20" s="28">
        <v>18320000</v>
      </c>
    </row>
    <row r="21" spans="1:27" ht="12.75">
      <c r="A21" s="5" t="s">
        <v>47</v>
      </c>
      <c r="B21" s="3"/>
      <c r="C21" s="19">
        <v>15971413</v>
      </c>
      <c r="D21" s="19"/>
      <c r="E21" s="20">
        <v>22131000</v>
      </c>
      <c r="F21" s="21">
        <v>22131000</v>
      </c>
      <c r="G21" s="21"/>
      <c r="H21" s="21"/>
      <c r="I21" s="21">
        <v>988641</v>
      </c>
      <c r="J21" s="21">
        <v>988641</v>
      </c>
      <c r="K21" s="21">
        <v>412696</v>
      </c>
      <c r="L21" s="21">
        <v>90975</v>
      </c>
      <c r="M21" s="21">
        <v>108832</v>
      </c>
      <c r="N21" s="21">
        <v>612503</v>
      </c>
      <c r="O21" s="21"/>
      <c r="P21" s="21"/>
      <c r="Q21" s="21"/>
      <c r="R21" s="21"/>
      <c r="S21" s="21"/>
      <c r="T21" s="21"/>
      <c r="U21" s="21"/>
      <c r="V21" s="21"/>
      <c r="W21" s="21">
        <v>1601144</v>
      </c>
      <c r="X21" s="21">
        <v>5700000</v>
      </c>
      <c r="Y21" s="21">
        <v>-4098856</v>
      </c>
      <c r="Z21" s="6">
        <v>-71.91</v>
      </c>
      <c r="AA21" s="28">
        <v>22131000</v>
      </c>
    </row>
    <row r="22" spans="1:27" ht="12.75">
      <c r="A22" s="5" t="s">
        <v>48</v>
      </c>
      <c r="B22" s="3"/>
      <c r="C22" s="22">
        <v>15888317</v>
      </c>
      <c r="D22" s="22"/>
      <c r="E22" s="23">
        <v>49100000</v>
      </c>
      <c r="F22" s="24">
        <v>49100000</v>
      </c>
      <c r="G22" s="24">
        <v>185960</v>
      </c>
      <c r="H22" s="24">
        <v>1503825</v>
      </c>
      <c r="I22" s="24">
        <v>699982</v>
      </c>
      <c r="J22" s="24">
        <v>2389767</v>
      </c>
      <c r="K22" s="24">
        <v>7028297</v>
      </c>
      <c r="L22" s="24"/>
      <c r="M22" s="24">
        <v>5355738</v>
      </c>
      <c r="N22" s="24">
        <v>12384035</v>
      </c>
      <c r="O22" s="24"/>
      <c r="P22" s="24"/>
      <c r="Q22" s="24"/>
      <c r="R22" s="24"/>
      <c r="S22" s="24"/>
      <c r="T22" s="24"/>
      <c r="U22" s="24"/>
      <c r="V22" s="24"/>
      <c r="W22" s="24">
        <v>14773802</v>
      </c>
      <c r="X22" s="24">
        <v>3850002</v>
      </c>
      <c r="Y22" s="24">
        <v>10923800</v>
      </c>
      <c r="Z22" s="7">
        <v>283.73</v>
      </c>
      <c r="AA22" s="29">
        <v>49100000</v>
      </c>
    </row>
    <row r="23" spans="1:27" ht="12.75">
      <c r="A23" s="5" t="s">
        <v>49</v>
      </c>
      <c r="B23" s="3"/>
      <c r="C23" s="19"/>
      <c r="D23" s="19"/>
      <c r="E23" s="20">
        <v>10500000</v>
      </c>
      <c r="F23" s="21">
        <v>10500000</v>
      </c>
      <c r="G23" s="21"/>
      <c r="H23" s="21"/>
      <c r="I23" s="21"/>
      <c r="J23" s="21"/>
      <c r="K23" s="21"/>
      <c r="L23" s="21">
        <v>943713</v>
      </c>
      <c r="M23" s="21"/>
      <c r="N23" s="21">
        <v>943713</v>
      </c>
      <c r="O23" s="21"/>
      <c r="P23" s="21"/>
      <c r="Q23" s="21"/>
      <c r="R23" s="21"/>
      <c r="S23" s="21"/>
      <c r="T23" s="21"/>
      <c r="U23" s="21"/>
      <c r="V23" s="21"/>
      <c r="W23" s="21">
        <v>943713</v>
      </c>
      <c r="X23" s="21"/>
      <c r="Y23" s="21">
        <v>943713</v>
      </c>
      <c r="Z23" s="6"/>
      <c r="AA23" s="28">
        <v>10500000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46548799</v>
      </c>
      <c r="D25" s="50">
        <f>+D5+D9+D15+D19+D24</f>
        <v>0</v>
      </c>
      <c r="E25" s="51">
        <f t="shared" si="4"/>
        <v>133447667</v>
      </c>
      <c r="F25" s="52">
        <f t="shared" si="4"/>
        <v>133447667</v>
      </c>
      <c r="G25" s="52">
        <f t="shared" si="4"/>
        <v>3765962</v>
      </c>
      <c r="H25" s="52">
        <f t="shared" si="4"/>
        <v>5367969</v>
      </c>
      <c r="I25" s="52">
        <f t="shared" si="4"/>
        <v>4135659</v>
      </c>
      <c r="J25" s="52">
        <f t="shared" si="4"/>
        <v>13269590</v>
      </c>
      <c r="K25" s="52">
        <f t="shared" si="4"/>
        <v>7663384</v>
      </c>
      <c r="L25" s="52">
        <f t="shared" si="4"/>
        <v>1034688</v>
      </c>
      <c r="M25" s="52">
        <f t="shared" si="4"/>
        <v>6963991</v>
      </c>
      <c r="N25" s="52">
        <f t="shared" si="4"/>
        <v>15662063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28931653</v>
      </c>
      <c r="X25" s="52">
        <f t="shared" si="4"/>
        <v>79532172</v>
      </c>
      <c r="Y25" s="52">
        <f t="shared" si="4"/>
        <v>-50600519</v>
      </c>
      <c r="Z25" s="53">
        <f>+IF(X25&lt;&gt;0,+(Y25/X25)*100,0)</f>
        <v>-63.62270478417212</v>
      </c>
      <c r="AA25" s="54">
        <f>+AA5+AA9+AA15+AA19+AA24</f>
        <v>133447667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45768385</v>
      </c>
      <c r="D28" s="19"/>
      <c r="E28" s="20">
        <v>74651000</v>
      </c>
      <c r="F28" s="21">
        <v>74651000</v>
      </c>
      <c r="G28" s="21">
        <v>3765962</v>
      </c>
      <c r="H28" s="21">
        <v>5367969</v>
      </c>
      <c r="I28" s="21">
        <v>699982</v>
      </c>
      <c r="J28" s="21">
        <v>9833913</v>
      </c>
      <c r="K28" s="21">
        <v>7454804</v>
      </c>
      <c r="L28" s="21">
        <v>90975</v>
      </c>
      <c r="M28" s="21">
        <v>4740803</v>
      </c>
      <c r="N28" s="21">
        <v>12286582</v>
      </c>
      <c r="O28" s="21"/>
      <c r="P28" s="21"/>
      <c r="Q28" s="21"/>
      <c r="R28" s="21"/>
      <c r="S28" s="21"/>
      <c r="T28" s="21"/>
      <c r="U28" s="21"/>
      <c r="V28" s="21"/>
      <c r="W28" s="21">
        <v>22120495</v>
      </c>
      <c r="X28" s="21"/>
      <c r="Y28" s="21">
        <v>22120495</v>
      </c>
      <c r="Z28" s="6"/>
      <c r="AA28" s="19">
        <v>74651000</v>
      </c>
    </row>
    <row r="29" spans="1:27" ht="12.75">
      <c r="A29" s="56" t="s">
        <v>55</v>
      </c>
      <c r="B29" s="3"/>
      <c r="C29" s="19">
        <v>490731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>
        <v>289683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46548799</v>
      </c>
      <c r="D32" s="25">
        <f>SUM(D28:D31)</f>
        <v>0</v>
      </c>
      <c r="E32" s="26">
        <f t="shared" si="5"/>
        <v>74651000</v>
      </c>
      <c r="F32" s="27">
        <f t="shared" si="5"/>
        <v>74651000</v>
      </c>
      <c r="G32" s="27">
        <f t="shared" si="5"/>
        <v>3765962</v>
      </c>
      <c r="H32" s="27">
        <f t="shared" si="5"/>
        <v>5367969</v>
      </c>
      <c r="I32" s="27">
        <f t="shared" si="5"/>
        <v>699982</v>
      </c>
      <c r="J32" s="27">
        <f t="shared" si="5"/>
        <v>9833913</v>
      </c>
      <c r="K32" s="27">
        <f t="shared" si="5"/>
        <v>7454804</v>
      </c>
      <c r="L32" s="27">
        <f t="shared" si="5"/>
        <v>90975</v>
      </c>
      <c r="M32" s="27">
        <f t="shared" si="5"/>
        <v>4740803</v>
      </c>
      <c r="N32" s="27">
        <f t="shared" si="5"/>
        <v>12286582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22120495</v>
      </c>
      <c r="X32" s="27">
        <f t="shared" si="5"/>
        <v>0</v>
      </c>
      <c r="Y32" s="27">
        <f t="shared" si="5"/>
        <v>22120495</v>
      </c>
      <c r="Z32" s="13">
        <f>+IF(X32&lt;&gt;0,+(Y32/X32)*100,0)</f>
        <v>0</v>
      </c>
      <c r="AA32" s="31">
        <f>SUM(AA28:AA31)</f>
        <v>74651000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>
        <v>58796667</v>
      </c>
      <c r="F35" s="21">
        <v>58796667</v>
      </c>
      <c r="G35" s="21"/>
      <c r="H35" s="21"/>
      <c r="I35" s="21">
        <v>3435677</v>
      </c>
      <c r="J35" s="21">
        <v>3435677</v>
      </c>
      <c r="K35" s="21">
        <v>208580</v>
      </c>
      <c r="L35" s="21">
        <v>943713</v>
      </c>
      <c r="M35" s="21">
        <v>2223188</v>
      </c>
      <c r="N35" s="21">
        <v>3375481</v>
      </c>
      <c r="O35" s="21"/>
      <c r="P35" s="21"/>
      <c r="Q35" s="21"/>
      <c r="R35" s="21"/>
      <c r="S35" s="21"/>
      <c r="T35" s="21"/>
      <c r="U35" s="21"/>
      <c r="V35" s="21"/>
      <c r="W35" s="21">
        <v>6811158</v>
      </c>
      <c r="X35" s="21"/>
      <c r="Y35" s="21">
        <v>6811158</v>
      </c>
      <c r="Z35" s="6"/>
      <c r="AA35" s="28">
        <v>58796667</v>
      </c>
    </row>
    <row r="36" spans="1:27" ht="12.75">
      <c r="A36" s="60" t="s">
        <v>64</v>
      </c>
      <c r="B36" s="10"/>
      <c r="C36" s="61">
        <f aca="true" t="shared" si="6" ref="C36:Y36">SUM(C32:C35)</f>
        <v>46548799</v>
      </c>
      <c r="D36" s="61">
        <f>SUM(D32:D35)</f>
        <v>0</v>
      </c>
      <c r="E36" s="62">
        <f t="shared" si="6"/>
        <v>133447667</v>
      </c>
      <c r="F36" s="63">
        <f t="shared" si="6"/>
        <v>133447667</v>
      </c>
      <c r="G36" s="63">
        <f t="shared" si="6"/>
        <v>3765962</v>
      </c>
      <c r="H36" s="63">
        <f t="shared" si="6"/>
        <v>5367969</v>
      </c>
      <c r="I36" s="63">
        <f t="shared" si="6"/>
        <v>4135659</v>
      </c>
      <c r="J36" s="63">
        <f t="shared" si="6"/>
        <v>13269590</v>
      </c>
      <c r="K36" s="63">
        <f t="shared" si="6"/>
        <v>7663384</v>
      </c>
      <c r="L36" s="63">
        <f t="shared" si="6"/>
        <v>1034688</v>
      </c>
      <c r="M36" s="63">
        <f t="shared" si="6"/>
        <v>6963991</v>
      </c>
      <c r="N36" s="63">
        <f t="shared" si="6"/>
        <v>15662063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28931653</v>
      </c>
      <c r="X36" s="63">
        <f t="shared" si="6"/>
        <v>0</v>
      </c>
      <c r="Y36" s="63">
        <f t="shared" si="6"/>
        <v>28931653</v>
      </c>
      <c r="Z36" s="64">
        <f>+IF(X36&lt;&gt;0,+(Y36/X36)*100,0)</f>
        <v>0</v>
      </c>
      <c r="AA36" s="65">
        <f>SUM(AA32:AA35)</f>
        <v>133447667</v>
      </c>
    </row>
    <row r="37" spans="1:27" ht="12.75">
      <c r="A37" s="14" t="s">
        <v>86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87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88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89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90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26355498</v>
      </c>
      <c r="D5" s="16">
        <f>SUM(D6:D8)</f>
        <v>0</v>
      </c>
      <c r="E5" s="17">
        <f t="shared" si="0"/>
        <v>38157250</v>
      </c>
      <c r="F5" s="18">
        <f t="shared" si="0"/>
        <v>38157250</v>
      </c>
      <c r="G5" s="18">
        <f t="shared" si="0"/>
        <v>0</v>
      </c>
      <c r="H5" s="18">
        <f t="shared" si="0"/>
        <v>616466</v>
      </c>
      <c r="I5" s="18">
        <f t="shared" si="0"/>
        <v>2065920</v>
      </c>
      <c r="J5" s="18">
        <f t="shared" si="0"/>
        <v>2682386</v>
      </c>
      <c r="K5" s="18">
        <f t="shared" si="0"/>
        <v>883117</v>
      </c>
      <c r="L5" s="18">
        <f t="shared" si="0"/>
        <v>2581939</v>
      </c>
      <c r="M5" s="18">
        <f t="shared" si="0"/>
        <v>2003928</v>
      </c>
      <c r="N5" s="18">
        <f t="shared" si="0"/>
        <v>5468984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8151370</v>
      </c>
      <c r="X5" s="18">
        <f t="shared" si="0"/>
        <v>22800000</v>
      </c>
      <c r="Y5" s="18">
        <f t="shared" si="0"/>
        <v>-14648630</v>
      </c>
      <c r="Z5" s="4">
        <f>+IF(X5&lt;&gt;0,+(Y5/X5)*100,0)</f>
        <v>-64.24837719298246</v>
      </c>
      <c r="AA5" s="16">
        <f>SUM(AA6:AA8)</f>
        <v>38157250</v>
      </c>
    </row>
    <row r="6" spans="1:27" ht="12.75">
      <c r="A6" s="5" t="s">
        <v>32</v>
      </c>
      <c r="B6" s="3"/>
      <c r="C6" s="19">
        <v>26355498</v>
      </c>
      <c r="D6" s="19"/>
      <c r="E6" s="20">
        <v>38157250</v>
      </c>
      <c r="F6" s="21">
        <v>38157250</v>
      </c>
      <c r="G6" s="21"/>
      <c r="H6" s="21">
        <v>616466</v>
      </c>
      <c r="I6" s="21">
        <v>2065920</v>
      </c>
      <c r="J6" s="21">
        <v>2682386</v>
      </c>
      <c r="K6" s="21">
        <v>883117</v>
      </c>
      <c r="L6" s="21">
        <v>2581939</v>
      </c>
      <c r="M6" s="21">
        <v>2003928</v>
      </c>
      <c r="N6" s="21">
        <v>5468984</v>
      </c>
      <c r="O6" s="21"/>
      <c r="P6" s="21"/>
      <c r="Q6" s="21"/>
      <c r="R6" s="21"/>
      <c r="S6" s="21"/>
      <c r="T6" s="21"/>
      <c r="U6" s="21"/>
      <c r="V6" s="21"/>
      <c r="W6" s="21">
        <v>8151370</v>
      </c>
      <c r="X6" s="21">
        <v>22800000</v>
      </c>
      <c r="Y6" s="21">
        <v>-14648630</v>
      </c>
      <c r="Z6" s="6">
        <v>-64.25</v>
      </c>
      <c r="AA6" s="28">
        <v>38157250</v>
      </c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26355498</v>
      </c>
      <c r="D25" s="50">
        <f>+D5+D9+D15+D19+D24</f>
        <v>0</v>
      </c>
      <c r="E25" s="51">
        <f t="shared" si="4"/>
        <v>38157250</v>
      </c>
      <c r="F25" s="52">
        <f t="shared" si="4"/>
        <v>38157250</v>
      </c>
      <c r="G25" s="52">
        <f t="shared" si="4"/>
        <v>0</v>
      </c>
      <c r="H25" s="52">
        <f t="shared" si="4"/>
        <v>616466</v>
      </c>
      <c r="I25" s="52">
        <f t="shared" si="4"/>
        <v>2065920</v>
      </c>
      <c r="J25" s="52">
        <f t="shared" si="4"/>
        <v>2682386</v>
      </c>
      <c r="K25" s="52">
        <f t="shared" si="4"/>
        <v>883117</v>
      </c>
      <c r="L25" s="52">
        <f t="shared" si="4"/>
        <v>2581939</v>
      </c>
      <c r="M25" s="52">
        <f t="shared" si="4"/>
        <v>2003928</v>
      </c>
      <c r="N25" s="52">
        <f t="shared" si="4"/>
        <v>5468984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8151370</v>
      </c>
      <c r="X25" s="52">
        <f t="shared" si="4"/>
        <v>22800000</v>
      </c>
      <c r="Y25" s="52">
        <f t="shared" si="4"/>
        <v>-14648630</v>
      </c>
      <c r="Z25" s="53">
        <f>+IF(X25&lt;&gt;0,+(Y25/X25)*100,0)</f>
        <v>-64.24837719298246</v>
      </c>
      <c r="AA25" s="54">
        <f>+AA5+AA9+AA15+AA19+AA24</f>
        <v>38157250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26355498</v>
      </c>
      <c r="D35" s="19"/>
      <c r="E35" s="20">
        <v>38157250</v>
      </c>
      <c r="F35" s="21">
        <v>38157250</v>
      </c>
      <c r="G35" s="21"/>
      <c r="H35" s="21">
        <v>616466</v>
      </c>
      <c r="I35" s="21">
        <v>2065920</v>
      </c>
      <c r="J35" s="21">
        <v>2682386</v>
      </c>
      <c r="K35" s="21">
        <v>883117</v>
      </c>
      <c r="L35" s="21">
        <v>2581938</v>
      </c>
      <c r="M35" s="21">
        <v>2003928</v>
      </c>
      <c r="N35" s="21">
        <v>5468983</v>
      </c>
      <c r="O35" s="21"/>
      <c r="P35" s="21"/>
      <c r="Q35" s="21"/>
      <c r="R35" s="21"/>
      <c r="S35" s="21"/>
      <c r="T35" s="21"/>
      <c r="U35" s="21"/>
      <c r="V35" s="21"/>
      <c r="W35" s="21">
        <v>8151369</v>
      </c>
      <c r="X35" s="21">
        <v>22800000</v>
      </c>
      <c r="Y35" s="21">
        <v>-14648631</v>
      </c>
      <c r="Z35" s="6">
        <v>-64.25</v>
      </c>
      <c r="AA35" s="28">
        <v>38157250</v>
      </c>
    </row>
    <row r="36" spans="1:27" ht="12.75">
      <c r="A36" s="60" t="s">
        <v>64</v>
      </c>
      <c r="B36" s="10"/>
      <c r="C36" s="61">
        <f aca="true" t="shared" si="6" ref="C36:Y36">SUM(C32:C35)</f>
        <v>26355498</v>
      </c>
      <c r="D36" s="61">
        <f>SUM(D32:D35)</f>
        <v>0</v>
      </c>
      <c r="E36" s="62">
        <f t="shared" si="6"/>
        <v>38157250</v>
      </c>
      <c r="F36" s="63">
        <f t="shared" si="6"/>
        <v>38157250</v>
      </c>
      <c r="G36" s="63">
        <f t="shared" si="6"/>
        <v>0</v>
      </c>
      <c r="H36" s="63">
        <f t="shared" si="6"/>
        <v>616466</v>
      </c>
      <c r="I36" s="63">
        <f t="shared" si="6"/>
        <v>2065920</v>
      </c>
      <c r="J36" s="63">
        <f t="shared" si="6"/>
        <v>2682386</v>
      </c>
      <c r="K36" s="63">
        <f t="shared" si="6"/>
        <v>883117</v>
      </c>
      <c r="L36" s="63">
        <f t="shared" si="6"/>
        <v>2581938</v>
      </c>
      <c r="M36" s="63">
        <f t="shared" si="6"/>
        <v>2003928</v>
      </c>
      <c r="N36" s="63">
        <f t="shared" si="6"/>
        <v>5468983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8151369</v>
      </c>
      <c r="X36" s="63">
        <f t="shared" si="6"/>
        <v>22800000</v>
      </c>
      <c r="Y36" s="63">
        <f t="shared" si="6"/>
        <v>-14648631</v>
      </c>
      <c r="Z36" s="64">
        <f>+IF(X36&lt;&gt;0,+(Y36/X36)*100,0)</f>
        <v>-64.24838157894737</v>
      </c>
      <c r="AA36" s="65">
        <f>SUM(AA32:AA35)</f>
        <v>38157250</v>
      </c>
    </row>
    <row r="37" spans="1:27" ht="12.75">
      <c r="A37" s="14" t="s">
        <v>86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87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88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89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2019-02-04T14:47:58Z</dcterms:created>
  <dcterms:modified xsi:type="dcterms:W3CDTF">2019-02-04T14:55:04Z</dcterms:modified>
  <cp:category/>
  <cp:version/>
  <cp:contentType/>
  <cp:contentStatus/>
</cp:coreProperties>
</file>